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6_ OBRAS PUBLICAS\02_PROJETOS-OBRAS\ABRIGO MUNICIPAL DE CÃES E GATOS - CANIL MUNICIPAL\LICITAÇÃO\ORÇAMENTO\"/>
    </mc:Choice>
  </mc:AlternateContent>
  <bookViews>
    <workbookView xWindow="0" yWindow="0" windowWidth="28800" windowHeight="12435" tabRatio="847" activeTab="2"/>
  </bookViews>
  <sheets>
    <sheet name="CAPA" sheetId="6" r:id="rId1"/>
    <sheet name="RESUMO" sheetId="43" r:id="rId2"/>
    <sheet name="ORÇAMENTO" sheetId="1" r:id="rId3"/>
    <sheet name="COMPOSIÇÃO" sheetId="40" r:id="rId4"/>
    <sheet name="MEMÓRIA DE CÁLCULO " sheetId="32" r:id="rId5"/>
    <sheet name="CRONOGRAMA" sheetId="24" r:id="rId6"/>
    <sheet name="MEMÓRIAL DE CÁLCULO V. E PILAR" sheetId="38" r:id="rId7"/>
    <sheet name="COTAÇÃO" sheetId="42" r:id="rId8"/>
    <sheet name="BDI-Equipamentos" sheetId="10" r:id="rId9"/>
    <sheet name="LISTA DE MATERIAL COMPLETA" sheetId="37" state="hidden" r:id="rId10"/>
    <sheet name="BDI - Serviços" sheetId="4"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ORÇAMENTO!$A$9:$J$135</definedName>
    <definedName name="_ind100" localSheetId="5">#REF!</definedName>
    <definedName name="_ind100" localSheetId="4">#REF!</definedName>
    <definedName name="_ind100">#REF!</definedName>
    <definedName name="_mem2">'[1]Mat Asf'!$H$37</definedName>
    <definedName name="_prd1" localSheetId="5">#REF!</definedName>
    <definedName name="_prd1" localSheetId="4">#REF!</definedName>
    <definedName name="_prd1">#REF!</definedName>
    <definedName name="_prt1" localSheetId="5">#REF!</definedName>
    <definedName name="_prt1" localSheetId="4">#REF!</definedName>
    <definedName name="_prt1">#REF!</definedName>
    <definedName name="_RET1" localSheetId="5">#REF!</definedName>
    <definedName name="_RET1" localSheetId="4">#REF!</definedName>
    <definedName name="_RET1">#REF!</definedName>
    <definedName name="abc" localSheetId="5">'[2]Aterro PonteSul'!#REF!</definedName>
    <definedName name="abc" localSheetId="4">'[2]Aterro PonteSul'!#REF!</definedName>
    <definedName name="abc">'[2]Aterro PonteSul'!#REF!</definedName>
    <definedName name="_xlnm.Print_Area" localSheetId="10">'BDI - Serviços'!$A$1:$J$39</definedName>
    <definedName name="_xlnm.Print_Area" localSheetId="8">'BDI-Equipamentos'!$A$1:$J$32</definedName>
    <definedName name="_xlnm.Print_Area" localSheetId="0">CAPA!$A$1:$D$49</definedName>
    <definedName name="_xlnm.Print_Area" localSheetId="5">CRONOGRAMA!$A$1:$N$26</definedName>
    <definedName name="_xlnm.Print_Area" localSheetId="4">#REF!</definedName>
    <definedName name="_xlnm.Print_Area" localSheetId="2">ORÇAMENTO!$A$1:$J$141</definedName>
    <definedName name="_xlnm.Print_Area">#REF!</definedName>
    <definedName name="areafog" localSheetId="5">#REF!</definedName>
    <definedName name="areafog" localSheetId="4">#REF!</definedName>
    <definedName name="areafog">#REF!</definedName>
    <definedName name="areatsd" localSheetId="5">#REF!</definedName>
    <definedName name="areatsd" localSheetId="4">#REF!</definedName>
    <definedName name="areatsd">#REF!</definedName>
    <definedName name="areatss" localSheetId="5">#REF!</definedName>
    <definedName name="areatss" localSheetId="4">#REF!</definedName>
    <definedName name="areatss">#REF!</definedName>
    <definedName name="aterro" localSheetId="5">'[2]Aterro PonteSul'!#REF!</definedName>
    <definedName name="aterro" localSheetId="4">'[2]Aterro PonteSul'!#REF!</definedName>
    <definedName name="aterro">'[2]Aterro PonteSul'!#REF!</definedName>
    <definedName name="bacia" localSheetId="5">#REF!</definedName>
    <definedName name="bacia" localSheetId="4">#REF!</definedName>
    <definedName name="bacia">#REF!</definedName>
    <definedName name="bbdcc15" localSheetId="5">#REF!</definedName>
    <definedName name="bbdcc15" localSheetId="4">#REF!</definedName>
    <definedName name="bbdcc15">#REF!</definedName>
    <definedName name="bbdcc20" localSheetId="5">#REF!</definedName>
    <definedName name="bbdcc20" localSheetId="4">#REF!</definedName>
    <definedName name="bbdcc20">#REF!</definedName>
    <definedName name="bbdcc25" localSheetId="5">#REF!</definedName>
    <definedName name="bbdcc25" localSheetId="4">#REF!</definedName>
    <definedName name="bbdcc25">#REF!</definedName>
    <definedName name="bbdcc30" localSheetId="5">#REF!</definedName>
    <definedName name="bbdcc30" localSheetId="4">#REF!</definedName>
    <definedName name="bbdcc30">#REF!</definedName>
    <definedName name="bbdtc04" localSheetId="5">#REF!</definedName>
    <definedName name="bbdtc04" localSheetId="4">#REF!</definedName>
    <definedName name="bbdtc04">#REF!</definedName>
    <definedName name="bbdtc06" localSheetId="5">#REF!</definedName>
    <definedName name="bbdtc06" localSheetId="4">#REF!</definedName>
    <definedName name="bbdtc06">#REF!</definedName>
    <definedName name="bbdtc08" localSheetId="5">#REF!</definedName>
    <definedName name="bbdtc08" localSheetId="4">#REF!</definedName>
    <definedName name="bbdtc08">#REF!</definedName>
    <definedName name="bbdtc10" localSheetId="5">#REF!</definedName>
    <definedName name="bbdtc10" localSheetId="4">#REF!</definedName>
    <definedName name="bbdtc10">#REF!</definedName>
    <definedName name="bbdtc12" localSheetId="5">#REF!</definedName>
    <definedName name="bbdtc12" localSheetId="4">#REF!</definedName>
    <definedName name="bbdtc12">#REF!</definedName>
    <definedName name="bbdtc15" localSheetId="5">#REF!</definedName>
    <definedName name="bbdtc15" localSheetId="4">#REF!</definedName>
    <definedName name="bbdtc15">#REF!</definedName>
    <definedName name="bbscc15" localSheetId="5">#REF!</definedName>
    <definedName name="bbscc15" localSheetId="4">#REF!</definedName>
    <definedName name="bbscc15">#REF!</definedName>
    <definedName name="bbscc20" localSheetId="5">#REF!</definedName>
    <definedName name="bbscc20" localSheetId="4">#REF!</definedName>
    <definedName name="bbscc20">#REF!</definedName>
    <definedName name="bbscc25" localSheetId="5">#REF!</definedName>
    <definedName name="bbscc25" localSheetId="4">#REF!</definedName>
    <definedName name="bbscc25">#REF!</definedName>
    <definedName name="bbscc30" localSheetId="5">#REF!</definedName>
    <definedName name="bbscc30" localSheetId="4">#REF!</definedName>
    <definedName name="bbscc30">#REF!</definedName>
    <definedName name="bbstc04" localSheetId="5">#REF!</definedName>
    <definedName name="bbstc04" localSheetId="4">#REF!</definedName>
    <definedName name="bbstc04">#REF!</definedName>
    <definedName name="bbstc06" localSheetId="5">#REF!</definedName>
    <definedName name="bbstc06" localSheetId="4">#REF!</definedName>
    <definedName name="bbstc06">#REF!</definedName>
    <definedName name="bbstc08" localSheetId="5">#REF!</definedName>
    <definedName name="bbstc08" localSheetId="4">#REF!</definedName>
    <definedName name="bbstc08">#REF!</definedName>
    <definedName name="bbstc10" localSheetId="5">#REF!</definedName>
    <definedName name="bbstc10" localSheetId="4">#REF!</definedName>
    <definedName name="bbstc10">#REF!</definedName>
    <definedName name="bbstc12" localSheetId="5">#REF!</definedName>
    <definedName name="bbstc12" localSheetId="4">#REF!</definedName>
    <definedName name="bbstc12">#REF!</definedName>
    <definedName name="bbstc15" localSheetId="5">#REF!</definedName>
    <definedName name="bbstc15" localSheetId="4">#REF!</definedName>
    <definedName name="bbstc15">#REF!</definedName>
    <definedName name="bbtcc15" localSheetId="5">[2]DMT_EV!#REF!</definedName>
    <definedName name="bbtcc15" localSheetId="4">[2]DMT_EV!#REF!</definedName>
    <definedName name="bbtcc15">[2]DMT_EV!#REF!</definedName>
    <definedName name="bbtcc20" localSheetId="5">[2]DMT_EV!#REF!</definedName>
    <definedName name="bbtcc20">[2]DMT_EV!#REF!</definedName>
    <definedName name="bbtcc25" localSheetId="5">[2]DMT_EV!#REF!</definedName>
    <definedName name="bbtcc25">[2]DMT_EV!#REF!</definedName>
    <definedName name="bbtcc30" localSheetId="5">[2]DMT_EV!#REF!</definedName>
    <definedName name="bbtcc30">[2]DMT_EV!#REF!</definedName>
    <definedName name="bbttc04" localSheetId="5">#REF!</definedName>
    <definedName name="bbttc04" localSheetId="4">#REF!</definedName>
    <definedName name="bbttc04">#REF!</definedName>
    <definedName name="bbttc06" localSheetId="5">#REF!</definedName>
    <definedName name="bbttc06" localSheetId="4">#REF!</definedName>
    <definedName name="bbttc06">#REF!</definedName>
    <definedName name="bbttc08" localSheetId="5">#REF!</definedName>
    <definedName name="bbttc08" localSheetId="4">#REF!</definedName>
    <definedName name="bbttc08">#REF!</definedName>
    <definedName name="bbttc10" localSheetId="5">#REF!</definedName>
    <definedName name="bbttc10" localSheetId="4">#REF!</definedName>
    <definedName name="bbttc10">#REF!</definedName>
    <definedName name="bbttc12" localSheetId="5">#REF!</definedName>
    <definedName name="bbttc12" localSheetId="4">#REF!</definedName>
    <definedName name="bbttc12">#REF!</definedName>
    <definedName name="bbttc15" localSheetId="5">#REF!</definedName>
    <definedName name="bbttc15" localSheetId="4">#REF!</definedName>
    <definedName name="bbttc15">#REF!</definedName>
    <definedName name="betume" localSheetId="5">#REF!</definedName>
    <definedName name="betume" localSheetId="4">#REF!</definedName>
    <definedName name="betume">#REF!</definedName>
    <definedName name="cabeca" localSheetId="5">#REF!</definedName>
    <definedName name="cabeca" localSheetId="4">#REF!</definedName>
    <definedName name="cabeca">#REF!</definedName>
    <definedName name="cabeca1" localSheetId="5">#REF!</definedName>
    <definedName name="cabeca1" localSheetId="4">#REF!</definedName>
    <definedName name="cabeca1">#REF!</definedName>
    <definedName name="cabeçalho" localSheetId="5">#REF!</definedName>
    <definedName name="cabeçalho" localSheetId="4">#REF!</definedName>
    <definedName name="cabeçalho">#REF!</definedName>
    <definedName name="cabeçalho1" localSheetId="5">#REF!</definedName>
    <definedName name="cabeçalho1" localSheetId="4">#REF!</definedName>
    <definedName name="cabeçalho1">#REF!</definedName>
    <definedName name="cbdcc15" localSheetId="5">#REF!</definedName>
    <definedName name="cbdcc15" localSheetId="4">#REF!</definedName>
    <definedName name="cbdcc15">#REF!</definedName>
    <definedName name="cbdcc20" localSheetId="5">#REF!</definedName>
    <definedName name="cbdcc20" localSheetId="4">#REF!</definedName>
    <definedName name="cbdcc20">#REF!</definedName>
    <definedName name="cbdcc25" localSheetId="5">#REF!</definedName>
    <definedName name="cbdcc25" localSheetId="4">#REF!</definedName>
    <definedName name="cbdcc25">#REF!</definedName>
    <definedName name="cbdcc30" localSheetId="5">#REF!</definedName>
    <definedName name="cbdcc30" localSheetId="4">#REF!</definedName>
    <definedName name="cbdcc30">#REF!</definedName>
    <definedName name="cbdtc04" localSheetId="5">#REF!</definedName>
    <definedName name="cbdtc04" localSheetId="4">#REF!</definedName>
    <definedName name="cbdtc04">#REF!</definedName>
    <definedName name="cbdtc06" localSheetId="5">#REF!</definedName>
    <definedName name="cbdtc06" localSheetId="4">#REF!</definedName>
    <definedName name="cbdtc06">#REF!</definedName>
    <definedName name="cbdtc08" localSheetId="5">#REF!</definedName>
    <definedName name="cbdtc08" localSheetId="4">#REF!</definedName>
    <definedName name="cbdtc08">#REF!</definedName>
    <definedName name="cbdtc10" localSheetId="5">#REF!</definedName>
    <definedName name="cbdtc10" localSheetId="4">#REF!</definedName>
    <definedName name="cbdtc10">#REF!</definedName>
    <definedName name="cbdtc12" localSheetId="5">#REF!</definedName>
    <definedName name="cbdtc12" localSheetId="4">#REF!</definedName>
    <definedName name="cbdtc12">#REF!</definedName>
    <definedName name="cbdtc15" localSheetId="5">#REF!</definedName>
    <definedName name="cbdtc15" localSheetId="4">#REF!</definedName>
    <definedName name="cbdtc15">#REF!</definedName>
    <definedName name="cbscc15" localSheetId="5">#REF!</definedName>
    <definedName name="cbscc15" localSheetId="4">#REF!</definedName>
    <definedName name="cbscc15">#REF!</definedName>
    <definedName name="cbscc20" localSheetId="5">#REF!</definedName>
    <definedName name="cbscc20" localSheetId="4">#REF!</definedName>
    <definedName name="cbscc20">#REF!</definedName>
    <definedName name="cbscc25" localSheetId="5">#REF!</definedName>
    <definedName name="cbscc25" localSheetId="4">#REF!</definedName>
    <definedName name="cbscc25">#REF!</definedName>
    <definedName name="cbscc30" localSheetId="5">#REF!</definedName>
    <definedName name="cbscc30" localSheetId="4">#REF!</definedName>
    <definedName name="cbscc30">#REF!</definedName>
    <definedName name="cbstc04" localSheetId="5">#REF!</definedName>
    <definedName name="cbstc04" localSheetId="4">#REF!</definedName>
    <definedName name="cbstc04">#REF!</definedName>
    <definedName name="cbstc06" localSheetId="5">#REF!</definedName>
    <definedName name="cbstc06" localSheetId="4">#REF!</definedName>
    <definedName name="cbstc06">#REF!</definedName>
    <definedName name="cbstc08" localSheetId="5">#REF!</definedName>
    <definedName name="cbstc08" localSheetId="4">#REF!</definedName>
    <definedName name="cbstc08">#REF!</definedName>
    <definedName name="cbstc10" localSheetId="5">#REF!</definedName>
    <definedName name="cbstc10" localSheetId="4">#REF!</definedName>
    <definedName name="cbstc10">#REF!</definedName>
    <definedName name="cbstc12" localSheetId="5">#REF!</definedName>
    <definedName name="cbstc12" localSheetId="4">#REF!</definedName>
    <definedName name="cbstc12">#REF!</definedName>
    <definedName name="cbstc15" localSheetId="5">#REF!</definedName>
    <definedName name="cbstc15" localSheetId="4">#REF!</definedName>
    <definedName name="cbstc15">#REF!</definedName>
    <definedName name="cbtcc15" localSheetId="5">[2]DMT_EV!#REF!</definedName>
    <definedName name="cbtcc15" localSheetId="4">[2]DMT_EV!#REF!</definedName>
    <definedName name="cbtcc15">[2]DMT_EV!#REF!</definedName>
    <definedName name="cbtcc20" localSheetId="5">[2]DMT_EV!#REF!</definedName>
    <definedName name="cbtcc20">[2]DMT_EV!#REF!</definedName>
    <definedName name="cbtcc25" localSheetId="5">[2]DMT_EV!#REF!</definedName>
    <definedName name="cbtcc25">[2]DMT_EV!#REF!</definedName>
    <definedName name="cbtcc30" localSheetId="5">[2]DMT_EV!#REF!</definedName>
    <definedName name="cbtcc30">[2]DMT_EV!#REF!</definedName>
    <definedName name="cbttc04" localSheetId="5">#REF!</definedName>
    <definedName name="cbttc04" localSheetId="4">#REF!</definedName>
    <definedName name="cbttc04">#REF!</definedName>
    <definedName name="cbttc06" localSheetId="5">#REF!</definedName>
    <definedName name="cbttc06" localSheetId="4">#REF!</definedName>
    <definedName name="cbttc06">#REF!</definedName>
    <definedName name="cbttc08" localSheetId="5">#REF!</definedName>
    <definedName name="cbttc08" localSheetId="4">#REF!</definedName>
    <definedName name="cbttc08">#REF!</definedName>
    <definedName name="cbttc10" localSheetId="5">#REF!</definedName>
    <definedName name="cbttc10" localSheetId="4">#REF!</definedName>
    <definedName name="cbttc10">#REF!</definedName>
    <definedName name="cbttc12" localSheetId="5">#REF!</definedName>
    <definedName name="cbttc12" localSheetId="4">#REF!</definedName>
    <definedName name="cbttc12">#REF!</definedName>
    <definedName name="cbttc15" localSheetId="5">#REF!</definedName>
    <definedName name="cbttc15" localSheetId="4">#REF!</definedName>
    <definedName name="cbttc15">#REF!</definedName>
    <definedName name="ccerca" localSheetId="5">#REF!</definedName>
    <definedName name="ccerca" localSheetId="4">#REF!</definedName>
    <definedName name="ccerca">#REF!</definedName>
    <definedName name="cesar" localSheetId="5">#REF!</definedName>
    <definedName name="cesar" localSheetId="4">#REF!</definedName>
    <definedName name="cesar">#REF!</definedName>
    <definedName name="cm_30" localSheetId="5">#REF!</definedName>
    <definedName name="cm_30" localSheetId="4">#REF!</definedName>
    <definedName name="cm_30">#REF!</definedName>
    <definedName name="comp_nãodesonerada">[3]comp_nãodesonerada!$A$1:$D$6984</definedName>
    <definedName name="comp100" localSheetId="5">#REF!</definedName>
    <definedName name="comp100" localSheetId="4">#REF!</definedName>
    <definedName name="comp100">#REF!</definedName>
    <definedName name="comp95" localSheetId="5">#REF!</definedName>
    <definedName name="comp95" localSheetId="4">#REF!</definedName>
    <definedName name="comp95">#REF!</definedName>
    <definedName name="compala" localSheetId="5">#REF!</definedName>
    <definedName name="compala" localSheetId="4">#REF!</definedName>
    <definedName name="compala">#REF!</definedName>
    <definedName name="COMPOS">[4]Plan1!$A$2:$D$4073</definedName>
    <definedName name="conap" localSheetId="5">#REF!</definedName>
    <definedName name="conap" localSheetId="4">#REF!</definedName>
    <definedName name="conap">#REF!</definedName>
    <definedName name="conass" localSheetId="5">#REF!</definedName>
    <definedName name="conass" localSheetId="4">#REF!</definedName>
    <definedName name="conass">#REF!</definedName>
    <definedName name="connum" localSheetId="5">#REF!</definedName>
    <definedName name="connum" localSheetId="4">#REF!</definedName>
    <definedName name="connum">#REF!</definedName>
    <definedName name="conpro" localSheetId="5">#REF!</definedName>
    <definedName name="conpro" localSheetId="4">#REF!</definedName>
    <definedName name="conpro">#REF!</definedName>
    <definedName name="contrato" localSheetId="5">#REF!</definedName>
    <definedName name="contrato" localSheetId="4">#REF!</definedName>
    <definedName name="contrato">#REF!</definedName>
    <definedName name="corte" localSheetId="5">#REF!</definedName>
    <definedName name="corte" localSheetId="4">#REF!</definedName>
    <definedName name="corte">#REF!</definedName>
    <definedName name="DATA" localSheetId="5">#REF!</definedName>
    <definedName name="DATA" localSheetId="4">#REF!</definedName>
    <definedName name="DATA">#REF!</definedName>
    <definedName name="defensa" localSheetId="5">#REF!</definedName>
    <definedName name="defensa" localSheetId="4">#REF!</definedName>
    <definedName name="defensa">#REF!</definedName>
    <definedName name="dmt_1000" localSheetId="5">#REF!</definedName>
    <definedName name="dmt_1000" localSheetId="4">#REF!</definedName>
    <definedName name="dmt_1000">#REF!</definedName>
    <definedName name="dmt_1200" localSheetId="5">#REF!</definedName>
    <definedName name="dmt_1200" localSheetId="4">#REF!</definedName>
    <definedName name="dmt_1200">#REF!</definedName>
    <definedName name="dmt_1400" localSheetId="5">#REF!</definedName>
    <definedName name="dmt_1400" localSheetId="4">#REF!</definedName>
    <definedName name="dmt_1400">#REF!</definedName>
    <definedName name="dmt_200" localSheetId="5">#REF!</definedName>
    <definedName name="dmt_200" localSheetId="4">#REF!</definedName>
    <definedName name="dmt_200">#REF!</definedName>
    <definedName name="dmt_400" localSheetId="5">#REF!</definedName>
    <definedName name="dmt_400" localSheetId="4">#REF!</definedName>
    <definedName name="dmt_400">#REF!</definedName>
    <definedName name="dmt_50" localSheetId="5">#REF!</definedName>
    <definedName name="dmt_50" localSheetId="4">#REF!</definedName>
    <definedName name="dmt_50">#REF!</definedName>
    <definedName name="dmt_600" localSheetId="5">#REF!</definedName>
    <definedName name="dmt_600" localSheetId="4">#REF!</definedName>
    <definedName name="dmt_600">#REF!</definedName>
    <definedName name="dmt_800" localSheetId="5">#REF!</definedName>
    <definedName name="dmt_800" localSheetId="4">#REF!</definedName>
    <definedName name="dmt_800">#REF!</definedName>
    <definedName name="drena" localSheetId="5">#REF!</definedName>
    <definedName name="drena" localSheetId="4">#REF!</definedName>
    <definedName name="drena">#REF!</definedName>
    <definedName name="dreno" localSheetId="5">#REF!</definedName>
    <definedName name="dreno" localSheetId="4">#REF!</definedName>
    <definedName name="dreno">#REF!</definedName>
    <definedName name="dtipo1" localSheetId="5">#REF!</definedName>
    <definedName name="dtipo1" localSheetId="4">#REF!</definedName>
    <definedName name="dtipo1">#REF!</definedName>
    <definedName name="dtipo2" localSheetId="5">#REF!</definedName>
    <definedName name="dtipo2" localSheetId="4">#REF!</definedName>
    <definedName name="dtipo2">#REF!</definedName>
    <definedName name="empo2" localSheetId="5">#REF!</definedName>
    <definedName name="empo2" localSheetId="4">#REF!</definedName>
    <definedName name="empo2">#REF!</definedName>
    <definedName name="Empola2" localSheetId="5">#REF!</definedName>
    <definedName name="Empola2" localSheetId="4">#REF!</definedName>
    <definedName name="Empola2">#REF!</definedName>
    <definedName name="Empolo2" localSheetId="5">#REF!</definedName>
    <definedName name="Empolo2" localSheetId="4">#REF!</definedName>
    <definedName name="Empolo2">#REF!</definedName>
    <definedName name="empolo3" localSheetId="5">#REF!</definedName>
    <definedName name="empolo3" localSheetId="4">#REF!</definedName>
    <definedName name="empolo3">#REF!</definedName>
    <definedName name="eng">'[1]Mat Asf'!$C$36</definedName>
    <definedName name="engfiscal" localSheetId="5">#REF!</definedName>
    <definedName name="engfiscal" localSheetId="4">#REF!</definedName>
    <definedName name="engfiscal">#REF!</definedName>
    <definedName name="engm1" localSheetId="5">#REF!</definedName>
    <definedName name="engm1" localSheetId="4">#REF!</definedName>
    <definedName name="engm1">#REF!</definedName>
    <definedName name="engm2" localSheetId="5">#REF!</definedName>
    <definedName name="engm2" localSheetId="4">#REF!</definedName>
    <definedName name="engm2">#REF!</definedName>
    <definedName name="engmds" localSheetId="5">#REF!</definedName>
    <definedName name="engmds" localSheetId="4">#REF!</definedName>
    <definedName name="engmds">#REF!</definedName>
    <definedName name="escavd" localSheetId="5">#REF!</definedName>
    <definedName name="escavd" localSheetId="4">#REF!</definedName>
    <definedName name="escavd">#REF!</definedName>
    <definedName name="escavgd" localSheetId="5">#REF!</definedName>
    <definedName name="escavgd" localSheetId="4">#REF!</definedName>
    <definedName name="escavgd">#REF!</definedName>
    <definedName name="escavgs" localSheetId="5">#REF!</definedName>
    <definedName name="escavgs" localSheetId="4">#REF!</definedName>
    <definedName name="escavgs">#REF!</definedName>
    <definedName name="escavgt" localSheetId="5">[2]DMT_EV!#REF!</definedName>
    <definedName name="escavgt" localSheetId="4">[2]DMT_EV!#REF!</definedName>
    <definedName name="escavgt">[2]DMT_EV!#REF!</definedName>
    <definedName name="escavs" localSheetId="5">#REF!</definedName>
    <definedName name="escavs" localSheetId="4">#REF!</definedName>
    <definedName name="escavs">#REF!</definedName>
    <definedName name="escavt" localSheetId="5">#REF!</definedName>
    <definedName name="escavt" localSheetId="4">#REF!</definedName>
    <definedName name="escavt">#REF!</definedName>
    <definedName name="etipo1" localSheetId="5">#REF!</definedName>
    <definedName name="etipo1" localSheetId="4">#REF!</definedName>
    <definedName name="etipo1">#REF!</definedName>
    <definedName name="etipo2" localSheetId="5">#REF!</definedName>
    <definedName name="etipo2" localSheetId="4">#REF!</definedName>
    <definedName name="etipo2">#REF!</definedName>
    <definedName name="faixa" localSheetId="5">#REF!</definedName>
    <definedName name="faixa" localSheetId="4">#REF!</definedName>
    <definedName name="faixa">#REF!</definedName>
    <definedName name="fator100" localSheetId="5">#REF!</definedName>
    <definedName name="fator100" localSheetId="4">#REF!</definedName>
    <definedName name="fator100">#REF!</definedName>
    <definedName name="fator50" localSheetId="5">#REF!</definedName>
    <definedName name="fator50" localSheetId="4">#REF!</definedName>
    <definedName name="fator50">#REF!</definedName>
    <definedName name="fdreno" localSheetId="5">#REF!</definedName>
    <definedName name="fdreno" localSheetId="4">#REF!</definedName>
    <definedName name="fdreno">#REF!</definedName>
    <definedName name="fir">[5]RELATÓRIO!$B$12</definedName>
    <definedName name="firma" localSheetId="5">#REF!</definedName>
    <definedName name="firma" localSheetId="4">#REF!</definedName>
    <definedName name="firma">#REF!</definedName>
    <definedName name="foac" localSheetId="5">#REF!</definedName>
    <definedName name="foac" localSheetId="4">#REF!</definedName>
    <definedName name="foac">#REF!</definedName>
    <definedName name="foae" localSheetId="5">#REF!</definedName>
    <definedName name="foae" localSheetId="4">#REF!</definedName>
    <definedName name="foae">#REF!</definedName>
    <definedName name="foc" localSheetId="5">#REF!</definedName>
    <definedName name="foc" localSheetId="4">#REF!</definedName>
    <definedName name="foc">#REF!</definedName>
    <definedName name="FOG" localSheetId="5">#REF!</definedName>
    <definedName name="FOG" localSheetId="4">#REF!</definedName>
    <definedName name="FOG">#REF!</definedName>
    <definedName name="fpavi" localSheetId="5">#REF!</definedName>
    <definedName name="fpavi" localSheetId="4">#REF!</definedName>
    <definedName name="fpavi">#REF!</definedName>
    <definedName name="fsinal" localSheetId="5">#REF!</definedName>
    <definedName name="fsinal" localSheetId="4">#REF!</definedName>
    <definedName name="fsinal">#REF!</definedName>
    <definedName name="fterra" localSheetId="5">#REF!</definedName>
    <definedName name="fterra" localSheetId="4">#REF!</definedName>
    <definedName name="fterra">#REF!</definedName>
    <definedName name="grama" localSheetId="5">#REF!</definedName>
    <definedName name="grama" localSheetId="4">#REF!</definedName>
    <definedName name="grama">#REF!</definedName>
    <definedName name="_xlnm.Recorder" localSheetId="5">#REF!</definedName>
    <definedName name="_xlnm.Recorder" localSheetId="4">#REF!</definedName>
    <definedName name="_xlnm.Recorder">#REF!</definedName>
    <definedName name="Guias" localSheetId="5">#REF!</definedName>
    <definedName name="Guias" localSheetId="4">#REF!</definedName>
    <definedName name="Guias">#REF!</definedName>
    <definedName name="horad6" localSheetId="5">#REF!</definedName>
    <definedName name="horad6" localSheetId="4">#REF!</definedName>
    <definedName name="horad6">#REF!</definedName>
    <definedName name="horad8" localSheetId="5">#REF!</definedName>
    <definedName name="horad8" localSheetId="4">#REF!</definedName>
    <definedName name="horad8">#REF!</definedName>
    <definedName name="imparea" localSheetId="5">#REF!</definedName>
    <definedName name="imparea" localSheetId="4">#REF!</definedName>
    <definedName name="imparea">#REF!</definedName>
    <definedName name="ins_nãodesonerada">[3]ins_nãodesonerada!$A$1:$D$5344</definedName>
    <definedName name="ksinal" localSheetId="5">'[6]Indice de Reajuste'!#REF!</definedName>
    <definedName name="ksinal" localSheetId="4">'[6]Indice de Reajuste'!#REF!</definedName>
    <definedName name="ksinal">'[6]Indice de Reajuste'!#REF!</definedName>
    <definedName name="licerra" localSheetId="5">#REF!</definedName>
    <definedName name="licerra" localSheetId="4">#REF!</definedName>
    <definedName name="licerra">#REF!</definedName>
    <definedName name="limata" localSheetId="5">#REF!</definedName>
    <definedName name="limata" localSheetId="4">#REF!</definedName>
    <definedName name="limata">#REF!</definedName>
    <definedName name="luis">'[5]REAJU (2)'!$H$35</definedName>
    <definedName name="marco" localSheetId="5">#REF!</definedName>
    <definedName name="marco" localSheetId="4">#REF!</definedName>
    <definedName name="marco">#REF!</definedName>
    <definedName name="mds" localSheetId="5">#REF!</definedName>
    <definedName name="mds" localSheetId="4">#REF!</definedName>
    <definedName name="mds">#REF!</definedName>
    <definedName name="Mem">'[1]Mat Asf'!$C$37</definedName>
    <definedName name="mo_base" localSheetId="5">#REF!</definedName>
    <definedName name="mo_base" localSheetId="4">#REF!</definedName>
    <definedName name="mo_base">#REF!</definedName>
    <definedName name="mo_sub_base" localSheetId="5">#REF!</definedName>
    <definedName name="mo_sub_base" localSheetId="4">#REF!</definedName>
    <definedName name="mo_sub_base">#REF!</definedName>
    <definedName name="mobase" localSheetId="5">#REF!</definedName>
    <definedName name="mobase" localSheetId="4">#REF!</definedName>
    <definedName name="mobase">#REF!</definedName>
    <definedName name="mocomercial" localSheetId="5">#REF!</definedName>
    <definedName name="mocomercial" localSheetId="4">#REF!</definedName>
    <definedName name="mocomercial">#REF!</definedName>
    <definedName name="molocal" localSheetId="5">#REF!</definedName>
    <definedName name="molocal" localSheetId="4">#REF!</definedName>
    <definedName name="molocal">#REF!</definedName>
    <definedName name="mosub" localSheetId="5">#REF!</definedName>
    <definedName name="mosub" localSheetId="4">#REF!</definedName>
    <definedName name="mosub">#REF!</definedName>
    <definedName name="muro" localSheetId="5">#REF!</definedName>
    <definedName name="muro" localSheetId="4">#REF!</definedName>
    <definedName name="muro">#REF!</definedName>
    <definedName name="nÁID" localSheetId="5">'[2]Aterro PonteSul'!#REF!</definedName>
    <definedName name="nÁID" localSheetId="4">'[2]Aterro PonteSul'!#REF!</definedName>
    <definedName name="nÁID">'[2]Aterro PonteSul'!#REF!</definedName>
    <definedName name="OAC" localSheetId="5">#REF!</definedName>
    <definedName name="OAC" localSheetId="4">#REF!</definedName>
    <definedName name="OAC">#REF!</definedName>
    <definedName name="OAE" localSheetId="5">#REF!</definedName>
    <definedName name="OAE" localSheetId="4">#REF!</definedName>
    <definedName name="OAE">#REF!</definedName>
    <definedName name="obra" localSheetId="5">#REF!</definedName>
    <definedName name="obra" localSheetId="4">#REF!</definedName>
    <definedName name="obra">#REF!</definedName>
    <definedName name="OCOM" localSheetId="5">#REF!</definedName>
    <definedName name="OCOM" localSheetId="4">#REF!</definedName>
    <definedName name="OCOM">#REF!</definedName>
    <definedName name="Orçamento" localSheetId="5">#REF!</definedName>
    <definedName name="Orçamento" localSheetId="4">#REF!</definedName>
    <definedName name="Orçamento">#REF!</definedName>
    <definedName name="ordem" localSheetId="5">#REF!</definedName>
    <definedName name="ordem" localSheetId="4">#REF!</definedName>
    <definedName name="ordem">#REF!</definedName>
    <definedName name="orlando" localSheetId="5">#REF!</definedName>
    <definedName name="orlando" localSheetId="4">#REF!</definedName>
    <definedName name="orlando">#REF!</definedName>
    <definedName name="pal1x1" localSheetId="5">#REF!</definedName>
    <definedName name="pal1x1" localSheetId="4">#REF!</definedName>
    <definedName name="pal1x1">#REF!</definedName>
    <definedName name="patrolamento" localSheetId="5">#REF!</definedName>
    <definedName name="patrolamento" localSheetId="4">#REF!</definedName>
    <definedName name="patrolamento">#REF!</definedName>
    <definedName name="pavi" localSheetId="5">#REF!</definedName>
    <definedName name="pavi" localSheetId="4">#REF!</definedName>
    <definedName name="pavi">#REF!</definedName>
    <definedName name="pcat" localSheetId="5">#REF!</definedName>
    <definedName name="pcat" localSheetId="4">#REF!</definedName>
    <definedName name="pcat">#REF!</definedName>
    <definedName name="pdmt" localSheetId="5">#REF!</definedName>
    <definedName name="pdmt" localSheetId="4">#REF!</definedName>
    <definedName name="pdmt">#REF!</definedName>
    <definedName name="pdmt1000" localSheetId="5">#REF!</definedName>
    <definedName name="pdmt1000" localSheetId="4">#REF!</definedName>
    <definedName name="pdmt1000">#REF!</definedName>
    <definedName name="pdmt1200" localSheetId="5">#REF!</definedName>
    <definedName name="pdmt1200" localSheetId="4">#REF!</definedName>
    <definedName name="pdmt1200">#REF!</definedName>
    <definedName name="pdmt200" localSheetId="5">#REF!</definedName>
    <definedName name="pdmt200" localSheetId="4">#REF!</definedName>
    <definedName name="pdmt200">#REF!</definedName>
    <definedName name="pdmt400" localSheetId="5">#REF!</definedName>
    <definedName name="pdmt400" localSheetId="4">#REF!</definedName>
    <definedName name="pdmt400">#REF!</definedName>
    <definedName name="pdmt50" localSheetId="5">#REF!</definedName>
    <definedName name="pdmt50" localSheetId="4">#REF!</definedName>
    <definedName name="pdmt50">#REF!</definedName>
    <definedName name="pdmt600" localSheetId="5">#REF!</definedName>
    <definedName name="pdmt600" localSheetId="4">#REF!</definedName>
    <definedName name="pdmt600">#REF!</definedName>
    <definedName name="pdmt800" localSheetId="5">#REF!</definedName>
    <definedName name="pdmt800" localSheetId="4">#REF!</definedName>
    <definedName name="pdmt800">#REF!</definedName>
    <definedName name="PEDREIRA" localSheetId="5">#REF!</definedName>
    <definedName name="PEDREIRA" localSheetId="4">#REF!</definedName>
    <definedName name="PEDREIRA">#REF!</definedName>
    <definedName name="perac" localSheetId="5">#REF!</definedName>
    <definedName name="perac" localSheetId="4">#REF!</definedName>
    <definedName name="perac">#REF!</definedName>
    <definedName name="persim" localSheetId="5">#REF!</definedName>
    <definedName name="persim" localSheetId="4">#REF!</definedName>
    <definedName name="persim">#REF!</definedName>
    <definedName name="pil2x05" localSheetId="5">#REF!</definedName>
    <definedName name="pil2x05" localSheetId="4">#REF!</definedName>
    <definedName name="pil2x05">#REF!</definedName>
    <definedName name="pil2x1" localSheetId="5">#REF!</definedName>
    <definedName name="pil2x1" localSheetId="4">#REF!</definedName>
    <definedName name="pil2x1">#REF!</definedName>
    <definedName name="pir" localSheetId="5">#REF!</definedName>
    <definedName name="pir" localSheetId="4">#REF!</definedName>
    <definedName name="pir">#REF!</definedName>
    <definedName name="portfiscal" localSheetId="5">#REF!</definedName>
    <definedName name="portfiscal" localSheetId="4">#REF!</definedName>
    <definedName name="portfiscal">#REF!</definedName>
    <definedName name="portm1" localSheetId="5">#REF!</definedName>
    <definedName name="portm1" localSheetId="4">#REF!</definedName>
    <definedName name="portm1">#REF!</definedName>
    <definedName name="portm2" localSheetId="5">#REF!</definedName>
    <definedName name="portm2" localSheetId="4">#REF!</definedName>
    <definedName name="portm2">#REF!</definedName>
    <definedName name="pro" localSheetId="5">#REF!</definedName>
    <definedName name="pro" localSheetId="4">#REF!</definedName>
    <definedName name="pro">#REF!</definedName>
    <definedName name="pz" localSheetId="5">#REF!</definedName>
    <definedName name="pz" localSheetId="4">#REF!</definedName>
    <definedName name="pz">#REF!</definedName>
    <definedName name="rdreno" localSheetId="5">#REF!</definedName>
    <definedName name="rdreno" localSheetId="4">#REF!</definedName>
    <definedName name="rdreno">#REF!</definedName>
    <definedName name="reatd" localSheetId="5">#REF!</definedName>
    <definedName name="reatd" localSheetId="4">#REF!</definedName>
    <definedName name="reatd">#REF!</definedName>
    <definedName name="reatgd" localSheetId="5">#REF!</definedName>
    <definedName name="reatgd" localSheetId="4">#REF!</definedName>
    <definedName name="reatgd">#REF!</definedName>
    <definedName name="reatgs" localSheetId="5">#REF!</definedName>
    <definedName name="reatgs" localSheetId="4">#REF!</definedName>
    <definedName name="reatgs">#REF!</definedName>
    <definedName name="reatgt" localSheetId="5">[2]DMT_EV!#REF!</definedName>
    <definedName name="reatgt" localSheetId="4">[2]DMT_EV!#REF!</definedName>
    <definedName name="reatgt">[2]DMT_EV!#REF!</definedName>
    <definedName name="reats" localSheetId="5">#REF!</definedName>
    <definedName name="reats" localSheetId="4">#REF!</definedName>
    <definedName name="reats">#REF!</definedName>
    <definedName name="reatt" localSheetId="5">#REF!</definedName>
    <definedName name="reatt" localSheetId="4">#REF!</definedName>
    <definedName name="reatt">#REF!</definedName>
    <definedName name="referência" localSheetId="5">#REF!</definedName>
    <definedName name="referência" localSheetId="4">#REF!</definedName>
    <definedName name="referência">#REF!</definedName>
    <definedName name="REGULA" localSheetId="5">#REF!</definedName>
    <definedName name="REGULA" localSheetId="4">#REF!</definedName>
    <definedName name="REGULA">#REF!</definedName>
    <definedName name="REMOÇÃO" localSheetId="5">#REF!</definedName>
    <definedName name="REMOÇÃO" localSheetId="4">#REF!</definedName>
    <definedName name="REMOÇÃO">#REF!</definedName>
    <definedName name="roac" localSheetId="5">#REF!</definedName>
    <definedName name="roac" localSheetId="4">#REF!</definedName>
    <definedName name="roac">#REF!</definedName>
    <definedName name="roae" localSheetId="5">#REF!</definedName>
    <definedName name="roae" localSheetId="4">#REF!</definedName>
    <definedName name="roae">#REF!</definedName>
    <definedName name="roc" localSheetId="5">#REF!</definedName>
    <definedName name="roc" localSheetId="4">#REF!</definedName>
    <definedName name="roc">#REF!</definedName>
    <definedName name="rodovia" localSheetId="5">#REF!</definedName>
    <definedName name="rodovia" localSheetId="4">#REF!</definedName>
    <definedName name="rodovia">#REF!</definedName>
    <definedName name="rpavi" localSheetId="5">#REF!</definedName>
    <definedName name="rpavi" localSheetId="4">#REF!</definedName>
    <definedName name="rpavi">#REF!</definedName>
    <definedName name="RR_2C" localSheetId="5">#REF!</definedName>
    <definedName name="RR_2C" localSheetId="4">#REF!</definedName>
    <definedName name="RR_2C">#REF!</definedName>
    <definedName name="rrcerca" localSheetId="5">#REF!</definedName>
    <definedName name="rrcerca" localSheetId="4">#REF!</definedName>
    <definedName name="rrcerca">#REF!</definedName>
    <definedName name="rsinal" localSheetId="5">#REF!</definedName>
    <definedName name="rsinal" localSheetId="4">#REF!</definedName>
    <definedName name="rsinal">#REF!</definedName>
    <definedName name="rterra" localSheetId="5">#REF!</definedName>
    <definedName name="rterra" localSheetId="4">#REF!</definedName>
    <definedName name="rterra">#REF!</definedName>
    <definedName name="saterro" localSheetId="5">#REF!</definedName>
    <definedName name="saterro" localSheetId="4">#REF!</definedName>
    <definedName name="saterro">#REF!</definedName>
    <definedName name="scat" localSheetId="5">#REF!</definedName>
    <definedName name="scat" localSheetId="4">#REF!</definedName>
    <definedName name="scat">#REF!</definedName>
    <definedName name="scorte" localSheetId="5">#REF!</definedName>
    <definedName name="scorte" localSheetId="4">#REF!</definedName>
    <definedName name="scorte">#REF!</definedName>
    <definedName name="sdmt" localSheetId="5">#REF!</definedName>
    <definedName name="sdmt" localSheetId="4">#REF!</definedName>
    <definedName name="sdmt">#REF!</definedName>
    <definedName name="sdmt1000" localSheetId="5">#REF!</definedName>
    <definedName name="sdmt1000" localSheetId="4">#REF!</definedName>
    <definedName name="sdmt1000">#REF!</definedName>
    <definedName name="sdmt1200" localSheetId="5">#REF!</definedName>
    <definedName name="sdmt1200" localSheetId="4">#REF!</definedName>
    <definedName name="sdmt1200">#REF!</definedName>
    <definedName name="sdmt200" localSheetId="5">#REF!</definedName>
    <definedName name="sdmt200" localSheetId="4">#REF!</definedName>
    <definedName name="sdmt200">#REF!</definedName>
    <definedName name="sdmt400" localSheetId="5">#REF!</definedName>
    <definedName name="sdmt400" localSheetId="4">#REF!</definedName>
    <definedName name="sdmt400">#REF!</definedName>
    <definedName name="sdmt50" localSheetId="5">#REF!</definedName>
    <definedName name="sdmt50" localSheetId="4">#REF!</definedName>
    <definedName name="sdmt50">#REF!</definedName>
    <definedName name="sdmt600" localSheetId="5">#REF!</definedName>
    <definedName name="sdmt600" localSheetId="4">#REF!</definedName>
    <definedName name="sdmt600">#REF!</definedName>
    <definedName name="sdmt800" localSheetId="5">#REF!</definedName>
    <definedName name="sdmt800" localSheetId="4">#REF!</definedName>
    <definedName name="sdmt800">#REF!</definedName>
    <definedName name="Serviços">[7]Serviços!$A$3:$E$1403</definedName>
    <definedName name="Serviços_1">[8]Serviços!$A$3:$AE$2694</definedName>
    <definedName name="Serviços_10">[8]Serviços!$A$3:$AE$2694</definedName>
    <definedName name="Serviços_11">[8]Serviços!$A$3:$AE$2694</definedName>
    <definedName name="Serviços_12">[8]Serviços!$A$3:$AE$2694</definedName>
    <definedName name="Serviços_2">[8]Serviços!$A$3:$AE$2694</definedName>
    <definedName name="Serviços_3">[8]Serviços!$A$3:$AE$2694</definedName>
    <definedName name="Serviços_4">[8]Serviços!$A$3:$AE$2694</definedName>
    <definedName name="Serviços_5">[8]Serviços!$A$3:$AE$2694</definedName>
    <definedName name="Serviços_6">[8]Serviços!$A$3:$AE$2694</definedName>
    <definedName name="Serviços_7">[8]Serviços!$A$3:$AE$2694</definedName>
    <definedName name="Serviços_8">[8]Serviços!$A$3:$AE$2694</definedName>
    <definedName name="Serviços_9">[8]Serviços!$A$3:$AE$2694</definedName>
    <definedName name="SINALI" localSheetId="5">#REF!</definedName>
    <definedName name="SINALI" localSheetId="4">#REF!</definedName>
    <definedName name="SINALI">#REF!</definedName>
    <definedName name="subrog" localSheetId="5">#REF!</definedName>
    <definedName name="subrog" localSheetId="4">#REF!</definedName>
    <definedName name="subrog">#REF!</definedName>
    <definedName name="tcat" localSheetId="5">#REF!</definedName>
    <definedName name="tcat" localSheetId="4">#REF!</definedName>
    <definedName name="tcat">#REF!</definedName>
    <definedName name="terra" localSheetId="5">#REF!</definedName>
    <definedName name="terra" localSheetId="4">#REF!</definedName>
    <definedName name="terra">#REF!</definedName>
    <definedName name="teste" localSheetId="5">#REF!</definedName>
    <definedName name="teste" localSheetId="4">#REF!</definedName>
    <definedName name="teste">#REF!</definedName>
    <definedName name="teste2" localSheetId="5">#REF!</definedName>
    <definedName name="teste2" localSheetId="4">#REF!</definedName>
    <definedName name="teste2">#REF!</definedName>
    <definedName name="_xlnm.Print_Titles" localSheetId="5">CRONOGRAMA!$A:$H</definedName>
    <definedName name="_xlnm.Print_Titles" localSheetId="2">ORÇAMENTO!$1:$10</definedName>
    <definedName name="trecho" localSheetId="5">#REF!</definedName>
    <definedName name="trecho" localSheetId="4">#REF!</definedName>
    <definedName name="trecho">#REF!</definedName>
    <definedName name="TSD" localSheetId="5">#REF!</definedName>
    <definedName name="TSD" localSheetId="4">#REF!</definedName>
    <definedName name="TSD">#REF!</definedName>
    <definedName name="TSs" localSheetId="5">#REF!</definedName>
    <definedName name="TSs" localSheetId="4">#REF!</definedName>
    <definedName name="TSs">#REF!</definedName>
    <definedName name="valeta" localSheetId="5">#REF!</definedName>
    <definedName name="valeta" localSheetId="4">#REF!</definedName>
    <definedName name="valeta">#REF!</definedName>
    <definedName name="volbase" localSheetId="5">#REF!</definedName>
    <definedName name="volbase" localSheetId="4">#REF!</definedName>
    <definedName name="volbase">#REF!</definedName>
    <definedName name="volsub" localSheetId="5">#REF!</definedName>
    <definedName name="volsub" localSheetId="4">#REF!</definedName>
    <definedName name="volsub">#REF!</definedName>
    <definedName name="zebra" localSheetId="5">#REF!</definedName>
    <definedName name="zebra" localSheetId="4">#REF!</definedName>
    <definedName name="zebra">#REF!</definedName>
    <definedName name="zenil" localSheetId="5">#REF!</definedName>
    <definedName name="zenil" localSheetId="4">#REF!</definedName>
    <definedName name="zenil">#REF!</definedName>
  </definedNames>
  <calcPr calcId="152511" fullPrecision="0"/>
</workbook>
</file>

<file path=xl/calcChain.xml><?xml version="1.0" encoding="utf-8"?>
<calcChain xmlns="http://schemas.openxmlformats.org/spreadsheetml/2006/main">
  <c r="Q12" i="24" l="1"/>
  <c r="Q15" i="24"/>
  <c r="N12" i="24"/>
  <c r="N14" i="24"/>
  <c r="Q14" i="24" s="1"/>
  <c r="N15" i="24"/>
  <c r="N19" i="24"/>
  <c r="Q19" i="24" s="1"/>
  <c r="N21" i="24"/>
  <c r="Q21" i="24" s="1"/>
  <c r="K12" i="24"/>
  <c r="K13" i="24"/>
  <c r="N13" i="24" s="1"/>
  <c r="Q13" i="24" s="1"/>
  <c r="K14" i="24"/>
  <c r="K15" i="24"/>
  <c r="K16" i="24"/>
  <c r="N16" i="24" s="1"/>
  <c r="Q16" i="24" s="1"/>
  <c r="K17" i="24"/>
  <c r="N17" i="24" s="1"/>
  <c r="Q17" i="24" s="1"/>
  <c r="K18" i="24"/>
  <c r="N18" i="24" s="1"/>
  <c r="Q18" i="24" s="1"/>
  <c r="K19" i="24"/>
  <c r="K20" i="24"/>
  <c r="N20" i="24" s="1"/>
  <c r="Q20" i="24" s="1"/>
  <c r="K21" i="24"/>
  <c r="K22" i="24"/>
  <c r="N22" i="24" s="1"/>
  <c r="Q22" i="24" s="1"/>
  <c r="K23" i="24"/>
  <c r="N23" i="24" s="1"/>
  <c r="Q23" i="24" s="1"/>
  <c r="K24" i="24"/>
  <c r="N24" i="24" s="1"/>
  <c r="Q24" i="24" s="1"/>
  <c r="Q11" i="24"/>
  <c r="O9" i="24"/>
  <c r="J133" i="1" l="1"/>
  <c r="J126" i="1"/>
  <c r="J129" i="1"/>
  <c r="J130" i="1"/>
  <c r="J120" i="1"/>
  <c r="J98" i="1"/>
  <c r="J99" i="1"/>
  <c r="J102" i="1"/>
  <c r="J105" i="1"/>
  <c r="J106" i="1"/>
  <c r="J93" i="1"/>
  <c r="J88" i="1"/>
  <c r="I133" i="1"/>
  <c r="I126" i="1"/>
  <c r="I127" i="1"/>
  <c r="J127" i="1" s="1"/>
  <c r="I128" i="1"/>
  <c r="J128" i="1" s="1"/>
  <c r="I129" i="1"/>
  <c r="I130" i="1"/>
  <c r="I123" i="1"/>
  <c r="J123" i="1" s="1"/>
  <c r="I118" i="1"/>
  <c r="J118" i="1" s="1"/>
  <c r="I119" i="1"/>
  <c r="J119" i="1" s="1"/>
  <c r="I120" i="1"/>
  <c r="I113" i="1"/>
  <c r="J113" i="1" s="1"/>
  <c r="I114" i="1"/>
  <c r="J114" i="1" s="1"/>
  <c r="I115" i="1"/>
  <c r="J115" i="1" s="1"/>
  <c r="I97" i="1"/>
  <c r="J97" i="1" s="1"/>
  <c r="I98" i="1"/>
  <c r="I99" i="1"/>
  <c r="I100" i="1"/>
  <c r="J100" i="1" s="1"/>
  <c r="I101" i="1"/>
  <c r="J101" i="1" s="1"/>
  <c r="I102" i="1"/>
  <c r="I103" i="1"/>
  <c r="J103" i="1" s="1"/>
  <c r="I104" i="1"/>
  <c r="J104" i="1" s="1"/>
  <c r="I105" i="1"/>
  <c r="I106" i="1"/>
  <c r="I107" i="1"/>
  <c r="J107" i="1" s="1"/>
  <c r="I93" i="1"/>
  <c r="I88" i="1"/>
  <c r="I85" i="1"/>
  <c r="J85" i="1" s="1"/>
  <c r="I80" i="1"/>
  <c r="J80" i="1" s="1"/>
  <c r="I75" i="1"/>
  <c r="I72" i="1"/>
  <c r="J72" i="1" s="1"/>
  <c r="I63" i="1"/>
  <c r="J63" i="1" s="1"/>
  <c r="I64" i="1"/>
  <c r="J64" i="1" s="1"/>
  <c r="I65" i="1"/>
  <c r="J65" i="1" s="1"/>
  <c r="I57" i="1"/>
  <c r="J57" i="1" s="1"/>
  <c r="I58" i="1"/>
  <c r="J58" i="1" s="1"/>
  <c r="I45" i="1"/>
  <c r="J45" i="1" s="1"/>
  <c r="I46" i="1"/>
  <c r="J46" i="1" s="1"/>
  <c r="I47" i="1"/>
  <c r="J47" i="1" s="1"/>
  <c r="I40" i="1"/>
  <c r="J40" i="1" s="1"/>
  <c r="I41" i="1"/>
  <c r="J41" i="1" s="1"/>
  <c r="I42" i="1"/>
  <c r="J42" i="1" s="1"/>
  <c r="I33" i="1"/>
  <c r="J33" i="1" s="1"/>
  <c r="I34" i="1"/>
  <c r="J34" i="1" s="1"/>
  <c r="I35" i="1"/>
  <c r="J35" i="1" s="1"/>
  <c r="I28" i="1"/>
  <c r="J28" i="1" s="1"/>
  <c r="I29" i="1"/>
  <c r="J29" i="1" s="1"/>
  <c r="I30" i="1"/>
  <c r="J30" i="1" s="1"/>
  <c r="I24" i="1"/>
  <c r="J24" i="1" s="1"/>
  <c r="I25" i="1"/>
  <c r="J25" i="1" s="1"/>
  <c r="B21" i="43" l="1"/>
  <c r="B22" i="24" s="1"/>
  <c r="A12" i="24"/>
  <c r="A13" i="24"/>
  <c r="A14" i="24"/>
  <c r="A15" i="24"/>
  <c r="A16" i="24"/>
  <c r="A17" i="24"/>
  <c r="A18" i="24"/>
  <c r="A19" i="24"/>
  <c r="A20" i="24"/>
  <c r="A21" i="24"/>
  <c r="A22" i="24"/>
  <c r="A23" i="24"/>
  <c r="A24" i="24"/>
  <c r="H268" i="40" l="1"/>
  <c r="H269" i="40" s="1"/>
  <c r="A101" i="1"/>
  <c r="H267" i="40"/>
  <c r="H266" i="40"/>
  <c r="H262" i="40"/>
  <c r="H261" i="40"/>
  <c r="F88" i="1"/>
  <c r="F87" i="1"/>
  <c r="F85" i="1"/>
  <c r="F84" i="1"/>
  <c r="F80" i="1"/>
  <c r="F79" i="1"/>
  <c r="F65" i="1"/>
  <c r="F63" i="1"/>
  <c r="F62" i="1"/>
  <c r="F58" i="1"/>
  <c r="F57" i="1"/>
  <c r="F56" i="1"/>
  <c r="F47" i="1"/>
  <c r="F46" i="1"/>
  <c r="F35" i="1"/>
  <c r="F34" i="1"/>
  <c r="F24" i="1"/>
  <c r="F17" i="1"/>
  <c r="C21" i="32"/>
  <c r="C22" i="32"/>
  <c r="D21" i="32"/>
  <c r="D20" i="32"/>
  <c r="D19" i="32"/>
  <c r="C19" i="32"/>
  <c r="E48" i="32"/>
  <c r="E49" i="32" s="1"/>
  <c r="E7" i="32"/>
  <c r="E6" i="32"/>
  <c r="C43" i="32"/>
  <c r="C38" i="32"/>
  <c r="H33" i="38"/>
  <c r="F18" i="1" s="1"/>
  <c r="H32" i="38"/>
  <c r="H30" i="38"/>
  <c r="H29" i="38"/>
  <c r="H28" i="38"/>
  <c r="F45" i="1" s="1"/>
  <c r="H27" i="38"/>
  <c r="F44" i="1" s="1"/>
  <c r="H25" i="38"/>
  <c r="F52" i="1" s="1"/>
  <c r="H24" i="38"/>
  <c r="H23" i="38"/>
  <c r="F33" i="1" s="1"/>
  <c r="H22" i="38"/>
  <c r="F32" i="1" s="1"/>
  <c r="H19" i="38"/>
  <c r="F25" i="1" s="1"/>
  <c r="H18" i="38"/>
  <c r="H17" i="38"/>
  <c r="F23" i="1" s="1"/>
  <c r="H12" i="38"/>
  <c r="F40" i="1" s="1"/>
  <c r="H11" i="38"/>
  <c r="F39" i="1" s="1"/>
  <c r="H7" i="38"/>
  <c r="F28" i="1" s="1"/>
  <c r="H6" i="38"/>
  <c r="F27" i="1" s="1"/>
  <c r="H263" i="40" l="1"/>
  <c r="C23" i="32"/>
  <c r="E23" i="32" s="1"/>
  <c r="D23" i="32"/>
  <c r="F14" i="32"/>
  <c r="D13" i="1"/>
  <c r="F5" i="24"/>
  <c r="A11" i="24"/>
  <c r="B23" i="43"/>
  <c r="B24" i="24" s="1"/>
  <c r="B22" i="43"/>
  <c r="B23" i="24" s="1"/>
  <c r="B20" i="43"/>
  <c r="B21" i="24" s="1"/>
  <c r="B19" i="43"/>
  <c r="B20" i="24" s="1"/>
  <c r="B18" i="43"/>
  <c r="B19" i="24" s="1"/>
  <c r="B17" i="43"/>
  <c r="B18" i="24" s="1"/>
  <c r="B16" i="43"/>
  <c r="B17" i="24" s="1"/>
  <c r="B15" i="43"/>
  <c r="B16" i="24" s="1"/>
  <c r="B14" i="43"/>
  <c r="B15" i="24" s="1"/>
  <c r="B13" i="43"/>
  <c r="B14" i="24" s="1"/>
  <c r="B12" i="43"/>
  <c r="B13" i="24" s="1"/>
  <c r="B11" i="43"/>
  <c r="B12" i="24" s="1"/>
  <c r="B10" i="43"/>
  <c r="B11" i="24" s="1"/>
  <c r="C39" i="32"/>
  <c r="A140" i="40"/>
  <c r="I5" i="43"/>
  <c r="A4" i="1"/>
  <c r="A4" i="24" s="1"/>
  <c r="A5" i="1"/>
  <c r="A6" i="43"/>
  <c r="B6" i="43"/>
  <c r="A7" i="43"/>
  <c r="A5" i="43"/>
  <c r="A4" i="43"/>
  <c r="A3" i="43"/>
  <c r="F23" i="43"/>
  <c r="E23" i="43"/>
  <c r="D23" i="43"/>
  <c r="C23" i="43"/>
  <c r="F22" i="43"/>
  <c r="E22" i="43"/>
  <c r="D22" i="43"/>
  <c r="C22" i="43"/>
  <c r="F21" i="43"/>
  <c r="E21" i="43"/>
  <c r="D21" i="43"/>
  <c r="C21" i="43"/>
  <c r="F20" i="43"/>
  <c r="E20" i="43"/>
  <c r="D20" i="43"/>
  <c r="C20" i="43"/>
  <c r="F19" i="43"/>
  <c r="E19" i="43"/>
  <c r="D19" i="43"/>
  <c r="C19" i="43"/>
  <c r="F18" i="43"/>
  <c r="E18" i="43"/>
  <c r="D18" i="43"/>
  <c r="C18" i="43"/>
  <c r="F17" i="43"/>
  <c r="E17" i="43"/>
  <c r="D17" i="43"/>
  <c r="C17" i="43"/>
  <c r="F16" i="43"/>
  <c r="E16" i="43"/>
  <c r="D16" i="43"/>
  <c r="C16" i="43"/>
  <c r="F15" i="43"/>
  <c r="E15" i="43"/>
  <c r="D15" i="43"/>
  <c r="C15" i="43"/>
  <c r="F14" i="43"/>
  <c r="E14" i="43"/>
  <c r="D14" i="43"/>
  <c r="C14" i="43"/>
  <c r="F13" i="43"/>
  <c r="E13" i="43"/>
  <c r="D13" i="43"/>
  <c r="C13" i="43"/>
  <c r="F12" i="43"/>
  <c r="E12" i="43"/>
  <c r="D12" i="43"/>
  <c r="C12" i="43"/>
  <c r="F11" i="43"/>
  <c r="E11" i="43"/>
  <c r="D11" i="43"/>
  <c r="C11" i="43"/>
  <c r="F10" i="43"/>
  <c r="E10" i="43"/>
  <c r="D10" i="43"/>
  <c r="C10" i="43"/>
  <c r="E8" i="43"/>
  <c r="A1" i="43"/>
  <c r="K3" i="42"/>
  <c r="G140" i="40" s="1"/>
  <c r="D123" i="1"/>
  <c r="D122" i="1"/>
  <c r="A123" i="1"/>
  <c r="A122" i="1"/>
  <c r="H251" i="40"/>
  <c r="H250" i="40"/>
  <c r="H246" i="40"/>
  <c r="H245" i="40"/>
  <c r="H247" i="40" s="1"/>
  <c r="H235" i="40"/>
  <c r="H234" i="40"/>
  <c r="H233" i="40"/>
  <c r="H232" i="40"/>
  <c r="H231" i="40"/>
  <c r="H230" i="40"/>
  <c r="H226" i="40"/>
  <c r="H225" i="40"/>
  <c r="H224" i="40"/>
  <c r="H223" i="40"/>
  <c r="H270" i="40" l="1"/>
  <c r="H252" i="40"/>
  <c r="H236" i="40"/>
  <c r="H253" i="40"/>
  <c r="H227" i="40"/>
  <c r="H237" i="40" l="1"/>
  <c r="A133" i="1" l="1"/>
  <c r="A132" i="1"/>
  <c r="D133" i="1"/>
  <c r="D132" i="1"/>
  <c r="H207" i="40"/>
  <c r="H208" i="40" s="1"/>
  <c r="H206" i="40"/>
  <c r="H205" i="40"/>
  <c r="H201" i="40"/>
  <c r="H200" i="40"/>
  <c r="H202" i="40" s="1"/>
  <c r="H210" i="40" s="1"/>
  <c r="H182" i="40"/>
  <c r="H181" i="40"/>
  <c r="H180" i="40"/>
  <c r="H176" i="40"/>
  <c r="H175" i="40"/>
  <c r="H158" i="40"/>
  <c r="H157" i="40"/>
  <c r="H156" i="40"/>
  <c r="H152" i="40"/>
  <c r="H151" i="40"/>
  <c r="H183" i="40" l="1"/>
  <c r="H177" i="40"/>
  <c r="H159" i="40"/>
  <c r="H153" i="40"/>
  <c r="F127" i="1"/>
  <c r="F126" i="1"/>
  <c r="F125" i="1"/>
  <c r="A114" i="1"/>
  <c r="A119" i="1"/>
  <c r="F110" i="1"/>
  <c r="F45" i="38"/>
  <c r="F46" i="38"/>
  <c r="F44" i="38"/>
  <c r="F43" i="38"/>
  <c r="D46" i="38"/>
  <c r="D45" i="38"/>
  <c r="D44" i="38"/>
  <c r="G44" i="38" s="1"/>
  <c r="H44" i="38" s="1"/>
  <c r="F113" i="1" s="1"/>
  <c r="D43" i="38"/>
  <c r="G43" i="38" s="1"/>
  <c r="H43" i="38" s="1"/>
  <c r="F112" i="1" s="1"/>
  <c r="F38" i="38"/>
  <c r="F39" i="38"/>
  <c r="E39" i="38"/>
  <c r="F40" i="38"/>
  <c r="E40" i="38"/>
  <c r="H40" i="38" s="1"/>
  <c r="F37" i="38"/>
  <c r="E37" i="38"/>
  <c r="G37" i="38" s="1"/>
  <c r="H37" i="38" s="1"/>
  <c r="F117" i="1" s="1"/>
  <c r="E38" i="38"/>
  <c r="G38" i="38" s="1"/>
  <c r="H38" i="38" s="1"/>
  <c r="F118" i="1" s="1"/>
  <c r="H45" i="38" l="1"/>
  <c r="F119" i="1" s="1"/>
  <c r="H46" i="38"/>
  <c r="F120" i="1" s="1"/>
  <c r="H39" i="38"/>
  <c r="H185" i="40"/>
  <c r="H161" i="40"/>
  <c r="A97" i="1"/>
  <c r="D97" i="1"/>
  <c r="H139" i="40"/>
  <c r="H140" i="40"/>
  <c r="H141" i="40" s="1"/>
  <c r="H138" i="40"/>
  <c r="H137" i="40"/>
  <c r="H133" i="40"/>
  <c r="H132" i="40"/>
  <c r="F115" i="1" l="1"/>
  <c r="F114" i="1"/>
  <c r="H134" i="40"/>
  <c r="A92" i="1"/>
  <c r="D92" i="1"/>
  <c r="A34" i="1"/>
  <c r="A72" i="1"/>
  <c r="A71" i="1"/>
  <c r="A69" i="1"/>
  <c r="A46" i="1"/>
  <c r="H143" i="40" l="1"/>
  <c r="A29" i="1"/>
  <c r="A24" i="1"/>
  <c r="A13" i="1"/>
  <c r="H21" i="40"/>
  <c r="H13" i="40"/>
  <c r="H60" i="40"/>
  <c r="H61" i="40" s="1"/>
  <c r="H56" i="40"/>
  <c r="H55" i="40"/>
  <c r="H51" i="40"/>
  <c r="H50" i="40"/>
  <c r="H49" i="40"/>
  <c r="D72" i="1"/>
  <c r="D71" i="1"/>
  <c r="D69" i="1"/>
  <c r="H123" i="40"/>
  <c r="H122" i="40"/>
  <c r="H118" i="40"/>
  <c r="H117" i="40"/>
  <c r="H52" i="40" l="1"/>
  <c r="H23" i="40"/>
  <c r="H57" i="40"/>
  <c r="H119" i="40"/>
  <c r="H124" i="40"/>
  <c r="H63" i="40" l="1"/>
  <c r="H126" i="40"/>
  <c r="H106" i="40"/>
  <c r="H105" i="40"/>
  <c r="H107" i="40" l="1"/>
  <c r="H110" i="40" s="1"/>
  <c r="F78" i="40" l="1"/>
  <c r="H78" i="40" s="1"/>
  <c r="F76" i="40"/>
  <c r="H76" i="40" s="1"/>
  <c r="F71" i="40"/>
  <c r="H71" i="40" s="1"/>
  <c r="F70" i="40"/>
  <c r="H70" i="40" s="1"/>
  <c r="H81" i="40"/>
  <c r="H80" i="40"/>
  <c r="H77" i="40"/>
  <c r="H79" i="40"/>
  <c r="H75" i="40"/>
  <c r="H82" i="40" l="1"/>
  <c r="H72" i="40"/>
  <c r="H40" i="40"/>
  <c r="H41" i="40" s="1"/>
  <c r="H36" i="40"/>
  <c r="H35" i="40"/>
  <c r="H31" i="40"/>
  <c r="H30" i="40"/>
  <c r="H84" i="40" l="1"/>
  <c r="H37" i="40"/>
  <c r="H32" i="40"/>
  <c r="H43" i="40" l="1"/>
  <c r="E14" i="38"/>
  <c r="H14" i="38" s="1"/>
  <c r="F42" i="1" s="1"/>
  <c r="F13" i="38"/>
  <c r="H13" i="38" s="1"/>
  <c r="F41" i="1" s="1"/>
  <c r="D12" i="38"/>
  <c r="D11" i="38"/>
  <c r="E9" i="38"/>
  <c r="H9" i="38" s="1"/>
  <c r="F30" i="1" s="1"/>
  <c r="F8" i="38"/>
  <c r="H8" i="38" s="1"/>
  <c r="F29" i="1" s="1"/>
  <c r="D7" i="38"/>
  <c r="D6" i="38"/>
  <c r="C44" i="32" l="1"/>
  <c r="D44" i="32" s="1"/>
  <c r="F136" i="1"/>
  <c r="F19" i="1"/>
  <c r="C14" i="32"/>
  <c r="G14" i="32" s="1"/>
  <c r="G13" i="32"/>
  <c r="G12" i="32"/>
  <c r="G11" i="32"/>
  <c r="G15" i="32" l="1"/>
  <c r="I32" i="1" l="1"/>
  <c r="J32" i="1" s="1"/>
  <c r="D29" i="32" l="1"/>
  <c r="D28" i="32"/>
  <c r="D33" i="32"/>
  <c r="F92" i="1" l="1"/>
  <c r="A6" i="10" l="1"/>
  <c r="D5" i="10"/>
  <c r="B5" i="10"/>
  <c r="A5" i="10"/>
  <c r="I4" i="10"/>
  <c r="A4" i="10"/>
  <c r="I2" i="10"/>
  <c r="A2" i="10"/>
  <c r="A6" i="4"/>
  <c r="D5" i="4"/>
  <c r="B5" i="4"/>
  <c r="A5" i="4"/>
  <c r="I4" i="4"/>
  <c r="A4" i="4"/>
  <c r="I2" i="4"/>
  <c r="A2" i="4"/>
  <c r="L9" i="24" l="1"/>
  <c r="K11" i="24"/>
  <c r="N11" i="24" s="1"/>
  <c r="E6" i="24"/>
  <c r="A7" i="24"/>
  <c r="B6" i="24"/>
  <c r="A6" i="24"/>
  <c r="A5" i="24"/>
  <c r="H3" i="24"/>
  <c r="A3" i="24"/>
  <c r="A1" i="24" l="1"/>
  <c r="A1" i="4" l="1"/>
  <c r="A1" i="10" s="1"/>
  <c r="A3" i="4"/>
  <c r="A3" i="10"/>
  <c r="B4" i="4" l="1"/>
  <c r="B4" i="10"/>
  <c r="I21" i="4" l="1"/>
  <c r="I21" i="10" l="1"/>
  <c r="I16" i="10"/>
  <c r="I9" i="10"/>
  <c r="I24" i="10" l="1"/>
  <c r="J5" i="1" s="1"/>
  <c r="I15" i="4" l="1"/>
  <c r="I24" i="4" s="1"/>
  <c r="I3" i="4" l="1"/>
  <c r="I3" i="10" s="1"/>
  <c r="J4" i="1"/>
  <c r="H4" i="24"/>
  <c r="I4" i="43" l="1"/>
  <c r="G19" i="1"/>
  <c r="I19" i="1" s="1"/>
  <c r="J19" i="1" s="1"/>
  <c r="G132" i="1"/>
  <c r="I132" i="1" s="1"/>
  <c r="J132" i="1" s="1"/>
  <c r="G133" i="1"/>
  <c r="G122" i="1"/>
  <c r="I122" i="1" s="1"/>
  <c r="J122" i="1" s="1"/>
  <c r="G123" i="1"/>
  <c r="G128" i="1"/>
  <c r="G130" i="1"/>
  <c r="G129" i="1"/>
  <c r="G127" i="1"/>
  <c r="G126" i="1"/>
  <c r="G119" i="1"/>
  <c r="G125" i="1"/>
  <c r="I125" i="1" s="1"/>
  <c r="J125" i="1" s="1"/>
  <c r="G120" i="1"/>
  <c r="G115" i="1"/>
  <c r="G114" i="1"/>
  <c r="G112" i="1"/>
  <c r="I112" i="1" s="1"/>
  <c r="J112" i="1" s="1"/>
  <c r="G117" i="1"/>
  <c r="I117" i="1" s="1"/>
  <c r="J117" i="1" s="1"/>
  <c r="G118" i="1"/>
  <c r="G113" i="1"/>
  <c r="G105" i="1"/>
  <c r="G110" i="1"/>
  <c r="I110" i="1" s="1"/>
  <c r="J110" i="1" s="1"/>
  <c r="J134" i="1" s="1"/>
  <c r="G93" i="1"/>
  <c r="G96" i="1"/>
  <c r="I96" i="1" s="1"/>
  <c r="J96" i="1" s="1"/>
  <c r="G49" i="1"/>
  <c r="I49" i="1" s="1"/>
  <c r="J49" i="1" s="1"/>
  <c r="G106" i="1"/>
  <c r="G98" i="1"/>
  <c r="G107" i="1"/>
  <c r="G97" i="1"/>
  <c r="G99" i="1"/>
  <c r="G100" i="1"/>
  <c r="G101" i="1"/>
  <c r="G102" i="1"/>
  <c r="G103" i="1"/>
  <c r="G104" i="1"/>
  <c r="G136" i="1"/>
  <c r="I136" i="1" s="1"/>
  <c r="J136" i="1" s="1"/>
  <c r="J137" i="1" s="1"/>
  <c r="G23" i="43" s="1"/>
  <c r="F24" i="24" s="1"/>
  <c r="G71" i="1"/>
  <c r="I71" i="1" s="1"/>
  <c r="J71" i="1" s="1"/>
  <c r="G72" i="1"/>
  <c r="G85" i="1"/>
  <c r="G87" i="1"/>
  <c r="I87" i="1" s="1"/>
  <c r="J87" i="1" s="1"/>
  <c r="G88" i="1"/>
  <c r="G58" i="1"/>
  <c r="G57" i="1"/>
  <c r="G65" i="1"/>
  <c r="G64" i="1"/>
  <c r="G44" i="1"/>
  <c r="I44" i="1" s="1"/>
  <c r="J44" i="1" s="1"/>
  <c r="G47" i="1"/>
  <c r="G45" i="1"/>
  <c r="G46" i="1"/>
  <c r="G27" i="1"/>
  <c r="I27" i="1" s="1"/>
  <c r="J27" i="1" s="1"/>
  <c r="G28" i="1"/>
  <c r="G29" i="1"/>
  <c r="G30" i="1"/>
  <c r="G24" i="1"/>
  <c r="G25" i="1"/>
  <c r="G74" i="1"/>
  <c r="G75" i="1"/>
  <c r="G69" i="1"/>
  <c r="I69" i="1" s="1"/>
  <c r="J69" i="1" s="1"/>
  <c r="G92" i="1"/>
  <c r="G84" i="1"/>
  <c r="I84" i="1" s="1"/>
  <c r="J84" i="1" s="1"/>
  <c r="G41" i="1"/>
  <c r="G79" i="1"/>
  <c r="I79" i="1" s="1"/>
  <c r="J79" i="1" s="1"/>
  <c r="G63" i="1"/>
  <c r="G62" i="1"/>
  <c r="I62" i="1" s="1"/>
  <c r="J62" i="1" s="1"/>
  <c r="G80" i="1"/>
  <c r="G40" i="1"/>
  <c r="G42" i="1"/>
  <c r="G13" i="1"/>
  <c r="I13" i="1" s="1"/>
  <c r="J13" i="1" s="1"/>
  <c r="G12" i="1"/>
  <c r="I12" i="1" s="1"/>
  <c r="J12" i="1" s="1"/>
  <c r="G14" i="1"/>
  <c r="I14" i="1" s="1"/>
  <c r="J14" i="1" s="1"/>
  <c r="G23" i="1"/>
  <c r="I23" i="1" s="1"/>
  <c r="J23" i="1" s="1"/>
  <c r="G18" i="1"/>
  <c r="I18" i="1" s="1"/>
  <c r="J18" i="1" s="1"/>
  <c r="G39" i="1"/>
  <c r="I39" i="1" s="1"/>
  <c r="J39" i="1" s="1"/>
  <c r="G17" i="1"/>
  <c r="I17" i="1" s="1"/>
  <c r="J17" i="1" s="1"/>
  <c r="O24" i="24" l="1"/>
  <c r="I24" i="24"/>
  <c r="L24" i="24"/>
  <c r="J89" i="1"/>
  <c r="G19" i="43" s="1"/>
  <c r="F20" i="24" s="1"/>
  <c r="G22" i="43"/>
  <c r="F23" i="24" s="1"/>
  <c r="J108" i="1"/>
  <c r="G21" i="43" s="1"/>
  <c r="J50" i="1"/>
  <c r="G13" i="43" s="1"/>
  <c r="F14" i="24" s="1"/>
  <c r="J36" i="1"/>
  <c r="G12" i="43" s="1"/>
  <c r="F13" i="24" s="1"/>
  <c r="J15" i="1"/>
  <c r="J20" i="1"/>
  <c r="G11" i="43" s="1"/>
  <c r="F12" i="24" s="1"/>
  <c r="J81" i="1"/>
  <c r="G18" i="43" s="1"/>
  <c r="F19" i="24" s="1"/>
  <c r="J75" i="1"/>
  <c r="I74" i="1"/>
  <c r="J74" i="1" s="1"/>
  <c r="I92" i="1"/>
  <c r="J92" i="1" s="1"/>
  <c r="J94" i="1" s="1"/>
  <c r="G20" i="43" s="1"/>
  <c r="F21" i="24" s="1"/>
  <c r="O23" i="24" l="1"/>
  <c r="L23" i="24"/>
  <c r="I23" i="24"/>
  <c r="O21" i="24"/>
  <c r="L21" i="24"/>
  <c r="I21" i="24"/>
  <c r="O20" i="24"/>
  <c r="I20" i="24"/>
  <c r="L20" i="24"/>
  <c r="O19" i="24"/>
  <c r="L19" i="24"/>
  <c r="I19" i="24"/>
  <c r="I12" i="24"/>
  <c r="O12" i="24"/>
  <c r="L12" i="24"/>
  <c r="L14" i="24"/>
  <c r="O14" i="24"/>
  <c r="I14" i="24"/>
  <c r="L13" i="24"/>
  <c r="O13" i="24"/>
  <c r="I13" i="24"/>
  <c r="G10" i="43"/>
  <c r="F11" i="24" s="1"/>
  <c r="J76" i="1"/>
  <c r="G17" i="43" s="1"/>
  <c r="F18" i="24" s="1"/>
  <c r="F22" i="24"/>
  <c r="J66" i="1"/>
  <c r="G16" i="43" s="1"/>
  <c r="F17" i="24" s="1"/>
  <c r="I9" i="4"/>
  <c r="O22" i="24" l="1"/>
  <c r="L22" i="24"/>
  <c r="I22" i="24"/>
  <c r="O18" i="24"/>
  <c r="L18" i="24"/>
  <c r="I18" i="24"/>
  <c r="I17" i="24"/>
  <c r="L17" i="24"/>
  <c r="O17" i="24"/>
  <c r="I11" i="24"/>
  <c r="O11" i="24"/>
  <c r="G52" i="1"/>
  <c r="G56" i="1"/>
  <c r="I56" i="1" l="1"/>
  <c r="J56" i="1" s="1"/>
  <c r="J59" i="1" s="1"/>
  <c r="I52" i="1"/>
  <c r="J52" i="1" s="1"/>
  <c r="G15" i="43" l="1"/>
  <c r="F16" i="24" s="1"/>
  <c r="J53" i="1"/>
  <c r="G14" i="43" s="1"/>
  <c r="I16" i="24" l="1"/>
  <c r="L16" i="24"/>
  <c r="O16" i="24"/>
  <c r="H141" i="1"/>
  <c r="G3" i="1" s="1"/>
  <c r="G3" i="43" s="1"/>
  <c r="G4" i="43" s="1"/>
  <c r="F15" i="24"/>
  <c r="G24" i="43"/>
  <c r="I14" i="43" s="1"/>
  <c r="L11" i="24"/>
  <c r="I15" i="24" l="1"/>
  <c r="I25" i="24" s="1"/>
  <c r="O15" i="24"/>
  <c r="O25" i="24" s="1"/>
  <c r="L15" i="24"/>
  <c r="L25" i="24" s="1"/>
  <c r="I10" i="43"/>
  <c r="I21" i="43"/>
  <c r="I23" i="43"/>
  <c r="I19" i="43"/>
  <c r="I13" i="43"/>
  <c r="I12" i="43"/>
  <c r="I18" i="43"/>
  <c r="I17" i="43"/>
  <c r="I20" i="43"/>
  <c r="I11" i="43"/>
  <c r="I16" i="43"/>
  <c r="I22" i="43"/>
  <c r="I15" i="43"/>
  <c r="I24" i="43" l="1"/>
  <c r="G4" i="1" l="1"/>
  <c r="F25" i="24" l="1"/>
  <c r="F3" i="24" l="1"/>
  <c r="F4" i="24" s="1"/>
  <c r="H13" i="24"/>
  <c r="H17" i="24"/>
  <c r="H21" i="24"/>
  <c r="H19" i="24"/>
  <c r="H23" i="24"/>
  <c r="H12" i="24"/>
  <c r="H20" i="24"/>
  <c r="H14" i="24"/>
  <c r="H18" i="24"/>
  <c r="H22" i="24"/>
  <c r="H15" i="24"/>
  <c r="H16" i="24"/>
  <c r="H24" i="24"/>
  <c r="Q25" i="24"/>
  <c r="H11" i="24"/>
  <c r="G2" i="4"/>
  <c r="G3" i="4" s="1"/>
  <c r="G3" i="10" l="1"/>
  <c r="G2" i="10"/>
  <c r="N25" i="24" l="1"/>
  <c r="H25" i="24"/>
  <c r="I26" i="24" l="1"/>
  <c r="L26" i="24" s="1"/>
  <c r="N26" i="24" s="1"/>
  <c r="K25" i="24"/>
  <c r="K26" i="24" l="1"/>
  <c r="O26" i="24"/>
  <c r="Q26" i="24" s="1"/>
</calcChain>
</file>

<file path=xl/sharedStrings.xml><?xml version="1.0" encoding="utf-8"?>
<sst xmlns="http://schemas.openxmlformats.org/spreadsheetml/2006/main" count="1174" uniqueCount="514">
  <si>
    <t>Item</t>
  </si>
  <si>
    <t>Discriminação</t>
  </si>
  <si>
    <t>Preço (R$)</t>
  </si>
  <si>
    <t>Valor unitário Sem BDI</t>
  </si>
  <si>
    <t>Valor Unitário Com BDI</t>
  </si>
  <si>
    <t>Valor Total</t>
  </si>
  <si>
    <t>Código</t>
  </si>
  <si>
    <t>Valor estimado final:</t>
  </si>
  <si>
    <t>Custo/m²:</t>
  </si>
  <si>
    <t>Data:</t>
  </si>
  <si>
    <t>BDI:</t>
  </si>
  <si>
    <t>Referência:</t>
  </si>
  <si>
    <t>SERVIÇOS PRELIMINARES</t>
  </si>
  <si>
    <t>SINAPI</t>
  </si>
  <si>
    <t>SUBTOTAL</t>
  </si>
  <si>
    <t>MOVIMENTO DE TERRA</t>
  </si>
  <si>
    <t>IMPERMEABILIZAÇÃO E TRATAMENTOS</t>
  </si>
  <si>
    <t>9.1.1</t>
  </si>
  <si>
    <t>ITEM</t>
  </si>
  <si>
    <t>VALOR</t>
  </si>
  <si>
    <t>EQUIVALÊNCIA</t>
  </si>
  <si>
    <t>1.0</t>
  </si>
  <si>
    <t>CUSTOS INDIRETOS</t>
  </si>
  <si>
    <t>1.1</t>
  </si>
  <si>
    <t>Administração Central</t>
  </si>
  <si>
    <t>(AC)</t>
  </si>
  <si>
    <t>1.2</t>
  </si>
  <si>
    <t>Garantias e Seguros</t>
  </si>
  <si>
    <t>(G)</t>
  </si>
  <si>
    <t>1.3</t>
  </si>
  <si>
    <t>Riscos</t>
  </si>
  <si>
    <t>(RA)</t>
  </si>
  <si>
    <t>1.4</t>
  </si>
  <si>
    <t>Despesas Financeiras</t>
  </si>
  <si>
    <t>(DF)</t>
  </si>
  <si>
    <t>2.0</t>
  </si>
  <si>
    <t>TRIBUTOS (l)</t>
  </si>
  <si>
    <t>2.1</t>
  </si>
  <si>
    <t>Pis</t>
  </si>
  <si>
    <t>2.2</t>
  </si>
  <si>
    <t>Cofins</t>
  </si>
  <si>
    <t>2.3</t>
  </si>
  <si>
    <t xml:space="preserve">ISS </t>
  </si>
  <si>
    <t>3.0</t>
  </si>
  <si>
    <t>LUCRO (L)</t>
  </si>
  <si>
    <t>3.1</t>
  </si>
  <si>
    <t>Lucro</t>
  </si>
  <si>
    <t>1.5</t>
  </si>
  <si>
    <t>2.4</t>
  </si>
  <si>
    <t>4.0</t>
  </si>
  <si>
    <t>5.0</t>
  </si>
  <si>
    <t>5.1</t>
  </si>
  <si>
    <t>6.0</t>
  </si>
  <si>
    <t>6.1</t>
  </si>
  <si>
    <t>9.0</t>
  </si>
  <si>
    <t>9.1</t>
  </si>
  <si>
    <t>10.1</t>
  </si>
  <si>
    <t>%</t>
  </si>
  <si>
    <t>R$</t>
  </si>
  <si>
    <t>% ACUM.</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</si>
  <si>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</si>
  <si>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</si>
  <si>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</si>
  <si>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</si>
  <si>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</si>
  <si>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</si>
  <si>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</si>
  <si>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</si>
  <si>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PORTAS</t>
  </si>
  <si>
    <t>ÁREA</t>
  </si>
  <si>
    <t>M</t>
  </si>
  <si>
    <t>M3</t>
  </si>
  <si>
    <t>M2</t>
  </si>
  <si>
    <t>Contribuição Previdenciária - Lei 12.546/2013</t>
  </si>
  <si>
    <t>BDI - Fornecimento de Equipamentos</t>
  </si>
  <si>
    <t>BDI - Serviços de Engenharia</t>
  </si>
  <si>
    <t>CUSTOS DE ADMINISTRAÇÃO</t>
  </si>
  <si>
    <t>Seguro de Risco</t>
  </si>
  <si>
    <t>Vigilância</t>
  </si>
  <si>
    <t>Garantia</t>
  </si>
  <si>
    <t>Outros</t>
  </si>
  <si>
    <t>Lucro na Intermediação</t>
  </si>
  <si>
    <t>TAXA TOTAL DE BDI - Fornecimento de Equipamentos</t>
  </si>
  <si>
    <t>TAXA TOTAL DE BDI - Serviços de Engenharia</t>
  </si>
  <si>
    <t>BDI Incidente</t>
  </si>
  <si>
    <t>Referência</t>
  </si>
  <si>
    <t>11.0</t>
  </si>
  <si>
    <t>M³</t>
  </si>
  <si>
    <t>6.1.1</t>
  </si>
  <si>
    <t>Proprietário: Municipio de Sorriso</t>
  </si>
  <si>
    <t>Quantidade</t>
  </si>
  <si>
    <t>ESCAVAÇÃO MANUAL PARA BLOCO DE COROAMENTO OU SAPATA, SEM PREVISÃO DE FÔRMA.</t>
  </si>
  <si>
    <t>INFRA ESTRUTURA</t>
  </si>
  <si>
    <t>SUPRA ESTRUTURA</t>
  </si>
  <si>
    <t>4.1</t>
  </si>
  <si>
    <t>4.2</t>
  </si>
  <si>
    <t>ALVENARIAS E VEDAÇÕES</t>
  </si>
  <si>
    <t>4.1.1</t>
  </si>
  <si>
    <t>4.1.4</t>
  </si>
  <si>
    <t>FATURAMENTO SIMPLES DA ETAPA:</t>
  </si>
  <si>
    <t>FATURAMENTO ACUMULADO DA ETAPA:</t>
  </si>
  <si>
    <t xml:space="preserve">INFRA ESTRUTURA </t>
  </si>
  <si>
    <t>PILARES</t>
  </si>
  <si>
    <t xml:space="preserve">MONTAGEM E DESMONTAGEM DE FÔRMA DE PILARES RETANGULARES E ESTRUTURAS S IMILARES COM ÁREA MÉDIA DAS SEÇÕES MAIOR QUE 0,25 M², PÉ-DIREITO SIMPLES, EM MADEIRA SERRADA, 4 UTILIZAÇÕES. </t>
  </si>
  <si>
    <t>4.1.2</t>
  </si>
  <si>
    <t>AMBIENTE</t>
  </si>
  <si>
    <t>ALTURA (M)</t>
  </si>
  <si>
    <t>TOTAL</t>
  </si>
  <si>
    <t>QUANTIDADE</t>
  </si>
  <si>
    <t>UNI</t>
  </si>
  <si>
    <t>LASTRO COM MATERIAL GRANULAR, APLICAÇÃO EM BLOCOS DE COROAMENTO, ESPESSURA DE *5 CM*. AF_08/2017</t>
  </si>
  <si>
    <t>BDI Serviços:</t>
  </si>
  <si>
    <t>BDI Equipamentos:</t>
  </si>
  <si>
    <t>DESCRIÇÃO</t>
  </si>
  <si>
    <t>mês</t>
  </si>
  <si>
    <t>Cronograma Físico financeiro</t>
  </si>
  <si>
    <t xml:space="preserve">Área ampliação: </t>
  </si>
  <si>
    <t>6.1.3</t>
  </si>
  <si>
    <t>ARMAÇÃO DE BLOCO, VIGA BALDRAME OU SAPATA UTILIZANDO AÇO CA-50 DE 8 MM - MONTAGEM. AF_06/2017</t>
  </si>
  <si>
    <t>MONTAGEM E DESMONTAGEM DE FÔRMA DE VIGA, ESCORAMENTO COM PONTALETE DE MADEIRA, PÉ-DIREITO SIMPLES, EM MADEIRA SERRADA, 4 UTILIZAÇÕES. AF_12/2015</t>
  </si>
  <si>
    <t>11.1</t>
  </si>
  <si>
    <t>11.1.1</t>
  </si>
  <si>
    <t>6.1.2</t>
  </si>
  <si>
    <t>10.0</t>
  </si>
  <si>
    <t>10.1.1</t>
  </si>
  <si>
    <t>FABRICAÇÃO, MONTAGEM E DESMONTAGEM DE FÔRMA PARA SAPATA, EM MADEIRA SERRADA, E=25 MM, 4 UTILIZAÇÕES. AF_06/2017</t>
  </si>
  <si>
    <t>Unidade</t>
  </si>
  <si>
    <t>3.1.1</t>
  </si>
  <si>
    <t>3.1.3</t>
  </si>
  <si>
    <t>Ampliação Do Abrigo De Cães e Gatos</t>
  </si>
  <si>
    <t>PISOS</t>
  </si>
  <si>
    <t>PISO DE CONCRETO</t>
  </si>
  <si>
    <t>ORÇAMENTO - AMPLIAÇÃO
Abrigo De Cães e Gatos</t>
  </si>
  <si>
    <t>Obra: Ampliação Do Abrigo De Cães e Gatos</t>
  </si>
  <si>
    <t>Ref.: SINAPI -FEVEREIRO 2021</t>
  </si>
  <si>
    <t>COMPRIMENTO (M)</t>
  </si>
  <si>
    <t>VERGAS</t>
  </si>
  <si>
    <t>CONTRAVERGAS</t>
  </si>
  <si>
    <t>TOTAL CONTRAVERGA</t>
  </si>
  <si>
    <t>UNIDADE</t>
  </si>
  <si>
    <t>VIGAS BALDRAME</t>
  </si>
  <si>
    <t>9.1.2</t>
  </si>
  <si>
    <t>TELA PARA CANIL E GATIL</t>
  </si>
  <si>
    <t xml:space="preserve">VÃO </t>
  </si>
  <si>
    <t>VÃO</t>
  </si>
  <si>
    <t>Vão de Porta</t>
  </si>
  <si>
    <t>Vão de Janela</t>
  </si>
  <si>
    <t>PAREDES</t>
  </si>
  <si>
    <t>PAREDE 02</t>
  </si>
  <si>
    <t>PAREDE 03</t>
  </si>
  <si>
    <t>MATERIAL</t>
  </si>
  <si>
    <t>CAIBRO 5 X 5 CM EM PINUS, MISTA OU EQUIVALENTE DA REGIAO - BRUTA</t>
  </si>
  <si>
    <t>CAIBRO NAO APARELHADO *7,5 X 7,5* CM, EM MACARANDUBA, ANGELIM OU EQUIVALENTE DA REGIAO - BRUTA</t>
  </si>
  <si>
    <t>TELHA DE FIBROCIMENTO ONDULADA E = 6 MM, DE 2,44 X 1,10 M (SEM AMIANTO)</t>
  </si>
  <si>
    <t>INTERNO</t>
  </si>
  <si>
    <t>EXTERNO</t>
  </si>
  <si>
    <t>LITROS</t>
  </si>
  <si>
    <t>CONCRETO</t>
  </si>
  <si>
    <t>REBOCO/CHAPISCO /FUNDO SELADOR/ TINTA</t>
  </si>
  <si>
    <t>PARAFUSO M16 EM ACO GALVANIZADO, COMPRIMENTO = 125 MM, DIAMETRO = 16 MM, ROSCA MAQUINA, CABECA QUADRADA</t>
  </si>
  <si>
    <t>VIGAS  DE COBERTURA</t>
  </si>
  <si>
    <t>CONCRETAGEM DE PILARES, FCK = 25 MPA, COM USO DE BALDES EM EDIFICAÇÃO COM SEÇÃO MÉDIA DE PILARES MENOR OU IGUAL A 0,25 M² - LANÇAMENTO, ADENSAMENTO E ACABAMENTO. AF_12/2015</t>
  </si>
  <si>
    <t>TELA DE ARAME GALVANIZADA QUADRANGULAR / LOSANGULAR, FIO 2,77 MM (12 BWG), MALHA 5 X 5 CM, H = 2 M</t>
  </si>
  <si>
    <t>KG</t>
  </si>
  <si>
    <t>IMPERMEABILIZAÇÃO DE FLOREIRA OU VIGA BALDRAME COM ARGAMASSA DE CIMENTO E AREIA, COM ADITIVO IMPERMEABILIZANTE, E = 2 CM. AF_06/2018</t>
  </si>
  <si>
    <t>ALVENARIA DE VEDAÇÃO DE BLOCOS CERÂMICOS FURADOS NA VERTICAL DE 14X19X39CM (ESPESSURA 14CM) DE PAREDES COM ÁREA LÍQUIDA MENOR QUE 6M² COM VÃOS E ARGAMASSA DE ASSENTAMENTO COM PREPARO EM BETONEIRA. AF_06/2014</t>
  </si>
  <si>
    <t>BLOCOS CERÂMICOS FURADOS NA VERTICAL DE 14X19X39CM</t>
  </si>
  <si>
    <t xml:space="preserve">     PREFEITURA MUNICIPAL DE SORRISO</t>
  </si>
  <si>
    <t>QUANTIFICAÇÃO DE MATERIAIS</t>
  </si>
  <si>
    <r>
      <rPr>
        <b/>
        <sz val="12"/>
        <color theme="1"/>
        <rFont val="Calibri"/>
        <family val="2"/>
        <scheme val="minor"/>
      </rPr>
      <t xml:space="preserve">Proprietário: </t>
    </r>
    <r>
      <rPr>
        <sz val="12"/>
        <color theme="1"/>
        <rFont val="Calibri"/>
        <family val="2"/>
        <scheme val="minor"/>
      </rPr>
      <t>Prefeitura Municipal de Sorriso.</t>
    </r>
  </si>
  <si>
    <r>
      <t xml:space="preserve">Local: </t>
    </r>
    <r>
      <rPr>
        <sz val="12"/>
        <color theme="1"/>
        <rFont val="Calibri"/>
        <family val="2"/>
        <scheme val="minor"/>
      </rPr>
      <t>Canil Municipal</t>
    </r>
  </si>
  <si>
    <r>
      <t xml:space="preserve">Data: </t>
    </r>
    <r>
      <rPr>
        <sz val="12"/>
        <color theme="1"/>
        <rFont val="Calibri"/>
        <family val="2"/>
        <scheme val="minor"/>
      </rPr>
      <t>11/08/2014</t>
    </r>
  </si>
  <si>
    <t>CIMENTO PORTLAND CPII-F32 SACA DE 50 Kg</t>
  </si>
  <si>
    <t>UNID.</t>
  </si>
  <si>
    <t>AREIA MÉDIA</t>
  </si>
  <si>
    <t>CAL HIDRATADA SACA DE 20Kg</t>
  </si>
  <si>
    <t>FUNDO SELADOR ACRÍLICO 18 LITROS</t>
  </si>
  <si>
    <t>LATA</t>
  </si>
  <si>
    <t>BARRA DE AÇO CA 50 - 10 MM</t>
  </si>
  <si>
    <t>BARRA DE AÇO CA 50 - 8 MM</t>
  </si>
  <si>
    <t>BARRA DE AÇO CA 60 - 5 MM</t>
  </si>
  <si>
    <t>TELA VIVEIRO AVES PINTEIRO GALINHEIRO PASSAROS PATOS 1/2 POLEGADAS</t>
  </si>
  <si>
    <t xml:space="preserve">BRITA 01 </t>
  </si>
  <si>
    <t>TINTA LATÉX 18 LITROS</t>
  </si>
  <si>
    <r>
      <rPr>
        <b/>
        <sz val="12"/>
        <color theme="1"/>
        <rFont val="Calibri"/>
        <family val="2"/>
        <scheme val="minor"/>
      </rPr>
      <t>Obra:</t>
    </r>
    <r>
      <rPr>
        <sz val="12"/>
        <color theme="1"/>
        <rFont val="Calibri"/>
        <family val="2"/>
        <scheme val="minor"/>
      </rPr>
      <t xml:space="preserve"> Ampliação do Abrigo de Cães e Gatos</t>
    </r>
  </si>
  <si>
    <r>
      <rPr>
        <b/>
        <sz val="12"/>
        <color theme="1"/>
        <rFont val="Calibri"/>
        <family val="2"/>
        <scheme val="minor"/>
      </rPr>
      <t xml:space="preserve">Àrea a ser ampliada: </t>
    </r>
    <r>
      <rPr>
        <sz val="12"/>
        <color theme="1"/>
        <rFont val="Calibri"/>
        <family val="2"/>
        <scheme val="minor"/>
      </rPr>
      <t xml:space="preserve"> xxxx m²</t>
    </r>
  </si>
  <si>
    <t>IMPERMEABILIZANTE PARA VIGA BALDRAME 18 LITROS</t>
  </si>
  <si>
    <t>3.2</t>
  </si>
  <si>
    <t>3.2.1</t>
  </si>
  <si>
    <t>3.2.2</t>
  </si>
  <si>
    <t>3.2.3</t>
  </si>
  <si>
    <t>CONCRETAGEM DE SAPATAS, FCK 25 MPA, COM USO DE BOMBA  LANÇAMENTO, ADENSAMENTO E ACABAMENTO.</t>
  </si>
  <si>
    <t xml:space="preserve">BLOCOS </t>
  </si>
  <si>
    <t xml:space="preserve">VÃO DE ABERTURA </t>
  </si>
  <si>
    <t xml:space="preserve">TOTAL ALVENARIA </t>
  </si>
  <si>
    <t>MURETA</t>
  </si>
  <si>
    <t>REPETIÇOES POR BLOCO</t>
  </si>
  <si>
    <t xml:space="preserve">ALVENARIA E VEDAÇÃO BLOCO COM 8 BAIAS CANIL BLOCO 1, 2 E 3 </t>
  </si>
  <si>
    <t xml:space="preserve">MURETA 08 BAIAS </t>
  </si>
  <si>
    <t>BAIAS</t>
  </si>
  <si>
    <t>BAIAS COM 8</t>
  </si>
  <si>
    <t>PAREDE 01 A - 08 BAIAS</t>
  </si>
  <si>
    <t xml:space="preserve">PAREDE 02 A - 08 BAIAS </t>
  </si>
  <si>
    <t xml:space="preserve">PAREDE 03 A - 08 BAIAS </t>
  </si>
  <si>
    <t xml:space="preserve">PAREDE 01 </t>
  </si>
  <si>
    <t xml:space="preserve">PILAR DE ARRANQUE </t>
  </si>
  <si>
    <t xml:space="preserve">FORMAS </t>
  </si>
  <si>
    <t xml:space="preserve">PILAR DE COBERTURA </t>
  </si>
  <si>
    <t xml:space="preserve">M </t>
  </si>
  <si>
    <t xml:space="preserve">SAPATAS </t>
  </si>
  <si>
    <t>FORMAS</t>
  </si>
  <si>
    <t>32,15</t>
  </si>
  <si>
    <t>COM 8 BAIAS 3 BLOCOS</t>
  </si>
  <si>
    <t xml:space="preserve">VIGAS COBERTURA </t>
  </si>
  <si>
    <t>AÇO 5 MM CA60</t>
  </si>
  <si>
    <t>AÇO 10 MM CA50</t>
  </si>
  <si>
    <t>AÇO 8 MM CA50</t>
  </si>
  <si>
    <t xml:space="preserve">VIGAS BALDRAMES </t>
  </si>
  <si>
    <t xml:space="preserve">ÁREA SAPATAS </t>
  </si>
  <si>
    <t>3.1.2</t>
  </si>
  <si>
    <t>CONCRETAGEM DE VIGAS E LAJES, FCK=25 MPA, PARA LAJES PREMOLDADAS COM USO DE BOMBA EM EDIFICAÇÃO COM ÁREA MÉDIA DE LAJES MENOR OU IGUAL A 20 M² - LANÇAMENTO, ADENSAMENTO E ACABAMENTO.</t>
  </si>
  <si>
    <t>3.2.4</t>
  </si>
  <si>
    <t>SORRISO</t>
  </si>
  <si>
    <t>4.2.1</t>
  </si>
  <si>
    <t>4.2.2</t>
  </si>
  <si>
    <t>4.2.3</t>
  </si>
  <si>
    <t>4.2.4</t>
  </si>
  <si>
    <t>1.0.1</t>
  </si>
  <si>
    <t>1.0.2</t>
  </si>
  <si>
    <t>VERGA MOLDADA IN LOCO EM CONCRETO PARA JANELAS COM MAIS DE 1,5 M DE VÃO. AF_03/2016</t>
  </si>
  <si>
    <t>CONTRAVERGA MOLDADA IN LOCO EM CONCRETO PARA VÃOS DE MAIS DE 1,5 M DE COMPRIMENTO. AF_03/2016</t>
  </si>
  <si>
    <t>COMPOSIÇÕES DE SERVIÇOS - PREFEITURA MUNICIPAL DE SORRISO</t>
  </si>
  <si>
    <t>MÃO DE OBRA</t>
  </si>
  <si>
    <t>UN</t>
  </si>
  <si>
    <t>COEF.</t>
  </si>
  <si>
    <t>CUSTO UNIT.</t>
  </si>
  <si>
    <t>CUSTO TOTAL</t>
  </si>
  <si>
    <t>AUXILIAR DE ENCANADOR OU BOMBEIRO HIDRÁULICO COM ENCARGOS COMPLEMENTARES</t>
  </si>
  <si>
    <t>H</t>
  </si>
  <si>
    <t>ENCANADOR OU BOMBEIRO HIDRÁULICO COM ENCARGOS COMPLEMENTARES</t>
  </si>
  <si>
    <t>PEDREIRO COM ENCARGOS COMPLEMENTARES</t>
  </si>
  <si>
    <t>SERVENTE COM ENCARGOS COMPLEMENTARES</t>
  </si>
  <si>
    <t>TOTAL (A)</t>
  </si>
  <si>
    <t>EQUIPAMENTO</t>
  </si>
  <si>
    <t>CHP</t>
  </si>
  <si>
    <t xml:space="preserve">TOTAL (B) </t>
  </si>
  <si>
    <t>MATERIAL/SUB-CONTRATADO</t>
  </si>
  <si>
    <t xml:space="preserve">COEF. </t>
  </si>
  <si>
    <t xml:space="preserve">TOTAL (C) </t>
  </si>
  <si>
    <t xml:space="preserve">CUSTO DIRETO TOTAL </t>
  </si>
  <si>
    <t>CÓDIGO SINAPI</t>
  </si>
  <si>
    <t>VIBRADOR DE IMERSÃO, DIÂMETRO DE PONTEIRA 45MM, MOTOR ELÉTRICO TRIFÁSICO POTÊNCIA DE 2 CV - CHP DIURNO. AF_06/2015</t>
  </si>
  <si>
    <t>VIBRADOR DE IMERSÃO, DIÂMETRO DE PONTEIRA 45MM, MOTOR ELÉTRICO TRIFÁSICO POTÊNCIA DE 2 CV - CHI DIURNO. AF_06/2015</t>
  </si>
  <si>
    <t>CONCRETO USINADO BOMBEAVEL, CLASSE DE RESISTENCIA C25, COM BRITA 0 E 1, SLUMP = 100 +/- 20 MM, INCLUI SERVICO DE BOMBEAMENTO (NBR 8953)</t>
  </si>
  <si>
    <t>CARPINTEIRO DE FORMAS COM ENCARGOS COMPLEMENTARES</t>
  </si>
  <si>
    <t>ARMADOR COM ENCARGOS COMPLEMENTARES</t>
  </si>
  <si>
    <t>LASTRO DE CONCRETO MAGRO, APLICADO EM PISOS OU RADIERS, ESPESSURA DE 3CM. AF_07/2016</t>
  </si>
  <si>
    <t>CONCRETO MAGRO PARA LASTRO, TRAÇO 1:4,5:4,5 (CIMENTO/ AREIA MÉDIA/ BRITA 1) - PREPARO MECÂNICO COM BETONEIRA 400 L. AF_07/2016</t>
  </si>
  <si>
    <t>AJUDANTE DE CARPINTEIRO COM ENCARGOS COMPLEMENTARES</t>
  </si>
  <si>
    <t>PONTALETE DE MADEIRA NAO APARELHADA *7,5 X 7,5* CM (3 X 3 ") PINUS, MISTA OU EQUIVALENTE DA REGIAO</t>
  </si>
  <si>
    <t xml:space="preserve">PREGO DE ACO POLIDO COM CABECA 18 X 27 (2 1/2 X 10)  </t>
  </si>
  <si>
    <t>TABUA DE MADEIRA NAO APARELHADA *2,5 X 30* CM, CEDRINHO OU EQUIVALENTE DA REGIAO</t>
  </si>
  <si>
    <t>UN: UNI</t>
  </si>
  <si>
    <t xml:space="preserve">COBERTURA </t>
  </si>
  <si>
    <t xml:space="preserve">TELHAS E ESTRUTURA </t>
  </si>
  <si>
    <t>TRAMA DE MADEIRA COMPOSTA POR TERÇAS PARA TELHADOS DE ATÉ 2 ÁGUAS PARA TELHA ONDULADA DE FIBROCIMENTO, METÁLICA, PLÁSTICA OU TERMOACÚSTICA, INCLUSO TRANSPORTE VERTICAL. AF_07/2019</t>
  </si>
  <si>
    <t>TELHAMENTO COM TELHA ONDULADA DE FIBROCIMENTO E = 6 MM, COM RECOBRIMENTO LATERAL DE 1 1/4 DE ONDA PARA TELHADO COM INCLINAÇÃO MÁXIMA DE 10°, COM ATÉ 2 ÁGUAS, INCLUSO IÇAMENTO. AF_07/2019</t>
  </si>
  <si>
    <t>FABRICAÇÃO E INSTALAÇÃO DE TESOURA INTEIRA EM MADEIRA NÃO APARELHADA, VÃO DE 5 M, PARA TELHA ONDULADA DE FIBROCIMENTO, METÁLICA, PLÁSTICA OU TERMOACÚSTICA, INCLUSO IÇAMENTO. AF_07/2019</t>
  </si>
  <si>
    <t>CUMEEIRA PARA TELHA DE FIBROCIMENTO ONDULADA E = 6 MM, INCLUSO ACESSÓRIOS DE FIXAÇÃO E IÇAMENTO. AF_07/2019</t>
  </si>
  <si>
    <t xml:space="preserve">ESQUADRIAS </t>
  </si>
  <si>
    <t xml:space="preserve">ITEM: </t>
  </si>
  <si>
    <t>CUSTO UNIT,</t>
  </si>
  <si>
    <t xml:space="preserve">REFERÊNCIAS PARA ADOÇÃO DOS COEFICIENTES DE CONSUMO: SINAPI JUN/2018 CÓD 68054 E SINAPI JUN/2018 CÓD 74100/1, SENDO QUE OS COEFICIENTES DE CONSUMO DE TODOS OS ITENS FORAM ALTERADOS CONFORME PROPORCIONALIDADE COM AS DIMENSÕES DE PROJETO. </t>
  </si>
  <si>
    <t xml:space="preserve">MÃO DE OBRA </t>
  </si>
  <si>
    <t xml:space="preserve">CUSTO TOTAL </t>
  </si>
  <si>
    <t xml:space="preserve">MATERIAL/ SUB CONTRATADO  </t>
  </si>
  <si>
    <t xml:space="preserve">CAL HIDRATADA CH-I PARA ARGAMASSAS  </t>
  </si>
  <si>
    <t xml:space="preserve">AREIA MEDIA - POSTO JAZIDA/FORNECEDOR (RETIRADO NA JAZIDA, SEM TRANSPORTE)  </t>
  </si>
  <si>
    <t xml:space="preserve">CHAPA DE ACO GALVANIZADA BITOLA GSG 14, E = 1,95 MM (15,60 KG/M2)  </t>
  </si>
  <si>
    <t xml:space="preserve">CIMENTO PORTLAND COMPOSTO CP II-32  </t>
  </si>
  <si>
    <t xml:space="preserve">ACO CA-25, 10,0 MM, VERGALHAO  </t>
  </si>
  <si>
    <t>CANTONEIRA ACO ABAS IGUAIS (QUALQUER BITOLA), ESPESSURA ENTRE 1/8" E 1/4"</t>
  </si>
  <si>
    <t>PORTAO DE ABRIR EM GRADIL DE METALON REDONDO DE 3/4"  VERTICAL, COM REQUADRO, ACABAMENTO NATURAL - COMPLETO</t>
  </si>
  <si>
    <t>PS - 002</t>
  </si>
  <si>
    <t>PS - 001</t>
  </si>
  <si>
    <t>ITEM:</t>
  </si>
  <si>
    <t>PORTÃO DE FERRO EM CHAPA GALVANIZADA PLANA 14 GSG  E  DE FERRO COM VARA 1/2", COM REQUADRO</t>
  </si>
  <si>
    <t>REMOÇÃO DE PORTAS, DE FORMA MANUAL, SEM REAPROVEITAMENTO. AF_12/2017</t>
  </si>
  <si>
    <t xml:space="preserve">SINAPI </t>
  </si>
  <si>
    <t xml:space="preserve">PORTÕES CANIL E GATIL </t>
  </si>
  <si>
    <t>PS - 003</t>
  </si>
  <si>
    <t>CONTRAPISO EM ARGAMASSA TRAÇO 1:4 (CIMENTO E AREIA), PREPARO MECÂNICO COM BETONEIRA 400 L, APLICADO EM ÁREAS SECAS SOBRE LAJE, ADERIDO, ESPESSURA 3CM. AF_06/2014</t>
  </si>
  <si>
    <t>PINTURA</t>
  </si>
  <si>
    <t xml:space="preserve">PAREDES INTERNAS </t>
  </si>
  <si>
    <t>APLICAÇÃO DE FUNDO SELADOR ACRÍLICO EM PAREDES, UMA DEMÃO. AF_06/2014</t>
  </si>
  <si>
    <t>APLICAÇÃO E LIXAMENTO DE MASSA LÁTEX EM PAREDES, DUAS DEMÃOS. AF_06/2014</t>
  </si>
  <si>
    <t>APLICAÇÃO MANUAL DE PINTURA COM TINTA LÁTEX ACRÍLICA EM PAREDES, DUAS DEMÃOS. AF_06/2014</t>
  </si>
  <si>
    <t xml:space="preserve">PAREDES EXTERNAS </t>
  </si>
  <si>
    <t>APLICAÇÃO MANUAL DE FUNDO SELADOR ACRÍLICO EM PANOS COM PRESENÇA DE VÃOS DE EDIFÍCIOS DE MÚLTIPLOS PAVIMENTOS. AF_06/2014</t>
  </si>
  <si>
    <t>APLICAÇÃO MANUAL DE PINTURA COM TINTA LÁTEX PVA EM PAREDES, DUAS DEMÃOS. AF_06/2014</t>
  </si>
  <si>
    <t>PS - 004</t>
  </si>
  <si>
    <t>CODIGO</t>
  </si>
  <si>
    <t>ARAME GALVANIZADO 12 BWG, D = 2,76 MM (0,048 KG/M) OU 14 BWG, D = 2,11 MM (0,026 KG/M)</t>
  </si>
  <si>
    <t>UN: M</t>
  </si>
  <si>
    <t>PORTA EM AÇO DE ABRIR TIPO VENEZIANA SEM GUARNIÇÃO, 87X210CM, FIXAÇÃO COM PARAFUSOS - FORNECIMENTO E INSTALAÇÃO. AF_12/2019</t>
  </si>
  <si>
    <t>PORTÕES CANIL E GATIL SUBSTUIR</t>
  </si>
  <si>
    <t>REMOÇÃO DE PORTÃO, DE FORMA MANUAL, SEM REAPROVEITAMENTO. AF_12/2017</t>
  </si>
  <si>
    <t>REFERÊNCIAS PARA ADOÇÃO DOS COEFICIENTES DE CONSUMO: SINAPI 02/2021 COD: 96555</t>
  </si>
  <si>
    <t>REFERÊNCIAS PARA ADOÇÃO DOS COEFICIENTES DE CONSUMO: SINAPI 02/2021 COD: 98522</t>
  </si>
  <si>
    <t>REFERÊNCIAS PARA ADOÇÃO DOS COEFICIENTES DE CONSUMO: SINAPI 02/2021 COD: 97644</t>
  </si>
  <si>
    <t>UN: M2</t>
  </si>
  <si>
    <r>
      <rPr>
        <b/>
        <sz val="11"/>
        <color theme="1"/>
        <rFont val="Gill Sans MT"/>
        <family val="2"/>
      </rPr>
      <t>Proprietário</t>
    </r>
    <r>
      <rPr>
        <sz val="11"/>
        <color theme="1"/>
        <rFont val="Gill Sans MT"/>
        <family val="2"/>
      </rPr>
      <t>:  Municipio de Sorriso</t>
    </r>
  </si>
  <si>
    <r>
      <t>Arredondamentos: Opções → Avançado → Fórmulas → "</t>
    </r>
    <r>
      <rPr>
        <u/>
        <sz val="11"/>
        <color theme="1"/>
        <rFont val="Gill Sans MT"/>
        <family val="2"/>
      </rPr>
      <t>Definir Precisão Conforme Exibido</t>
    </r>
    <r>
      <rPr>
        <sz val="11"/>
        <color theme="1"/>
        <rFont val="Gill Sans MT"/>
        <family val="2"/>
      </rPr>
      <t>"</t>
    </r>
  </si>
  <si>
    <r>
      <t xml:space="preserve">ARMAÇÃO DE PILAR OU VIGA DE UMA ESTRUTURA CONVENCIONAL DE CONCRETO ARMADO EM UMA EDIFÍCAÇÃO TÉRREA OU SOBRADO UTILIZANDO AÇO </t>
    </r>
    <r>
      <rPr>
        <b/>
        <sz val="11"/>
        <rFont val="Gill Sans MT"/>
        <family val="2"/>
      </rPr>
      <t>CA-60 DE 5.0 MM</t>
    </r>
    <r>
      <rPr>
        <sz val="11"/>
        <rFont val="Gill Sans MT"/>
        <family val="2"/>
      </rPr>
      <t xml:space="preserve"> - MONTAGEM. </t>
    </r>
  </si>
  <si>
    <r>
      <t xml:space="preserve">ARMAÇÃO DE PILAR OU VIGA DE UMA ESTRUTURA CONVENCIONAL DE CONCRETO ARMADO EM UMA EDIFÍCAÇÃO TÉRREA OU SOBRADO UTILIZANDO AÇO </t>
    </r>
    <r>
      <rPr>
        <b/>
        <sz val="11"/>
        <rFont val="Gill Sans MT"/>
        <family val="2"/>
      </rPr>
      <t>CA-50 DE 10.0 MM</t>
    </r>
    <r>
      <rPr>
        <sz val="11"/>
        <rFont val="Gill Sans MT"/>
        <family val="2"/>
      </rPr>
      <t xml:space="preserve"> - MONTAGEM. </t>
    </r>
  </si>
  <si>
    <r>
      <t xml:space="preserve">ARMAÇÃO DE PILAR OU VIGA DE UMA ESTRUTURA CONVENCIONAL DE CONCRETO ARMADO EM UMA EDIFÍCAÇÃO TÉRREA OU SOBRADO UTILIZANDO AÇO </t>
    </r>
    <r>
      <rPr>
        <b/>
        <sz val="11"/>
        <color theme="1"/>
        <rFont val="Gill Sans MT"/>
        <family val="2"/>
      </rPr>
      <t>CA-60 DE 5.0 MM</t>
    </r>
    <r>
      <rPr>
        <sz val="11"/>
        <color theme="1"/>
        <rFont val="Gill Sans MT"/>
        <family val="2"/>
      </rPr>
      <t xml:space="preserve"> - MONTAGEM. </t>
    </r>
  </si>
  <si>
    <r>
      <t xml:space="preserve">ARMAÇÃO DE PILAR OU VIGA DE UMA ESTRUTURA CONVENCIONAL DE CONCRETO ARMADO EM UMA EDIFÍCAÇÃO TÉRREA OU SOBRADO UTILIZANDO AÇO </t>
    </r>
    <r>
      <rPr>
        <b/>
        <sz val="11"/>
        <color theme="1"/>
        <rFont val="Gill Sans MT"/>
        <family val="2"/>
      </rPr>
      <t>CA-50 DE 10.0 MM</t>
    </r>
    <r>
      <rPr>
        <sz val="11"/>
        <color theme="1"/>
        <rFont val="Gill Sans MT"/>
        <family val="2"/>
      </rPr>
      <t xml:space="preserve"> - MONTAGEM. </t>
    </r>
  </si>
  <si>
    <t>MOURAO DE CONCRETO RETO, SECAO QUADARA *10 X 10* CM, H= *2,30* M</t>
  </si>
  <si>
    <t>MOURÃO PARA FIXAR PORTÃO CANIL</t>
  </si>
  <si>
    <t>LOCACAO DE CONTAINER 2,30  X  6,00 M, ALT. 2,50 M, COM 1 SANITARIO, PARA ESCRITORIO, COMPLETO, SEM DIVISORIAS INTERNAS</t>
  </si>
  <si>
    <t xml:space="preserve">UN: </t>
  </si>
  <si>
    <t>PLACA DE OBRA EM CHAPA DE ACO GALVANIZADO</t>
  </si>
  <si>
    <t>REFERÊNCIA PARA ADOÇÃO DOS COEFICIENTES DE CONSUMO: SINAPI 01/2020 CÓD. 74209/1</t>
  </si>
  <si>
    <t xml:space="preserve"> SERVENTE COM ENCARGOS COMPLEMENTARES</t>
  </si>
  <si>
    <t xml:space="preserve">PREGO DE ACO POLIDO COM CABECA 18 X 30 (2 3/4 X 10) </t>
  </si>
  <si>
    <t>PLACA DE OBRA (PARA CONSTRUCAO CIVIL) EM CHAPA GALVANIZADA *N. 22*, ADESIVADA, DE *2,0 X 1,125* M</t>
  </si>
  <si>
    <t>PONTALETE *7,5 X 7,5* CM EM PINUS, MISTA OU EQUIVALENTE DA REGIAO - BRUTA</t>
  </si>
  <si>
    <t xml:space="preserve"> SARRAFO DE MADEIRA NAO APARELHADA *2,5 X 7* CM, MACARANDUBA, ANGELIM OU EQUIVALENTE DA REGIAO</t>
  </si>
  <si>
    <t>PS - 005</t>
  </si>
  <si>
    <t>LOCACAO CONVENCIONAL DE OBRA, UTILIZANDO GABARITO DE TÁBUAS CORRIDAS PONTALETADAS A CADA 2,00M - 2 UTILIZAÇÕES. AF_10/2018</t>
  </si>
  <si>
    <t xml:space="preserve">FUNDAÇÃO </t>
  </si>
  <si>
    <t>PS - 006</t>
  </si>
  <si>
    <t>REFERÊNCIAS PARA ADOÇÃO DOS COEFICIENTES DE CONSUMO: SINAPI 02/2021 COD: 96558</t>
  </si>
  <si>
    <r>
      <t xml:space="preserve">UN: </t>
    </r>
    <r>
      <rPr>
        <sz val="11"/>
        <color rgb="FF000000"/>
        <rFont val="Gill Sans MT"/>
        <family val="2"/>
      </rPr>
      <t>M3</t>
    </r>
  </si>
  <si>
    <r>
      <t xml:space="preserve">PEDREIRO: PARA 1M² DE PORTÃO É NECESSÁRIO 1,5 H, PARA 0,795 M² SERÁ 1,5 X 0,795 = </t>
    </r>
    <r>
      <rPr>
        <b/>
        <i/>
        <sz val="11"/>
        <color theme="1"/>
        <rFont val="Gill Sans MT"/>
        <family val="2"/>
      </rPr>
      <t>1,1925H.</t>
    </r>
  </si>
  <si>
    <r>
      <t xml:space="preserve">PEDREIRO: PARA 1M² DE PORTÃO É NECESSÁRIO 1,5 H, PARA 0,7395 M² SERÁ 1,5 X 0,7395= </t>
    </r>
    <r>
      <rPr>
        <b/>
        <i/>
        <sz val="11"/>
        <color theme="1"/>
        <rFont val="Gill Sans MT"/>
        <family val="2"/>
      </rPr>
      <t>1,10925 H.</t>
    </r>
  </si>
  <si>
    <r>
      <t xml:space="preserve">SERVENTE : PARA 1M² DE PORTÃO É NECESSÁRIO 1,5 H, PARA 0,795 M² SERÁ 1,5 X 0,795 = </t>
    </r>
    <r>
      <rPr>
        <b/>
        <i/>
        <sz val="11"/>
        <color theme="1"/>
        <rFont val="Gill Sans MT"/>
        <family val="2"/>
      </rPr>
      <t>1,1925H.</t>
    </r>
  </si>
  <si>
    <r>
      <t xml:space="preserve">SERVENTE: PARA 1M² DE PORTÃO É NECESSÁRIO 1,5 H, PARA 0,7395 M² SERÁ 1,5 X 0,7395= </t>
    </r>
    <r>
      <rPr>
        <b/>
        <i/>
        <sz val="11"/>
        <color theme="1"/>
        <rFont val="Gill Sans MT"/>
        <family val="2"/>
      </rPr>
      <t>1,10925 H.</t>
    </r>
  </si>
  <si>
    <r>
      <t xml:space="preserve">CAL : PARA 1M² DE PORTÃO É NECESSÁRIO 1 KG, PARA 0,795 M² SERÁ 1 X 0,795 = </t>
    </r>
    <r>
      <rPr>
        <b/>
        <i/>
        <sz val="11"/>
        <color theme="1"/>
        <rFont val="Gill Sans MT"/>
        <family val="2"/>
      </rPr>
      <t>0,795 KG</t>
    </r>
  </si>
  <si>
    <r>
      <t xml:space="preserve">AREIA : PARA 1M² DE PORTÃO É NECESSÁRIO 0,03 M³, PARA 0,795 M² SERÁ 0,03 X 0,795 = </t>
    </r>
    <r>
      <rPr>
        <b/>
        <i/>
        <sz val="11"/>
        <color theme="1"/>
        <rFont val="Gill Sans MT"/>
        <family val="2"/>
      </rPr>
      <t>0,02385 M³</t>
    </r>
  </si>
  <si>
    <r>
      <t xml:space="preserve">CHAPA : PARA 1M² DE PORTÃO É NECESSÁRIO 15,28 KG, PARA 0,795 M² SERÁ 15,28 X 0,795 = </t>
    </r>
    <r>
      <rPr>
        <b/>
        <i/>
        <sz val="11"/>
        <color theme="1"/>
        <rFont val="Gill Sans MT"/>
        <family val="2"/>
      </rPr>
      <t>12,1476 KG</t>
    </r>
  </si>
  <si>
    <r>
      <t xml:space="preserve">CIMENTO: PARA 1M² DE PORTÃO É NECESSÁRIO 4,60 KG, PARA 0,795 M² SERÁ 4,60 X 0,795 = </t>
    </r>
    <r>
      <rPr>
        <b/>
        <i/>
        <sz val="11"/>
        <color theme="1"/>
        <rFont val="Gill Sans MT"/>
        <family val="2"/>
      </rPr>
      <t>3,657 KG</t>
    </r>
  </si>
  <si>
    <r>
      <t xml:space="preserve">AÇO: PARA 1M² DE PORTÃO É NECESSÁRIO 5,10 KG, PARA 0,795 M² SERÁ 5,10 X 0,795 = </t>
    </r>
    <r>
      <rPr>
        <b/>
        <i/>
        <sz val="11"/>
        <color theme="1"/>
        <rFont val="Gill Sans MT"/>
        <family val="2"/>
      </rPr>
      <t>4,0545 KG</t>
    </r>
  </si>
  <si>
    <r>
      <t xml:space="preserve">CANTONEIRA : PARA 1M² DE PORTÃO É NECESSÁRIO 8,26 KG, PARA 0,795 M² SERÁ 8,26 X 0,795 = </t>
    </r>
    <r>
      <rPr>
        <b/>
        <i/>
        <sz val="11"/>
        <color theme="1"/>
        <rFont val="Gill Sans MT"/>
        <family val="2"/>
      </rPr>
      <t>6,5667 KG</t>
    </r>
  </si>
  <si>
    <r>
      <t xml:space="preserve">CIMENTO: PARA 1M² DE PORTÃO É NECESSÁRIO 4,83 KG, PARA 0,7395 M² SERÁ 4,83X 0,7395 = </t>
    </r>
    <r>
      <rPr>
        <b/>
        <i/>
        <sz val="11"/>
        <color theme="1"/>
        <rFont val="Gill Sans MT"/>
        <family val="2"/>
      </rPr>
      <t>3,571785 KG</t>
    </r>
  </si>
  <si>
    <r>
      <t xml:space="preserve">AREIA : PARA 1M² DE PORTÃO É NECESSÁRIO 0,06 M³, PARA 0,7395 M² SERÁ 0,06 X 0,7395 = </t>
    </r>
    <r>
      <rPr>
        <b/>
        <i/>
        <sz val="11"/>
        <color theme="1"/>
        <rFont val="Gill Sans MT"/>
        <family val="2"/>
      </rPr>
      <t>0,04437 M³</t>
    </r>
  </si>
  <si>
    <r>
      <t xml:space="preserve">PORTÃO : PARA 1M² DE PORTÃO É NECESSÁRIO 1 M², PARA 0,7395 M² SERÁ 1 X 0,7395 = </t>
    </r>
    <r>
      <rPr>
        <b/>
        <i/>
        <sz val="11"/>
        <color theme="1"/>
        <rFont val="Gill Sans MT"/>
        <family val="2"/>
      </rPr>
      <t>0,7395 M³</t>
    </r>
  </si>
  <si>
    <t xml:space="preserve">SORRISO </t>
  </si>
  <si>
    <t xml:space="preserve">CANIL COM 8 BAIAS </t>
  </si>
  <si>
    <t>AREA M2</t>
  </si>
  <si>
    <t xml:space="preserve">REPETIÇÕES </t>
  </si>
  <si>
    <t>TELA DE ARAME GALVANIZADA QUADRANGULAR / LOSANGULAR, FIO 2,11 MM (14 BWG), MALHA 5 X 5 CM, H = 2 M</t>
  </si>
  <si>
    <t>TORNEIRA PLÁSTICA 3/4 PARA TANQUE - FORNECIMENTO E INSTALAÇÃO. AF_01/2020</t>
  </si>
  <si>
    <t>PS - 007</t>
  </si>
  <si>
    <t>REFERÊNCIAS PARA ADOÇÃO DOS COEFICIENTES DE CONSUMO: SINAPI 02/2021 COD: 89625</t>
  </si>
  <si>
    <t>CRUZETA, DN 25MM, INSTALADO EM PRUMADA DE ÁGUA - FORNECIMENTO E INSTALAÇÃO. AF_12/2014</t>
  </si>
  <si>
    <t>LIXA D'AGUA EM FOLHA, GRAO 100</t>
  </si>
  <si>
    <t>SOLUCAO LIMPADORA PARA PVC, FRASCO COM 1000 CM3</t>
  </si>
  <si>
    <t>ADESIVO PLASTICO PARA PVC, FRASCO COM 850 GR</t>
  </si>
  <si>
    <t>JOELHO 45 GRAUS, PPR, DN 50 MM, CLASSE PN 25, INSTALADO EM PRUMADA DE ÁGUA  FORNECIMENTO E INSTALAÇÃO . AF_06/2015</t>
  </si>
  <si>
    <t>JOELHO 90 GRAUS COM BUCHA DE LATÃO, PVC, SOLDÁVEL, DN 25MM, X 3/4 INSTALADO EM RAMAL OU SUB-RAMAL DE ÁGUA - FORNECIMENTO E INSTALAÇÃO. AF_12/2014</t>
  </si>
  <si>
    <t>JOELHO 90 GRAUS, PVC, SOLDÁVEL, DN 50MM, INSTALADO EM PRUMADA DE ÁGUA - FORNECIMENTO E INSTALAÇÃO. AF_12/2014</t>
  </si>
  <si>
    <t xml:space="preserve"> JOELHO 90 GRAUS, PVC, SOLDÁVEL, DN 25MM, INSTALADO EM PRUMADA DE ÁGUA - FORNECIMENTO E INSTALAÇÃO. AF_12/2014</t>
  </si>
  <si>
    <t>TUBO, PVC, SOLDÁVEL, DN 50MM, INSTALADO EM PRUMADA DE ÁGUA - FORNECIMENTO E INSTALAÇÃO. AF_12/2014</t>
  </si>
  <si>
    <t>TUBO, PVC, SOLDÁVEL, DN 25MM, INSTALADO EM PRUMADA DE ÁGUA - FORNECIMENTO E INSTALAÇÃO. AF_12/2014</t>
  </si>
  <si>
    <t>TÊ DE REDUÇÃO, PVC, SOLDÁVEL, DN 50MM X 25MM, INSTALADO EM PRUMADA DE ÁGUA - FORNECIMENTO E INSTALAÇÃO. AF_12/2014</t>
  </si>
  <si>
    <t>ADAPTADOR CURTO COM BOLSA E ROSCA PARA REGISTRO, PVC, SOLDÁVEL, DN 20MM X 1/2, INSTALADO EM RAMAL DE DISTRIBUIÇÃO DE ÁGUA - FORNECIMENTO E INSTALAÇÃO. AF_12/2014</t>
  </si>
  <si>
    <t xml:space="preserve"> KIT DE REGISTRO DE GAVETA BRUTO DE LATÃO ½", INCLUSIVE CONEXÕES, ROSCÁVEL, INSTALADO EM RAMAL DE ÁGUA FRIA - FORNECIMENTO E INSTALAÇÃO. AF_12/2014</t>
  </si>
  <si>
    <t>11.1.2</t>
  </si>
  <si>
    <t>,</t>
  </si>
  <si>
    <t>AMBULATORIO</t>
  </si>
  <si>
    <t>PILAR</t>
  </si>
  <si>
    <t xml:space="preserve">AREA DE ALVENARIA </t>
  </si>
  <si>
    <t xml:space="preserve">VIGAS </t>
  </si>
  <si>
    <t xml:space="preserve">PILARES </t>
  </si>
  <si>
    <t xml:space="preserve">LAJE </t>
  </si>
  <si>
    <t xml:space="preserve"> APLICAÇÃO MANUAL DE PINTURA COM TINTA LÁTEX ACRÍLICA EM TETO, DUAS DEMÃOS. AF_06/2014</t>
  </si>
  <si>
    <t xml:space="preserve"> APLICAÇÃO E LIXAMENTO DE MASSA LÁTEX EM TETO, DUAS DEMÃOS. AF_06/2014</t>
  </si>
  <si>
    <t>APLICAÇÃO DE FUNDO SELADOR LÁTEX PVA EM TETO, UMA DEMÃO. AF_06/2014</t>
  </si>
  <si>
    <t xml:space="preserve">REFERÊNCIAS PARA ADOÇÃO DOS COEFICIENTES DE CONSUMO: ISNAPI JUN/2018 CÓD 74100/1, </t>
  </si>
  <si>
    <t>PS - 008</t>
  </si>
  <si>
    <t>PS - 009</t>
  </si>
  <si>
    <t>PORTÃO DE FERRO COM VARA 1/2", COM REQUADRO (PORTÃO SAIDA GATIL)</t>
  </si>
  <si>
    <t>PS - 010</t>
  </si>
  <si>
    <r>
      <t xml:space="preserve">SERVENTE : PARA 1M² DE PORTÃO É NECESSÁRIO 1,5 H, PARA 1,8 M² SERÁ 1,5 X 1,8 M²= 2,7 </t>
    </r>
    <r>
      <rPr>
        <b/>
        <sz val="11"/>
        <color theme="1"/>
        <rFont val="Gill Sans MT"/>
        <family val="2"/>
      </rPr>
      <t>H.</t>
    </r>
  </si>
  <si>
    <r>
      <t xml:space="preserve">PEDREIRO: PARA 1M² DE PORTÃO É NECESSÁRIO 1,5 H, PARA 1,8 M² SERÁ 1,5 X 1,8 M²= 2,7 </t>
    </r>
    <r>
      <rPr>
        <b/>
        <sz val="11"/>
        <color theme="1"/>
        <rFont val="Gill Sans MT"/>
        <family val="2"/>
      </rPr>
      <t>H.</t>
    </r>
  </si>
  <si>
    <r>
      <t>AREIA : PARA 1M² DE PORTÃO É NECESSÁRIO 0,061000M³, PARA 1,8  M² SERÁ 0,06100 X 1,8M² = 0,1098</t>
    </r>
    <r>
      <rPr>
        <b/>
        <sz val="11"/>
        <color theme="1"/>
        <rFont val="Gill Sans MT"/>
        <family val="2"/>
      </rPr>
      <t xml:space="preserve"> M³</t>
    </r>
  </si>
  <si>
    <r>
      <t>AREIA : PARA 1M² DE PORTÃO É NECESSÁRIO 0,061000M³, PARA 0,42 M² SERÁ 0,06100 X 0,42M² = 0,02</t>
    </r>
    <r>
      <rPr>
        <b/>
        <sz val="11"/>
        <color theme="1"/>
        <rFont val="Gill Sans MT"/>
        <family val="2"/>
      </rPr>
      <t>562 M³</t>
    </r>
  </si>
  <si>
    <r>
      <t>AREIA : PARA 1M² DE PORTÃO É NECESSÁRIO 0,061000M³, PARA 0,96 M² SERÁ 0,06100 X 0,96M² = 0,05856</t>
    </r>
    <r>
      <rPr>
        <b/>
        <sz val="11"/>
        <color theme="1"/>
        <rFont val="Gill Sans MT"/>
        <family val="2"/>
      </rPr>
      <t xml:space="preserve"> M³</t>
    </r>
  </si>
  <si>
    <r>
      <t>PEDREIRO: PARA 1M² DE PORTÃO É NECESSÁRIO 1,5 H, PARA 0,96M² SERÁ 1,5 X 0,96 M²=1,44</t>
    </r>
    <r>
      <rPr>
        <b/>
        <sz val="11"/>
        <color theme="1"/>
        <rFont val="Gill Sans MT"/>
        <family val="2"/>
      </rPr>
      <t>H.</t>
    </r>
  </si>
  <si>
    <r>
      <t xml:space="preserve">SERVENTE : PARA 1M² DE PORTÃO É NECESSÁRIO 1,5 H, PARA 0,96M² SERÁ 1,5 X 0,96M²= 1,44 </t>
    </r>
    <r>
      <rPr>
        <b/>
        <sz val="11"/>
        <color theme="1"/>
        <rFont val="Gill Sans MT"/>
        <family val="2"/>
      </rPr>
      <t>H.</t>
    </r>
  </si>
  <si>
    <r>
      <t xml:space="preserve">PEDREIRO: PARA 1M² DE PORTÃO É NECESSÁRIO 1,5 H, PARA 0,42M² SERÁ 1,5 X 0,42 M²=0,63 </t>
    </r>
    <r>
      <rPr>
        <b/>
        <sz val="11"/>
        <color theme="1"/>
        <rFont val="Gill Sans MT"/>
        <family val="2"/>
      </rPr>
      <t>H.</t>
    </r>
  </si>
  <si>
    <r>
      <t xml:space="preserve">SERVENTE : PARA 1M² DE PORTÃO É NECESSÁRIO 1,5 H, PARA 0,42M² SERÁ 1,5 X 0,42M²= 0,63 </t>
    </r>
    <r>
      <rPr>
        <b/>
        <sz val="11"/>
        <color theme="1"/>
        <rFont val="Gill Sans MT"/>
        <family val="2"/>
      </rPr>
      <t>H.</t>
    </r>
  </si>
  <si>
    <r>
      <t xml:space="preserve">CIMENTO: PARA 1M² DE PORTÃO É NECESSÁRIO 4,8300 KG, PARA 1,8 M² SERÁ 4,8300 X 1,8 = </t>
    </r>
    <r>
      <rPr>
        <b/>
        <sz val="11"/>
        <color theme="1"/>
        <rFont val="Gill Sans MT"/>
        <family val="2"/>
      </rPr>
      <t xml:space="preserve"> 8,694 KG</t>
    </r>
  </si>
  <si>
    <r>
      <t xml:space="preserve">CIMENTO: PARA 1M² DE PORTÃO É NECESSÁRIO 4,8300 KG, PARA 0,42 M² SERÁ 4,8300 X 0,42 = </t>
    </r>
    <r>
      <rPr>
        <b/>
        <sz val="11"/>
        <color theme="1"/>
        <rFont val="Gill Sans MT"/>
        <family val="2"/>
      </rPr>
      <t xml:space="preserve"> 2,0286 KG</t>
    </r>
  </si>
  <si>
    <r>
      <t xml:space="preserve">CIMENTO: PARA 1M² DE PORTÃO É NECESSÁRIO 4,8300 KG, PARA 0,96 M² SERÁ 4,8300 X 0,96= </t>
    </r>
    <r>
      <rPr>
        <b/>
        <sz val="11"/>
        <color theme="1"/>
        <rFont val="Gill Sans MT"/>
        <family val="2"/>
      </rPr>
      <t xml:space="preserve"> 4,6368KG</t>
    </r>
  </si>
  <si>
    <r>
      <t>PORTÃO : PARA 1M² DE PORTÃO É NECESSÁRIO 1 M², PARA 0,96 M² SERÁ 1 X 0,96= 0,96000</t>
    </r>
    <r>
      <rPr>
        <b/>
        <sz val="11"/>
        <color theme="1"/>
        <rFont val="Gill Sans MT"/>
        <family val="2"/>
      </rPr>
      <t xml:space="preserve"> M³</t>
    </r>
  </si>
  <si>
    <r>
      <t xml:space="preserve">PORTÃO : PARA 1M² DE PORTÃO É NECESSÁRIO 1 M², PARA 0,42 M² SERÁ 1 X 0,42= </t>
    </r>
    <r>
      <rPr>
        <b/>
        <sz val="11"/>
        <color theme="1"/>
        <rFont val="Gill Sans MT"/>
        <family val="2"/>
      </rPr>
      <t xml:space="preserve"> 0,4200 M³</t>
    </r>
  </si>
  <si>
    <r>
      <t xml:space="preserve">PORTÃO : PARA 1M² DE PORTÃO É NECESSÁRIO 1 M², PARA 1,8 M² SERÁ 1 X 1,8= </t>
    </r>
    <r>
      <rPr>
        <b/>
        <sz val="11"/>
        <color theme="1"/>
        <rFont val="Gill Sans MT"/>
        <family val="2"/>
      </rPr>
      <t xml:space="preserve"> 1,8000M³</t>
    </r>
  </si>
  <si>
    <t xml:space="preserve">PORTÕES </t>
  </si>
  <si>
    <t>PORTÃO DE FERRO COM VARA 1/2", COM REQUADRO (TAMANHO 0,52X0,80)</t>
  </si>
  <si>
    <t>PORTÃO DE FERRO COM VARA 1/2", COM REQUADRO (TAMANHO 1,20X0,80)</t>
  </si>
  <si>
    <r>
      <t>UN:</t>
    </r>
    <r>
      <rPr>
        <sz val="9"/>
        <color rgb="FF000000"/>
        <rFont val="Gill Sans MT"/>
        <family val="2"/>
      </rPr>
      <t xml:space="preserve"> </t>
    </r>
  </si>
  <si>
    <t>REFERÊNCIA PARA ADOÇÃO DOS COEFICIENTES DE CONSUMO:  SINAPI ABR/20 CÓD 74202/2, SENDO QUE O ITEM CONCRETO FOI ALTERADO PORQUE USUALMENTE USA-SE CONCRETO USINADO.</t>
  </si>
  <si>
    <t xml:space="preserve"> ACO CA-60, 4,2 MM, OU 5,0 MM, OU 6,0 MM, OU 7,0 MM, VERGALHAO</t>
  </si>
  <si>
    <t>LAJE PRE-MOLDADA CONVENCIONAL (LAJOTAS + VIGOTAS) PARA PISO, UNIDIRECIONAL, SOBRECARGA DE 200 KG/M2, VAO ATE 3,50 M (SEM COLOCACAO)</t>
  </si>
  <si>
    <t>PS-011</t>
  </si>
  <si>
    <r>
      <t>UN:</t>
    </r>
    <r>
      <rPr>
        <sz val="11"/>
        <color rgb="FF000000"/>
        <rFont val="Gill Sans MT"/>
        <family val="2"/>
      </rPr>
      <t xml:space="preserve"> </t>
    </r>
  </si>
  <si>
    <t>LAJE - PRE-MOLD  P/ 200KG/M2 / INCL VIGOTAS TG8, ALTURA DAS VIGOTAS = 8CM,  LAJOTAS, CAPA - 4CM DE CONCRETO 25MPA E ESCORAMENTO.</t>
  </si>
  <si>
    <t>ARMACAO EM TELA DE ACO SOLDADA NERVURADA Q-92, ACO CA-60, 4,2MM, MALHA 15X15CM</t>
  </si>
  <si>
    <t>REFERÊNCIA PARA ADOÇÃO DOS COEFICIENTES DE CONSUMO:   SINAPI JAN/20 CÓD 85662</t>
  </si>
  <si>
    <t>ARAME RECOZIDO 16 BWG, D = 1,60 MM (0,016 KG/M) OU 18 BWG, D = 1,25 MM (0,01 KG/M)</t>
  </si>
  <si>
    <t>TELA DE ACO SOLDADA NERVURADA CA-60, Q-92, (1,48 KG/M2), DIAMETRO DO FIO = 4,2 MM, LARGURA = 2,45 X 60 M DE COMPRIMENTO, ESPACAMENTO DA MALHA = 15 X 15 CM</t>
  </si>
  <si>
    <t>PS- 012</t>
  </si>
  <si>
    <t>COTAÇÃO 001</t>
  </si>
  <si>
    <t>3.3</t>
  </si>
  <si>
    <t>3.3.1</t>
  </si>
  <si>
    <t>3.3.2</t>
  </si>
  <si>
    <t>3.3.3</t>
  </si>
  <si>
    <t>3.3.4</t>
  </si>
  <si>
    <t>4.1.3</t>
  </si>
  <si>
    <t>4.3</t>
  </si>
  <si>
    <t>4.3.1</t>
  </si>
  <si>
    <t>7.0</t>
  </si>
  <si>
    <t>7.1</t>
  </si>
  <si>
    <t>7.1.1</t>
  </si>
  <si>
    <t>7.1.2</t>
  </si>
  <si>
    <t>7.1.4</t>
  </si>
  <si>
    <t>8.0</t>
  </si>
  <si>
    <t>8.1</t>
  </si>
  <si>
    <t>8.1.1</t>
  </si>
  <si>
    <t>8.2</t>
  </si>
  <si>
    <t>8.2.1</t>
  </si>
  <si>
    <t>8.2.2</t>
  </si>
  <si>
    <t>8.3</t>
  </si>
  <si>
    <t>8.3.1</t>
  </si>
  <si>
    <t>8.3.2</t>
  </si>
  <si>
    <t>10.2</t>
  </si>
  <si>
    <t>10.2.1</t>
  </si>
  <si>
    <t>12.0</t>
  </si>
  <si>
    <t>13.0</t>
  </si>
  <si>
    <t>13.1</t>
  </si>
  <si>
    <t>13.2</t>
  </si>
  <si>
    <t>13.3</t>
  </si>
  <si>
    <t>13.4</t>
  </si>
  <si>
    <t>13.5</t>
  </si>
  <si>
    <t>13.6</t>
  </si>
  <si>
    <t>14.1</t>
  </si>
  <si>
    <t>14.0</t>
  </si>
  <si>
    <t>TOTAL DA OBRA:</t>
  </si>
  <si>
    <r>
      <t>Local:</t>
    </r>
    <r>
      <rPr>
        <sz val="9"/>
        <rFont val="Gill Sans MT"/>
        <family val="2"/>
      </rPr>
      <t xml:space="preserve"> BR 163, KM 772 - Sorriso Direção Sinop-MT   Sorriso- MT</t>
    </r>
  </si>
  <si>
    <t xml:space="preserve">TELA CANIL </t>
  </si>
  <si>
    <t>CRUZETA SOLDAVEL 25 MM</t>
  </si>
  <si>
    <t>CRUZETA SOLDAVEL 25MM</t>
  </si>
  <si>
    <t xml:space="preserve">SORRISO MATERIAIS DE CONSTRUÇÃO </t>
  </si>
  <si>
    <t>32.807.519/0001-72</t>
  </si>
  <si>
    <t>(66) 3544-1717</t>
  </si>
  <si>
    <t xml:space="preserve">LUIZ </t>
  </si>
  <si>
    <t>LASTRO COM MATERIAL GRANULAR (PEDRA BRITADA N.2), APLICADO EM PISOS OU RADIERS, ESPESSURA DE *10 CM*. AF_08/2017</t>
  </si>
  <si>
    <t>ATERRO COM BRITA 10 CM</t>
  </si>
  <si>
    <t xml:space="preserve"> LIMPEZA DE CONTRAPISO COM VASSOURA A SECO. AF_04/2019</t>
  </si>
  <si>
    <t xml:space="preserve">LIMPEZA FINAL DE OBRA </t>
  </si>
  <si>
    <t>AMBULATÓRIO ( CLINICA MEDICA)</t>
  </si>
  <si>
    <t xml:space="preserve">TELAS DE VEDAÇÃO </t>
  </si>
  <si>
    <t xml:space="preserve">HIPER GOTARDO </t>
  </si>
  <si>
    <t>01.339.514/0006-43</t>
  </si>
  <si>
    <t>(66) 3545-7400</t>
  </si>
  <si>
    <t>JOÃO</t>
  </si>
  <si>
    <t xml:space="preserve">TOTAL </t>
  </si>
  <si>
    <t>BUCHA DE REDUCAO DE PVC, SOLDAVEL, LONGA, COM 50 X 25 MM, PARA AGUA FRIA PREDIAL</t>
  </si>
  <si>
    <t>PS- 013</t>
  </si>
  <si>
    <t>REFERÊNCIA PARA ADOÇÃO DOS COEFICIENTES DE CONSUMO:   SINAPI FEV/2021 COD: 89546</t>
  </si>
  <si>
    <t>PASTA LUBRIFICANTE PARA TUBOS E CONEXOES COM JUNTA ELASTICA (USO EM PVC, ACO, POLIETILENO E OUTROS) ( DE *400* G)</t>
  </si>
  <si>
    <t>ANEL BORRACHA, DN 50 MM, PARA TUBO SERIE REFORCADA ESGOTO PREDIAL</t>
  </si>
  <si>
    <t xml:space="preserve">BUCHA DE REDUCAO DE PVC, SOLDAVEL, LONGA, COM 50 X 25 MM, PARA AGUA FRIA PREDIAL INCLUSO INSTALÇÃO </t>
  </si>
  <si>
    <t>1.0.3</t>
  </si>
  <si>
    <t>7.1.3</t>
  </si>
  <si>
    <t>10.1.2</t>
  </si>
  <si>
    <t>10.2.2</t>
  </si>
  <si>
    <t>12.1</t>
  </si>
  <si>
    <t>12.2</t>
  </si>
  <si>
    <t>12.3</t>
  </si>
  <si>
    <t>12.4</t>
  </si>
  <si>
    <t>12.5</t>
  </si>
  <si>
    <t>12.6</t>
  </si>
  <si>
    <t>12.7</t>
  </si>
  <si>
    <t>12.8</t>
  </si>
  <si>
    <t>12.9</t>
  </si>
  <si>
    <t>12.10</t>
  </si>
  <si>
    <t>12.11</t>
  </si>
  <si>
    <t>12.12</t>
  </si>
  <si>
    <t>13.2.1</t>
  </si>
  <si>
    <t>13.2.2</t>
  </si>
  <si>
    <t>13.2.3</t>
  </si>
  <si>
    <t>13.2.4</t>
  </si>
  <si>
    <t>13.3.1</t>
  </si>
  <si>
    <t>13.3.2</t>
  </si>
  <si>
    <t>13.3.3</t>
  </si>
  <si>
    <t>13.3.4</t>
  </si>
  <si>
    <t>13.4.1</t>
  </si>
  <si>
    <t>13.4.2</t>
  </si>
  <si>
    <t>13.5.1</t>
  </si>
  <si>
    <t>13.5.2</t>
  </si>
  <si>
    <t>13.5.3</t>
  </si>
  <si>
    <t>13.5.4</t>
  </si>
  <si>
    <t>13.5.5</t>
  </si>
  <si>
    <t>13.5.6</t>
  </si>
  <si>
    <t>13.6.1</t>
  </si>
  <si>
    <t>13.6.2</t>
  </si>
  <si>
    <t>ÁREA TOTAL (M²)</t>
  </si>
  <si>
    <t xml:space="preserve">MEMÓRIAL DE CALCULO </t>
  </si>
  <si>
    <t>INSTALAÇÕES HIDRÁULICA</t>
  </si>
  <si>
    <t xml:space="preserve">MEMÓRIAL DE CALCULO ESTRUTURAL </t>
  </si>
  <si>
    <t>Responsável Técnico:  Jessica Tauane Nogueira de Araujo CREA MT 49704</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</si>
</sst>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4" formatCode="_-&quot;R$&quot;\ * #,##0.00_-;\-&quot;R$&quot;\ * #,##0.00_-;_-&quot;R$&quot;\ * &quot;-&quot;??_-;_-@_-"/>
    <numFmt numFmtId="43" formatCode="_-* #,##0.00_-;\-* #,##0.00_-;_-* &quot;-&quot;??_-;_-@_-"/>
    <numFmt numFmtId="164" formatCode="_(* #,##0.00_);_(* \(#,##0.00\);_(* &quot;-&quot;??_);_(@_)"/>
    <numFmt numFmtId="165" formatCode="0.0;[Red]0.0"/>
    <numFmt numFmtId="166" formatCode="#,##0.00;[Red]#,##0.00"/>
    <numFmt numFmtId="167" formatCode="_(&quot;R$ &quot;* #,##0.00_);_(&quot;R$ &quot;* \(#,##0.00\);_(&quot;R$ &quot;* &quot;-&quot;??_);_(@_)"/>
    <numFmt numFmtId="168" formatCode="_([$€-2]* #,##0.00_);_([$€-2]* \(#,##0.00\);_([$€-2]* &quot;-&quot;??_)"/>
    <numFmt numFmtId="169" formatCode="#,##0.0000"/>
    <numFmt numFmtId="170" formatCode="0.00000000000000"/>
    <numFmt numFmtId="171" formatCode="#,##0.00\ &quot;m²&quot;"/>
    <numFmt numFmtId="172" formatCode="_ * #,##0.00_ ;_ * \-#,##0.00_ ;_ * &quot;-&quot;??_ ;_ @_ "/>
    <numFmt numFmtId="173" formatCode="_ * #,##0_ ;_ * \-#,##0_ ;_ * &quot;-&quot;_ ;_ @_ "/>
    <numFmt numFmtId="174" formatCode="_ &quot;S/&quot;* #,##0_ ;_ &quot;S/&quot;* \-#,##0_ ;_ &quot;S/&quot;* &quot;-&quot;_ ;_ @_ "/>
    <numFmt numFmtId="175" formatCode="_ &quot;S/&quot;* #,##0.00_ ;_ &quot;S/&quot;* \-#,##0.00_ ;_ &quot;S/&quot;* &quot;-&quot;??_ ;_ @_ "/>
    <numFmt numFmtId="176" formatCode="_-&quot;$&quot;* #,##0_-;\-&quot;$&quot;* #,##0_-;_-&quot;$&quot;* &quot;-&quot;_-;_-@_-"/>
    <numFmt numFmtId="177" formatCode="_-&quot;$&quot;* #,##0.00_-;\-&quot;$&quot;* #,##0.00_-;_-&quot;$&quot;* &quot;-&quot;??_-;_-@_-"/>
    <numFmt numFmtId="178" formatCode="0.000%"/>
    <numFmt numFmtId="179" formatCode="#,##0.0"/>
    <numFmt numFmtId="180" formatCode="#,##0.000000"/>
    <numFmt numFmtId="181" formatCode="0.000000"/>
    <numFmt numFmtId="182" formatCode="&quot;PS - &quot;000"/>
    <numFmt numFmtId="183" formatCode="&quot;PS-&quot;000"/>
    <numFmt numFmtId="184" formatCode="&quot;COTAÇÃO-&quot;000"/>
    <numFmt numFmtId="185" formatCode="&quot;R$&quot;\ #,##0.00"/>
    <numFmt numFmtId="186" formatCode="0.0%"/>
  </numFmts>
  <fonts count="90">
    <font>
      <sz val="11"/>
      <color theme="1"/>
      <name val="Calibri"/>
      <family val="2"/>
      <scheme val="minor"/>
    </font>
    <font>
      <sz val="11"/>
      <color indexed="8"/>
      <name val="Calibri"/>
      <family val="2"/>
    </font>
    <font>
      <sz val="11"/>
      <color theme="1"/>
      <name val="Calibri"/>
      <family val="2"/>
      <scheme val="minor"/>
    </font>
    <font>
      <sz val="11"/>
      <color theme="1"/>
      <name val="Cambria"/>
      <family val="1"/>
      <scheme val="major"/>
    </font>
    <font>
      <sz val="11"/>
      <color rgb="FF000000"/>
      <name val="Calibri"/>
      <family val="2"/>
      <scheme val="minor"/>
    </font>
    <font>
      <b/>
      <sz val="11"/>
      <color theme="1"/>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6"/>
      <color theme="1"/>
      <name val="Cambria"/>
      <family val="1"/>
      <scheme val="major"/>
    </font>
    <font>
      <b/>
      <sz val="9"/>
      <color theme="1"/>
      <name val="Gill Sans MT"/>
      <family val="2"/>
    </font>
    <font>
      <sz val="9"/>
      <color theme="1"/>
      <name val="Gill Sans MT"/>
      <family val="2"/>
    </font>
    <font>
      <sz val="9"/>
      <name val="Gill Sans MT"/>
      <family val="2"/>
    </font>
    <font>
      <b/>
      <sz val="9"/>
      <name val="Gill Sans MT"/>
      <family val="2"/>
    </font>
    <font>
      <b/>
      <u/>
      <sz val="22"/>
      <color theme="1"/>
      <name val="Cambria"/>
      <family val="1"/>
      <scheme val="major"/>
    </font>
    <font>
      <sz val="9"/>
      <color rgb="FF000000"/>
      <name val="Gill Sans MT"/>
      <family val="2"/>
    </font>
    <font>
      <sz val="11"/>
      <color theme="1"/>
      <name val="Gill Sans MT"/>
      <family val="2"/>
    </font>
    <font>
      <sz val="11"/>
      <name val="Gill Sans MT"/>
      <family val="2"/>
    </font>
    <font>
      <b/>
      <sz val="11"/>
      <color theme="1"/>
      <name val="Gill Sans MT"/>
      <family val="2"/>
    </font>
    <font>
      <sz val="7.5"/>
      <color theme="1"/>
      <name val="Gill Sans MT"/>
      <family val="2"/>
    </font>
    <font>
      <b/>
      <sz val="9"/>
      <color indexed="8"/>
      <name val="Gill Sans MT"/>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Helv"/>
      <charset val="204"/>
    </font>
    <font>
      <sz val="10"/>
      <name val="BERNHARD"/>
    </font>
    <font>
      <sz val="10"/>
      <name val="Helv"/>
    </font>
    <font>
      <sz val="1"/>
      <color indexed="8"/>
      <name val="Courier"/>
      <family val="3"/>
    </font>
    <font>
      <b/>
      <sz val="1"/>
      <color indexed="8"/>
      <name val="Courier"/>
      <family val="3"/>
    </font>
    <font>
      <sz val="7"/>
      <name val="Small Fonts"/>
      <family val="2"/>
    </font>
    <font>
      <sz val="8"/>
      <name val="Helv"/>
    </font>
    <font>
      <b/>
      <sz val="18"/>
      <color theme="3"/>
      <name val="Cambria"/>
      <family val="2"/>
      <scheme val="major"/>
    </font>
    <font>
      <sz val="10"/>
      <name val="Times New Roman"/>
      <family val="1"/>
      <charset val="204"/>
    </font>
    <font>
      <sz val="10"/>
      <color theme="1"/>
      <name val="Arial"/>
      <family val="2"/>
    </font>
    <font>
      <b/>
      <sz val="14"/>
      <color theme="1"/>
      <name val="Calibri"/>
      <family val="2"/>
      <scheme val="minor"/>
    </font>
    <font>
      <b/>
      <sz val="10"/>
      <color theme="1"/>
      <name val="Gill Sans MT"/>
      <family val="2"/>
    </font>
    <font>
      <sz val="10"/>
      <color theme="1"/>
      <name val="Gill Sans MT"/>
      <family val="2"/>
    </font>
    <font>
      <b/>
      <sz val="16"/>
      <color indexed="8"/>
      <name val="Arial Black"/>
      <family val="2"/>
    </font>
    <font>
      <b/>
      <sz val="12"/>
      <color theme="1"/>
      <name val="Calibri"/>
      <family val="2"/>
      <scheme val="minor"/>
    </font>
    <font>
      <sz val="12"/>
      <color theme="1"/>
      <name val="Calibri"/>
      <family val="2"/>
      <scheme val="minor"/>
    </font>
    <font>
      <sz val="10"/>
      <color rgb="FF000000"/>
      <name val="Calibri"/>
      <family val="2"/>
    </font>
    <font>
      <b/>
      <sz val="11"/>
      <color rgb="FF000000"/>
      <name val="Calibri"/>
      <family val="2"/>
    </font>
    <font>
      <sz val="11"/>
      <color rgb="FF000000"/>
      <name val="Calibri"/>
      <family val="2"/>
    </font>
    <font>
      <sz val="11"/>
      <name val="Calibri"/>
      <family val="2"/>
      <scheme val="minor"/>
    </font>
    <font>
      <b/>
      <sz val="9"/>
      <color rgb="FF000000"/>
      <name val="Gill Sans MT"/>
      <family val="2"/>
    </font>
    <font>
      <sz val="9"/>
      <name val="Gill"/>
    </font>
    <font>
      <b/>
      <sz val="13"/>
      <color rgb="FF000000"/>
      <name val="Calibri"/>
      <family val="2"/>
    </font>
    <font>
      <sz val="13"/>
      <color rgb="FF000000"/>
      <name val="Calibri"/>
      <family val="2"/>
    </font>
    <font>
      <u/>
      <sz val="11"/>
      <color theme="1"/>
      <name val="Gill Sans MT"/>
      <family val="2"/>
    </font>
    <font>
      <sz val="11"/>
      <color rgb="FF000000"/>
      <name val="Gill Sans MT"/>
      <family val="2"/>
    </font>
    <font>
      <b/>
      <sz val="11"/>
      <name val="Gill Sans MT"/>
      <family val="2"/>
    </font>
    <font>
      <sz val="11"/>
      <color indexed="8"/>
      <name val="Gill Sans MT"/>
      <family val="2"/>
    </font>
    <font>
      <i/>
      <sz val="11"/>
      <name val="Gill Sans MT"/>
      <family val="2"/>
    </font>
    <font>
      <b/>
      <sz val="11"/>
      <color rgb="FF000000"/>
      <name val="Gill Sans MT"/>
      <family val="2"/>
    </font>
    <font>
      <i/>
      <sz val="11"/>
      <color theme="1"/>
      <name val="Gill Sans MT"/>
      <family val="2"/>
    </font>
    <font>
      <b/>
      <i/>
      <sz val="11"/>
      <color theme="1"/>
      <name val="Gill Sans MT"/>
      <family val="2"/>
    </font>
    <font>
      <sz val="11"/>
      <color theme="0"/>
      <name val="Gill Sans MT"/>
      <family val="2"/>
    </font>
    <font>
      <b/>
      <sz val="10"/>
      <name val="Arial"/>
      <family val="2"/>
    </font>
    <font>
      <b/>
      <sz val="11"/>
      <color theme="1"/>
      <name val="Cambria"/>
      <family val="1"/>
      <scheme val="major"/>
    </font>
    <font>
      <sz val="9"/>
      <color theme="1"/>
      <name val="Cambria"/>
      <family val="1"/>
      <scheme val="major"/>
    </font>
    <font>
      <b/>
      <sz val="13"/>
      <color theme="0"/>
      <name val="Gill Sans MT"/>
      <family val="2"/>
    </font>
    <font>
      <b/>
      <sz val="14"/>
      <color theme="1"/>
      <name val="Gill Sans MT"/>
      <family val="2"/>
    </font>
    <font>
      <b/>
      <sz val="15"/>
      <color rgb="FF000000"/>
      <name val="Gill Sans MT"/>
      <family val="2"/>
    </font>
    <font>
      <b/>
      <sz val="10"/>
      <color rgb="FF000000"/>
      <name val="Gill Sans MT"/>
      <family val="2"/>
    </font>
    <font>
      <b/>
      <sz val="12"/>
      <color theme="1"/>
      <name val="Gill Sans MT"/>
      <family val="2"/>
    </font>
  </fonts>
  <fills count="76">
    <fill>
      <patternFill patternType="none"/>
    </fill>
    <fill>
      <patternFill patternType="gray125"/>
    </fill>
    <fill>
      <patternFill patternType="solid">
        <fgColor rgb="FF8DCC7E"/>
        <bgColor indexed="64"/>
      </patternFill>
    </fill>
    <fill>
      <patternFill patternType="solid">
        <fgColor rgb="FF9FF7B4"/>
        <bgColor indexed="64"/>
      </patternFill>
    </fill>
    <fill>
      <patternFill patternType="solid">
        <fgColor rgb="FF4FA76A"/>
        <bgColor indexed="64"/>
      </patternFill>
    </fill>
    <fill>
      <patternFill patternType="solid">
        <fgColor rgb="FF6EBA86"/>
        <bgColor indexed="64"/>
      </patternFill>
    </fill>
    <fill>
      <patternFill patternType="solid">
        <fgColor rgb="FF98F6A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EA63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E6E6E6"/>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3"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s>
  <cellStyleXfs count="249">
    <xf numFmtId="0" fontId="0" fillId="0" borderId="0"/>
    <xf numFmtId="0" fontId="1" fillId="0" borderId="0"/>
    <xf numFmtId="0" fontId="4" fillId="0" borderId="0"/>
    <xf numFmtId="0" fontId="2" fillId="0" borderId="0"/>
    <xf numFmtId="0" fontId="6" fillId="0" borderId="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4" borderId="0" applyNumberFormat="0" applyBorder="0" applyAlignment="0" applyProtection="0"/>
    <xf numFmtId="0" fontId="13" fillId="8" borderId="0" applyNumberFormat="0" applyBorder="0" applyAlignment="0" applyProtection="0"/>
    <xf numFmtId="0" fontId="9" fillId="25" borderId="14" applyNumberFormat="0" applyAlignment="0" applyProtection="0"/>
    <xf numFmtId="0" fontId="10" fillId="26" borderId="15" applyNumberFormat="0" applyAlignment="0" applyProtection="0"/>
    <xf numFmtId="168" fontId="6" fillId="0" borderId="0" applyFont="0" applyFill="0" applyBorder="0" applyAlignment="0" applyProtection="0"/>
    <xf numFmtId="0" fontId="17" fillId="0" borderId="0" applyNumberFormat="0" applyFill="0" applyBorder="0" applyAlignment="0" applyProtection="0"/>
    <xf numFmtId="0" fontId="8" fillId="9"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2" fillId="12" borderId="14" applyNumberFormat="0" applyAlignment="0" applyProtection="0"/>
    <xf numFmtId="0" fontId="11" fillId="0" borderId="16" applyNumberFormat="0" applyFill="0" applyAlignment="0" applyProtection="0"/>
    <xf numFmtId="167" fontId="6" fillId="0" borderId="0" applyFont="0" applyFill="0" applyBorder="0" applyAlignment="0" applyProtection="0"/>
    <xf numFmtId="167" fontId="6" fillId="0" borderId="0" applyFont="0" applyFill="0" applyBorder="0" applyAlignment="0" applyProtection="0"/>
    <xf numFmtId="44" fontId="2" fillId="0" borderId="0" applyFont="0" applyFill="0" applyBorder="0" applyAlignment="0" applyProtection="0"/>
    <xf numFmtId="0" fontId="14" fillId="27" borderId="0" applyNumberFormat="0" applyBorder="0" applyAlignment="0" applyProtection="0"/>
    <xf numFmtId="0" fontId="6" fillId="28" borderId="20" applyNumberFormat="0" applyFont="0" applyAlignment="0" applyProtection="0"/>
    <xf numFmtId="0" fontId="15" fillId="25"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169" fontId="6" fillId="0" borderId="0" applyFill="0" applyBorder="0" applyAlignment="0" applyProtection="0"/>
    <xf numFmtId="169" fontId="6" fillId="0" borderId="0" applyFill="0" applyBorder="0" applyAlignment="0" applyProtection="0"/>
    <xf numFmtId="0" fontId="18" fillId="0" borderId="0" applyNumberFormat="0" applyFill="0" applyBorder="0" applyAlignment="0" applyProtection="0"/>
    <xf numFmtId="0" fontId="19" fillId="0" borderId="17" applyNumberFormat="0" applyFill="0" applyAlignment="0" applyProtection="0"/>
    <xf numFmtId="164" fontId="6" fillId="0" borderId="0" applyFont="0" applyFill="0" applyBorder="0" applyAlignment="0" applyProtection="0"/>
    <xf numFmtId="164" fontId="6" fillId="0" borderId="0" applyFont="0" applyFill="0" applyBorder="0" applyAlignment="0" applyProtection="0"/>
    <xf numFmtId="43" fontId="2" fillId="0" borderId="0" applyFont="0" applyFill="0" applyBorder="0" applyAlignment="0" applyProtection="0"/>
    <xf numFmtId="0" fontId="16" fillId="0" borderId="0" applyNumberFormat="0" applyFill="0" applyBorder="0" applyAlignment="0" applyProtection="0"/>
    <xf numFmtId="0" fontId="6"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4" fillId="0" borderId="27" applyNumberFormat="0" applyFill="0" applyAlignment="0" applyProtection="0"/>
    <xf numFmtId="0" fontId="35" fillId="0" borderId="28" applyNumberFormat="0" applyFill="0" applyAlignment="0" applyProtection="0"/>
    <xf numFmtId="0" fontId="36" fillId="0" borderId="29" applyNumberFormat="0" applyFill="0" applyAlignment="0" applyProtection="0"/>
    <xf numFmtId="0" fontId="36" fillId="0" borderId="0" applyNumberFormat="0" applyFill="0" applyBorder="0" applyAlignment="0" applyProtection="0"/>
    <xf numFmtId="0" fontId="37" fillId="32" borderId="0" applyNumberFormat="0" applyBorder="0" applyAlignment="0" applyProtection="0"/>
    <xf numFmtId="0" fontId="38" fillId="33" borderId="0" applyNumberFormat="0" applyBorder="0" applyAlignment="0" applyProtection="0"/>
    <xf numFmtId="0" fontId="39" fillId="34" borderId="0" applyNumberFormat="0" applyBorder="0" applyAlignment="0" applyProtection="0"/>
    <xf numFmtId="0" fontId="40" fillId="35" borderId="30" applyNumberFormat="0" applyAlignment="0" applyProtection="0"/>
    <xf numFmtId="0" fontId="41" fillId="36" borderId="31" applyNumberFormat="0" applyAlignment="0" applyProtection="0"/>
    <xf numFmtId="0" fontId="42" fillId="36" borderId="30" applyNumberFormat="0" applyAlignment="0" applyProtection="0"/>
    <xf numFmtId="0" fontId="43" fillId="0" borderId="32" applyNumberFormat="0" applyFill="0" applyAlignment="0" applyProtection="0"/>
    <xf numFmtId="0" fontId="44" fillId="37" borderId="33" applyNumberFormat="0" applyAlignment="0" applyProtection="0"/>
    <xf numFmtId="0" fontId="45" fillId="0" borderId="0" applyNumberFormat="0" applyFill="0" applyBorder="0" applyAlignment="0" applyProtection="0"/>
    <xf numFmtId="0" fontId="2" fillId="38" borderId="34" applyNumberFormat="0" applyFont="0" applyAlignment="0" applyProtection="0"/>
    <xf numFmtId="0" fontId="46" fillId="0" borderId="0" applyNumberFormat="0" applyFill="0" applyBorder="0" applyAlignment="0" applyProtection="0"/>
    <xf numFmtId="0" fontId="5" fillId="0" borderId="35" applyNumberFormat="0" applyFill="0" applyAlignment="0" applyProtection="0"/>
    <xf numFmtId="0" fontId="47"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47" fillId="54" borderId="0" applyNumberFormat="0" applyBorder="0" applyAlignment="0" applyProtection="0"/>
    <xf numFmtId="0" fontId="47" fillId="55"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47" fillId="58" borderId="0" applyNumberFormat="0" applyBorder="0" applyAlignment="0" applyProtection="0"/>
    <xf numFmtId="0" fontId="47"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47" fillId="62" borderId="0" applyNumberFormat="0" applyBorder="0" applyAlignment="0" applyProtection="0"/>
    <xf numFmtId="0" fontId="48" fillId="0" borderId="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8" fillId="9" borderId="0" applyNumberFormat="0" applyBorder="0" applyAlignment="0" applyProtection="0"/>
    <xf numFmtId="0" fontId="9" fillId="25" borderId="14" applyNumberFormat="0" applyAlignment="0" applyProtection="0"/>
    <xf numFmtId="0" fontId="10" fillId="26" borderId="15" applyNumberFormat="0" applyAlignment="0" applyProtection="0"/>
    <xf numFmtId="0" fontId="11" fillId="0" borderId="16" applyNumberFormat="0" applyFill="0" applyAlignment="0" applyProtection="0"/>
    <xf numFmtId="0" fontId="50" fillId="0" borderId="0"/>
    <xf numFmtId="0" fontId="51" fillId="0" borderId="0"/>
    <xf numFmtId="0" fontId="50" fillId="0" borderId="0"/>
    <xf numFmtId="0" fontId="51" fillId="0" borderId="0"/>
    <xf numFmtId="176" fontId="6" fillId="0" borderId="0" applyFont="0" applyFill="0" applyBorder="0" applyAlignment="0" applyProtection="0"/>
    <xf numFmtId="177" fontId="6" fillId="0" borderId="0" applyFont="0" applyFill="0" applyBorder="0" applyAlignment="0" applyProtection="0"/>
    <xf numFmtId="0" fontId="52" fillId="0" borderId="0">
      <protection locked="0"/>
    </xf>
    <xf numFmtId="0" fontId="53" fillId="0" borderId="0">
      <protection locked="0"/>
    </xf>
    <xf numFmtId="0" fontId="53" fillId="0" borderId="0">
      <protection locked="0"/>
    </xf>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4" borderId="0" applyNumberFormat="0" applyBorder="0" applyAlignment="0" applyProtection="0"/>
    <xf numFmtId="0" fontId="12" fillId="12" borderId="14" applyNumberFormat="0" applyAlignment="0" applyProtection="0"/>
    <xf numFmtId="0" fontId="49" fillId="0" borderId="0"/>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13" fillId="8" borderId="0" applyNumberFormat="0" applyBorder="0" applyAlignment="0" applyProtection="0"/>
    <xf numFmtId="173" fontId="6" fillId="0" borderId="0" applyFont="0" applyFill="0" applyBorder="0" applyAlignment="0" applyProtection="0"/>
    <xf numFmtId="172"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52" fillId="0" borderId="0">
      <protection locked="0"/>
    </xf>
    <xf numFmtId="0" fontId="14" fillId="27" borderId="0" applyNumberFormat="0" applyBorder="0" applyAlignment="0" applyProtection="0"/>
    <xf numFmtId="37" fontId="54" fillId="0" borderId="0"/>
    <xf numFmtId="0" fontId="6" fillId="28" borderId="20" applyNumberFormat="0" applyFont="0" applyAlignment="0" applyProtection="0"/>
    <xf numFmtId="0" fontId="52" fillId="0" borderId="0">
      <protection locked="0"/>
    </xf>
    <xf numFmtId="38" fontId="55" fillId="0" borderId="0"/>
    <xf numFmtId="0" fontId="15" fillId="25" borderId="2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8" fillId="0" borderId="0" applyNumberFormat="0" applyFill="0" applyBorder="0" applyAlignment="0" applyProtection="0"/>
    <xf numFmtId="0" fontId="52" fillId="0" borderId="36">
      <protection locked="0"/>
    </xf>
    <xf numFmtId="43" fontId="6" fillId="0" borderId="0" applyFont="0" applyFill="0" applyBorder="0" applyAlignment="0" applyProtection="0"/>
    <xf numFmtId="0" fontId="57" fillId="0" borderId="0" applyNumberFormat="0" applyFill="0" applyBorder="0" applyProtection="0">
      <alignment vertical="top" wrapText="1"/>
    </xf>
    <xf numFmtId="44" fontId="2" fillId="0" borderId="0" applyFont="0" applyFill="0" applyBorder="0" applyAlignment="0" applyProtection="0"/>
    <xf numFmtId="0" fontId="48" fillId="0" borderId="0"/>
    <xf numFmtId="9" fontId="1" fillId="0" borderId="0" applyFont="0" applyFill="0" applyBorder="0" applyAlignment="0" applyProtection="0"/>
    <xf numFmtId="9" fontId="48" fillId="0" borderId="0" applyFont="0" applyFill="0" applyBorder="0" applyAlignment="0" applyProtection="0"/>
    <xf numFmtId="43" fontId="6" fillId="0" borderId="0" applyFont="0" applyFill="0" applyBorder="0" applyAlignment="0" applyProtection="0"/>
    <xf numFmtId="0" fontId="56"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8"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7"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5"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7" fillId="0" borderId="0" applyFont="0" applyFill="0" applyBorder="0" applyAlignment="0" applyProtection="0"/>
    <xf numFmtId="44" fontId="67" fillId="0" borderId="0" applyFont="0" applyFill="0" applyBorder="0" applyAlignment="0" applyProtection="0"/>
    <xf numFmtId="9" fontId="67" fillId="0" borderId="0" applyFont="0" applyFill="0" applyBorder="0" applyAlignment="0" applyProtection="0"/>
  </cellStyleXfs>
  <cellXfs count="791">
    <xf numFmtId="0" fontId="0" fillId="0" borderId="0" xfId="0"/>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Border="1"/>
    <xf numFmtId="4" fontId="3" fillId="0" borderId="0" xfId="0" applyNumberFormat="1" applyFont="1" applyBorder="1" applyAlignment="1">
      <alignment horizontal="left" vertical="center"/>
    </xf>
    <xf numFmtId="0" fontId="3" fillId="0" borderId="0" xfId="0" applyFont="1" applyBorder="1" applyAlignment="1">
      <alignment horizontal="left" vertical="center"/>
    </xf>
    <xf numFmtId="0" fontId="22" fillId="29" borderId="0" xfId="0" applyFont="1" applyFill="1" applyBorder="1" applyAlignment="1">
      <alignment vertical="center"/>
    </xf>
    <xf numFmtId="4" fontId="24" fillId="0" borderId="0" xfId="0" applyNumberFormat="1" applyFont="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horizontal="left" vertical="center" wrapText="1"/>
    </xf>
    <xf numFmtId="0" fontId="24" fillId="0" borderId="0" xfId="0" applyFont="1" applyBorder="1"/>
    <xf numFmtId="2" fontId="24" fillId="0" borderId="1" xfId="0" applyNumberFormat="1" applyFont="1" applyBorder="1" applyAlignment="1">
      <alignment horizontal="center" vertical="center"/>
    </xf>
    <xf numFmtId="0" fontId="24" fillId="0" borderId="0" xfId="0" applyFont="1" applyBorder="1" applyAlignment="1">
      <alignment horizontal="left" vertical="center"/>
    </xf>
    <xf numFmtId="0" fontId="29" fillId="0" borderId="0" xfId="0" applyFont="1"/>
    <xf numFmtId="0" fontId="29" fillId="0" borderId="0" xfId="0" applyFont="1" applyBorder="1"/>
    <xf numFmtId="0" fontId="29" fillId="0" borderId="0" xfId="0" applyFont="1" applyFill="1" applyBorder="1" applyAlignment="1">
      <alignment horizontal="left" vertical="center"/>
    </xf>
    <xf numFmtId="0" fontId="29" fillId="0" borderId="0" xfId="0" applyFont="1" applyAlignment="1">
      <alignment wrapText="1"/>
    </xf>
    <xf numFmtId="4" fontId="29" fillId="0" borderId="0" xfId="0" applyNumberFormat="1" applyFont="1"/>
    <xf numFmtId="0" fontId="29" fillId="0" borderId="0" xfId="0" applyFont="1" applyAlignment="1">
      <alignment horizontal="center"/>
    </xf>
    <xf numFmtId="10" fontId="24" fillId="0" borderId="1" xfId="0" applyNumberFormat="1" applyFont="1" applyBorder="1" applyAlignment="1">
      <alignment horizontal="center" vertical="center"/>
    </xf>
    <xf numFmtId="0" fontId="24" fillId="0" borderId="0" xfId="0" applyFont="1"/>
    <xf numFmtId="0" fontId="24" fillId="0" borderId="22" xfId="0" applyFont="1" applyBorder="1"/>
    <xf numFmtId="0" fontId="24" fillId="0" borderId="25" xfId="0" applyFont="1" applyBorder="1"/>
    <xf numFmtId="10" fontId="24" fillId="30" borderId="1" xfId="0" applyNumberFormat="1" applyFont="1" applyFill="1" applyBorder="1" applyAlignment="1">
      <alignment horizontal="center" vertical="center"/>
    </xf>
    <xf numFmtId="10" fontId="24" fillId="0" borderId="0" xfId="0" applyNumberFormat="1" applyFont="1" applyBorder="1" applyAlignment="1">
      <alignment horizontal="left" vertical="center"/>
    </xf>
    <xf numFmtId="0" fontId="33" fillId="3" borderId="1" xfId="2" applyFont="1" applyFill="1" applyBorder="1" applyAlignment="1">
      <alignment horizontal="center" vertical="center"/>
    </xf>
    <xf numFmtId="0" fontId="28" fillId="0" borderId="5" xfId="2" applyFont="1" applyBorder="1" applyAlignment="1">
      <alignment horizontal="center" vertical="center"/>
    </xf>
    <xf numFmtId="170" fontId="24" fillId="0" borderId="0" xfId="0" applyNumberFormat="1" applyFont="1"/>
    <xf numFmtId="0" fontId="24" fillId="0" borderId="23" xfId="0" applyFont="1" applyBorder="1"/>
    <xf numFmtId="0" fontId="24" fillId="0" borderId="0" xfId="3" applyFont="1" applyBorder="1"/>
    <xf numFmtId="0" fontId="24" fillId="0" borderId="23" xfId="3" applyFont="1" applyFill="1" applyBorder="1"/>
    <xf numFmtId="0" fontId="24" fillId="0" borderId="26" xfId="0" applyFont="1" applyBorder="1"/>
    <xf numFmtId="0" fontId="24" fillId="0" borderId="24" xfId="0" applyFont="1" applyBorder="1"/>
    <xf numFmtId="0" fontId="24" fillId="0" borderId="4" xfId="0" applyFont="1" applyBorder="1"/>
    <xf numFmtId="0" fontId="24" fillId="0" borderId="3" xfId="0" applyFont="1" applyBorder="1"/>
    <xf numFmtId="0" fontId="24" fillId="0" borderId="10" xfId="0" applyFont="1" applyBorder="1"/>
    <xf numFmtId="0" fontId="24" fillId="0" borderId="11" xfId="0" applyFont="1" applyBorder="1"/>
    <xf numFmtId="0" fontId="24" fillId="0" borderId="12" xfId="0" applyFont="1" applyBorder="1"/>
    <xf numFmtId="0" fontId="28" fillId="0" borderId="1" xfId="2"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8" fillId="0" borderId="1" xfId="2" applyFont="1" applyBorder="1" applyAlignment="1">
      <alignment horizontal="center" vertical="center"/>
    </xf>
    <xf numFmtId="0" fontId="24" fillId="0" borderId="0" xfId="0" applyFont="1" applyBorder="1" applyAlignment="1">
      <alignment horizontal="right" vertical="center"/>
    </xf>
    <xf numFmtId="4" fontId="24" fillId="0" borderId="1" xfId="0" applyNumberFormat="1" applyFont="1" applyBorder="1" applyAlignment="1">
      <alignment horizontal="center" vertical="center"/>
    </xf>
    <xf numFmtId="0" fontId="29" fillId="0" borderId="0" xfId="0" applyFont="1"/>
    <xf numFmtId="0" fontId="24" fillId="0" borderId="0" xfId="0" applyFont="1" applyBorder="1" applyAlignment="1">
      <alignment horizontal="left" vertical="center"/>
    </xf>
    <xf numFmtId="0" fontId="29" fillId="0" borderId="0" xfId="0" applyFont="1" applyAlignment="1"/>
    <xf numFmtId="10" fontId="23" fillId="5" borderId="1" xfId="0" applyNumberFormat="1" applyFont="1" applyFill="1" applyBorder="1" applyAlignment="1">
      <alignment horizontal="center" vertical="center"/>
    </xf>
    <xf numFmtId="0" fontId="29" fillId="0" borderId="0" xfId="0" applyFont="1" applyAlignment="1">
      <alignment vertical="center"/>
    </xf>
    <xf numFmtId="0" fontId="29" fillId="0" borderId="0" xfId="0" applyFont="1" applyBorder="1" applyAlignment="1">
      <alignment vertical="center"/>
    </xf>
    <xf numFmtId="4" fontId="24" fillId="0" borderId="22" xfId="0" applyNumberFormat="1" applyFont="1" applyBorder="1" applyAlignment="1">
      <alignment horizontal="left" vertical="center"/>
    </xf>
    <xf numFmtId="0" fontId="24" fillId="0" borderId="0" xfId="0" applyFont="1" applyBorder="1" applyAlignment="1">
      <alignment horizontal="left" vertical="center"/>
    </xf>
    <xf numFmtId="0" fontId="23" fillId="6" borderId="1" xfId="0" applyFont="1" applyFill="1" applyBorder="1" applyAlignment="1">
      <alignment horizontal="center" vertical="center"/>
    </xf>
    <xf numFmtId="0" fontId="26" fillId="5" borderId="1" xfId="2" applyFont="1" applyFill="1" applyBorder="1" applyAlignment="1">
      <alignment horizontal="center" vertical="center"/>
    </xf>
    <xf numFmtId="0" fontId="29" fillId="0" borderId="0" xfId="0" applyFont="1" applyBorder="1" applyAlignment="1">
      <alignment horizontal="left" vertical="center"/>
    </xf>
    <xf numFmtId="0" fontId="29" fillId="0" borderId="0" xfId="0" applyFont="1" applyBorder="1" applyAlignment="1">
      <alignment horizontal="center" vertical="center"/>
    </xf>
    <xf numFmtId="0" fontId="29" fillId="0" borderId="0" xfId="0" applyFont="1" applyBorder="1" applyAlignment="1">
      <alignment horizontal="left" vertical="center" wrapText="1"/>
    </xf>
    <xf numFmtId="4" fontId="23" fillId="5" borderId="7" xfId="0" applyNumberFormat="1" applyFont="1" applyFill="1" applyBorder="1" applyAlignment="1">
      <alignment horizontal="center" vertical="center"/>
    </xf>
    <xf numFmtId="178" fontId="23" fillId="5" borderId="8" xfId="0" applyNumberFormat="1" applyFont="1" applyFill="1" applyBorder="1" applyAlignment="1">
      <alignment horizontal="center" vertical="center"/>
    </xf>
    <xf numFmtId="0" fontId="24" fillId="0" borderId="7" xfId="0" applyFont="1" applyBorder="1" applyAlignment="1">
      <alignment vertical="center"/>
    </xf>
    <xf numFmtId="0" fontId="29" fillId="0" borderId="7" xfId="0" applyFont="1" applyBorder="1" applyAlignment="1">
      <alignment horizontal="left" vertical="center"/>
    </xf>
    <xf numFmtId="0" fontId="29" fillId="0" borderId="7" xfId="0" applyFont="1" applyBorder="1" applyAlignment="1">
      <alignment horizontal="center" vertical="center"/>
    </xf>
    <xf numFmtId="0" fontId="29" fillId="0" borderId="7" xfId="0" applyFont="1" applyBorder="1" applyAlignment="1">
      <alignment horizontal="left" vertical="center" wrapText="1"/>
    </xf>
    <xf numFmtId="43" fontId="24" fillId="0" borderId="7" xfId="60" applyFont="1" applyBorder="1" applyAlignment="1">
      <alignment vertical="center"/>
    </xf>
    <xf numFmtId="0" fontId="23" fillId="0" borderId="7" xfId="0" applyFont="1" applyBorder="1" applyAlignment="1">
      <alignment horizontal="right" vertical="center"/>
    </xf>
    <xf numFmtId="14" fontId="24" fillId="0" borderId="7" xfId="0" applyNumberFormat="1" applyFont="1" applyBorder="1" applyAlignment="1">
      <alignment horizontal="left" vertical="center"/>
    </xf>
    <xf numFmtId="0" fontId="29" fillId="0" borderId="7" xfId="0" applyFont="1" applyBorder="1"/>
    <xf numFmtId="0" fontId="31" fillId="0" borderId="7" xfId="0" applyFont="1" applyBorder="1" applyAlignment="1">
      <alignment horizontal="left" vertical="center"/>
    </xf>
    <xf numFmtId="10" fontId="24" fillId="0" borderId="7" xfId="61" applyNumberFormat="1" applyFont="1" applyBorder="1" applyAlignment="1">
      <alignment horizontal="left" vertical="center"/>
    </xf>
    <xf numFmtId="0" fontId="23" fillId="0" borderId="7" xfId="0" applyFont="1" applyBorder="1" applyAlignment="1">
      <alignment vertical="center"/>
    </xf>
    <xf numFmtId="0" fontId="24" fillId="0" borderId="7" xfId="0" applyFont="1" applyBorder="1" applyAlignment="1">
      <alignment horizontal="left" vertical="center"/>
    </xf>
    <xf numFmtId="4" fontId="24" fillId="0" borderId="7" xfId="0" applyNumberFormat="1" applyFont="1" applyBorder="1" applyAlignment="1">
      <alignment horizontal="left" vertical="center"/>
    </xf>
    <xf numFmtId="0" fontId="24" fillId="0" borderId="7" xfId="0" applyFont="1" applyBorder="1"/>
    <xf numFmtId="0" fontId="24" fillId="0" borderId="0" xfId="3" applyFont="1" applyFill="1" applyBorder="1"/>
    <xf numFmtId="14" fontId="24" fillId="0" borderId="7" xfId="0" applyNumberFormat="1" applyFont="1" applyBorder="1" applyAlignment="1">
      <alignment vertical="center"/>
    </xf>
    <xf numFmtId="43" fontId="24" fillId="0" borderId="7" xfId="60" applyFont="1" applyBorder="1" applyAlignment="1">
      <alignment horizontal="left" vertical="center"/>
    </xf>
    <xf numFmtId="0" fontId="24" fillId="0" borderId="22" xfId="0" applyFont="1" applyFill="1" applyBorder="1" applyAlignment="1">
      <alignment vertical="center"/>
    </xf>
    <xf numFmtId="43" fontId="24" fillId="0" borderId="22" xfId="0" applyNumberFormat="1" applyFont="1" applyFill="1" applyBorder="1" applyAlignment="1">
      <alignment vertical="center"/>
    </xf>
    <xf numFmtId="43" fontId="24" fillId="0" borderId="7" xfId="0" applyNumberFormat="1" applyFont="1" applyBorder="1" applyAlignment="1">
      <alignment vertical="center"/>
    </xf>
    <xf numFmtId="10" fontId="24" fillId="0" borderId="7" xfId="0" applyNumberFormat="1" applyFont="1" applyBorder="1"/>
    <xf numFmtId="0" fontId="30" fillId="0" borderId="0" xfId="0" applyFont="1" applyFill="1" applyAlignment="1">
      <alignment vertical="center"/>
    </xf>
    <xf numFmtId="0" fontId="30" fillId="0" borderId="0" xfId="0" applyFont="1" applyFill="1" applyBorder="1" applyAlignment="1">
      <alignment vertical="center"/>
    </xf>
    <xf numFmtId="0" fontId="29" fillId="0" borderId="0" xfId="0" applyFont="1" applyFill="1" applyAlignment="1">
      <alignment vertical="center"/>
    </xf>
    <xf numFmtId="0" fontId="29" fillId="0" borderId="0" xfId="0" applyFont="1" applyFill="1" applyBorder="1" applyAlignment="1">
      <alignment vertical="center"/>
    </xf>
    <xf numFmtId="178" fontId="24" fillId="0" borderId="1" xfId="0" applyNumberFormat="1" applyFont="1" applyBorder="1" applyAlignment="1">
      <alignment horizontal="center" vertical="center"/>
    </xf>
    <xf numFmtId="0" fontId="0" fillId="0" borderId="1" xfId="0" applyBorder="1" applyAlignment="1">
      <alignment horizontal="center"/>
    </xf>
    <xf numFmtId="0" fontId="29" fillId="0" borderId="8" xfId="0" applyFont="1" applyBorder="1"/>
    <xf numFmtId="0" fontId="29" fillId="0" borderId="22" xfId="0" applyFont="1" applyBorder="1"/>
    <xf numFmtId="0" fontId="29" fillId="0" borderId="24" xfId="0" applyFont="1" applyBorder="1"/>
    <xf numFmtId="0" fontId="29" fillId="0" borderId="26" xfId="0" applyFont="1" applyBorder="1" applyAlignment="1">
      <alignment horizontal="left" vertical="center"/>
    </xf>
    <xf numFmtId="0" fontId="29" fillId="0" borderId="22" xfId="0" applyFont="1" applyBorder="1" applyAlignment="1">
      <alignment horizontal="left" vertical="center"/>
    </xf>
    <xf numFmtId="0" fontId="29" fillId="0" borderId="22" xfId="0" applyFont="1" applyBorder="1" applyAlignment="1">
      <alignment horizontal="center" vertical="center"/>
    </xf>
    <xf numFmtId="0" fontId="29" fillId="0" borderId="22" xfId="0" applyFont="1" applyBorder="1" applyAlignment="1">
      <alignment horizontal="left" vertical="center" wrapText="1"/>
    </xf>
    <xf numFmtId="0" fontId="24" fillId="0" borderId="22" xfId="0" applyFont="1" applyBorder="1" applyAlignment="1">
      <alignment vertical="center"/>
    </xf>
    <xf numFmtId="0" fontId="32" fillId="0" borderId="22" xfId="0" applyFont="1" applyBorder="1" applyAlignment="1">
      <alignment vertical="center"/>
    </xf>
    <xf numFmtId="0" fontId="0" fillId="0" borderId="0" xfId="0" applyFill="1" applyBorder="1"/>
    <xf numFmtId="0" fontId="29" fillId="29" borderId="0" xfId="0" applyFont="1" applyFill="1" applyAlignment="1"/>
    <xf numFmtId="0" fontId="29" fillId="29" borderId="0" xfId="0" applyFont="1" applyFill="1"/>
    <xf numFmtId="0" fontId="29" fillId="29" borderId="0" xfId="0" applyFont="1" applyFill="1" applyBorder="1"/>
    <xf numFmtId="0" fontId="0" fillId="29" borderId="0" xfId="0" applyFill="1"/>
    <xf numFmtId="0" fontId="0" fillId="29" borderId="0" xfId="0" applyFill="1" applyBorder="1"/>
    <xf numFmtId="0" fontId="59" fillId="29" borderId="0" xfId="0" applyFont="1" applyFill="1" applyBorder="1" applyAlignment="1"/>
    <xf numFmtId="0" fontId="59" fillId="0" borderId="0" xfId="0" applyFont="1" applyFill="1" applyBorder="1" applyAlignment="1"/>
    <xf numFmtId="0" fontId="0" fillId="0" borderId="0" xfId="0" applyFill="1"/>
    <xf numFmtId="0" fontId="60" fillId="0" borderId="0" xfId="0" applyFont="1" applyFill="1" applyBorder="1" applyAlignment="1">
      <alignment horizontal="center"/>
    </xf>
    <xf numFmtId="2" fontId="60" fillId="0" borderId="0" xfId="0" applyNumberFormat="1" applyFont="1" applyFill="1" applyBorder="1" applyAlignment="1">
      <alignment horizontal="center" vertical="center" wrapText="1"/>
    </xf>
    <xf numFmtId="4" fontId="60" fillId="0" borderId="0" xfId="0" applyNumberFormat="1" applyFont="1" applyFill="1" applyBorder="1" applyAlignment="1">
      <alignment horizontal="center" vertical="center"/>
    </xf>
    <xf numFmtId="0" fontId="0" fillId="0" borderId="1" xfId="0" applyBorder="1"/>
    <xf numFmtId="2" fontId="60" fillId="0" borderId="0" xfId="0" applyNumberFormat="1" applyFont="1" applyFill="1" applyBorder="1" applyAlignment="1">
      <alignment horizontal="center"/>
    </xf>
    <xf numFmtId="2" fontId="60" fillId="0" borderId="0" xfId="0" applyNumberFormat="1" applyFont="1" applyFill="1" applyBorder="1" applyAlignment="1">
      <alignment horizontal="right" vertical="center"/>
    </xf>
    <xf numFmtId="0" fontId="60" fillId="0" borderId="0" xfId="0" applyFont="1" applyFill="1" applyBorder="1" applyAlignment="1"/>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60" fillId="0" borderId="0" xfId="0" applyFont="1" applyFill="1" applyBorder="1" applyAlignment="1">
      <alignment vertical="center"/>
    </xf>
    <xf numFmtId="0" fontId="60" fillId="0" borderId="0" xfId="0" applyFont="1" applyFill="1" applyBorder="1" applyAlignment="1">
      <alignment horizontal="right" vertical="center"/>
    </xf>
    <xf numFmtId="4" fontId="60" fillId="0" borderId="0" xfId="0" applyNumberFormat="1" applyFont="1" applyFill="1" applyBorder="1" applyAlignment="1">
      <alignment vertical="center"/>
    </xf>
    <xf numFmtId="0" fontId="29" fillId="0" borderId="1" xfId="0" applyFont="1" applyBorder="1" applyAlignment="1">
      <alignment vertical="center"/>
    </xf>
    <xf numFmtId="0" fontId="0" fillId="30" borderId="1" xfId="0" applyFill="1" applyBorder="1" applyAlignment="1">
      <alignment horizontal="center"/>
    </xf>
    <xf numFmtId="0" fontId="0" fillId="30" borderId="1" xfId="0" applyNumberFormat="1" applyFill="1" applyBorder="1" applyAlignment="1">
      <alignment horizontal="center"/>
    </xf>
    <xf numFmtId="0" fontId="0" fillId="29" borderId="1" xfId="0" applyFill="1" applyBorder="1" applyAlignment="1">
      <alignment horizontal="center"/>
    </xf>
    <xf numFmtId="0" fontId="0" fillId="0" borderId="1" xfId="0" applyFill="1" applyBorder="1" applyAlignment="1">
      <alignment horizontal="center"/>
    </xf>
    <xf numFmtId="0" fontId="0" fillId="65" borderId="1" xfId="0" applyFill="1" applyBorder="1" applyAlignment="1">
      <alignment horizontal="center"/>
    </xf>
    <xf numFmtId="2" fontId="0" fillId="0" borderId="0" xfId="60" applyNumberFormat="1" applyFont="1" applyFill="1" applyBorder="1" applyAlignment="1">
      <alignment horizontal="center" vertical="center" wrapText="1"/>
    </xf>
    <xf numFmtId="2" fontId="60" fillId="2" borderId="1" xfId="0" applyNumberFormat="1" applyFont="1" applyFill="1" applyBorder="1" applyAlignment="1">
      <alignment horizontal="center"/>
    </xf>
    <xf numFmtId="0" fontId="60" fillId="2" borderId="1" xfId="0" applyFont="1" applyFill="1" applyBorder="1" applyAlignment="1">
      <alignment horizontal="center" vertical="center"/>
    </xf>
    <xf numFmtId="179" fontId="65" fillId="66" borderId="0" xfId="0" applyNumberFormat="1" applyFont="1" applyFill="1" applyBorder="1" applyAlignment="1">
      <alignment horizontal="right" vertical="center" wrapText="1"/>
    </xf>
    <xf numFmtId="0" fontId="60" fillId="63" borderId="6" xfId="0" applyFont="1" applyFill="1" applyBorder="1" applyAlignment="1"/>
    <xf numFmtId="0" fontId="60" fillId="63" borderId="8" xfId="0" applyFont="1" applyFill="1" applyBorder="1" applyAlignment="1"/>
    <xf numFmtId="0" fontId="60" fillId="63" borderId="1" xfId="0" applyFont="1" applyFill="1" applyBorder="1" applyAlignment="1"/>
    <xf numFmtId="4" fontId="60" fillId="2" borderId="1" xfId="0" applyNumberFormat="1" applyFont="1" applyFill="1" applyBorder="1" applyAlignment="1">
      <alignment horizontal="center" vertical="center"/>
    </xf>
    <xf numFmtId="0" fontId="0" fillId="0" borderId="1" xfId="0" applyBorder="1" applyAlignment="1">
      <alignment horizontal="center"/>
    </xf>
    <xf numFmtId="0" fontId="0" fillId="29" borderId="0" xfId="0" applyFill="1" applyBorder="1" applyAlignment="1">
      <alignment horizontal="center"/>
    </xf>
    <xf numFmtId="0" fontId="0" fillId="29" borderId="0" xfId="0" applyFill="1" applyBorder="1" applyAlignment="1"/>
    <xf numFmtId="0" fontId="0" fillId="29" borderId="1" xfId="0" applyFill="1" applyBorder="1" applyAlignment="1"/>
    <xf numFmtId="0" fontId="0" fillId="63" borderId="1" xfId="0" applyFill="1" applyBorder="1" applyAlignment="1"/>
    <xf numFmtId="0" fontId="0" fillId="63" borderId="1" xfId="0" applyFill="1" applyBorder="1"/>
    <xf numFmtId="2" fontId="0" fillId="29" borderId="1" xfId="0" applyNumberFormat="1" applyFill="1" applyBorder="1" applyAlignment="1">
      <alignment horizontal="center"/>
    </xf>
    <xf numFmtId="2" fontId="0" fillId="29" borderId="0" xfId="0" applyNumberFormat="1" applyFill="1" applyBorder="1" applyAlignment="1">
      <alignment horizontal="center"/>
    </xf>
    <xf numFmtId="2" fontId="0" fillId="63" borderId="1" xfId="0" applyNumberFormat="1" applyFill="1" applyBorder="1" applyAlignment="1">
      <alignment horizontal="center"/>
    </xf>
    <xf numFmtId="0" fontId="0" fillId="0" borderId="5" xfId="0" applyBorder="1" applyAlignment="1">
      <alignment horizontal="center"/>
    </xf>
    <xf numFmtId="2" fontId="66" fillId="66" borderId="1" xfId="0" applyNumberFormat="1" applyFont="1" applyFill="1" applyBorder="1" applyAlignment="1">
      <alignment horizontal="center" vertical="center" wrapText="1"/>
    </xf>
    <xf numFmtId="2" fontId="67" fillId="66" borderId="1" xfId="0" applyNumberFormat="1" applyFont="1" applyFill="1" applyBorder="1" applyAlignment="1">
      <alignment horizontal="center" vertical="center" wrapText="1"/>
    </xf>
    <xf numFmtId="2" fontId="0" fillId="63" borderId="5" xfId="0" applyNumberFormat="1" applyFill="1" applyBorder="1" applyAlignment="1">
      <alignment horizontal="center"/>
    </xf>
    <xf numFmtId="2" fontId="0" fillId="69" borderId="1" xfId="0" applyNumberFormat="1" applyFill="1" applyBorder="1" applyAlignment="1">
      <alignment horizontal="center"/>
    </xf>
    <xf numFmtId="0" fontId="68" fillId="69" borderId="1" xfId="0" applyFont="1" applyFill="1" applyBorder="1" applyAlignment="1"/>
    <xf numFmtId="0" fontId="0" fillId="64" borderId="1" xfId="0" applyFill="1" applyBorder="1" applyAlignment="1"/>
    <xf numFmtId="2" fontId="0" fillId="64" borderId="1" xfId="0" applyNumberFormat="1" applyFill="1" applyBorder="1" applyAlignment="1">
      <alignment horizontal="center"/>
    </xf>
    <xf numFmtId="0" fontId="0" fillId="68" borderId="1" xfId="0" applyFill="1" applyBorder="1" applyAlignment="1"/>
    <xf numFmtId="2" fontId="0" fillId="68" borderId="1" xfId="0" applyNumberFormat="1" applyFill="1" applyBorder="1" applyAlignment="1">
      <alignment horizontal="center"/>
    </xf>
    <xf numFmtId="0" fontId="0" fillId="70" borderId="1" xfId="0" applyFill="1" applyBorder="1" applyAlignment="1"/>
    <xf numFmtId="2" fontId="0" fillId="70" borderId="1" xfId="0" applyNumberFormat="1" applyFill="1" applyBorder="1" applyAlignment="1">
      <alignment horizontal="center"/>
    </xf>
    <xf numFmtId="2" fontId="0" fillId="29" borderId="5" xfId="0" applyNumberFormat="1" applyFill="1" applyBorder="1" applyAlignment="1">
      <alignment horizontal="center"/>
    </xf>
    <xf numFmtId="2" fontId="0" fillId="29" borderId="6" xfId="0" applyNumberFormat="1" applyFill="1" applyBorder="1" applyAlignment="1">
      <alignment horizontal="center"/>
    </xf>
    <xf numFmtId="0" fontId="0" fillId="67" borderId="1" xfId="0" applyFill="1" applyBorder="1" applyAlignment="1">
      <alignment horizontal="center"/>
    </xf>
    <xf numFmtId="0" fontId="0" fillId="67" borderId="1" xfId="0" applyFill="1" applyBorder="1"/>
    <xf numFmtId="4" fontId="69" fillId="71" borderId="1" xfId="0" applyNumberFormat="1" applyFont="1" applyFill="1" applyBorder="1" applyAlignment="1">
      <alignment horizontal="center" vertical="center" wrapText="1"/>
    </xf>
    <xf numFmtId="4" fontId="69" fillId="71" borderId="1" xfId="0" applyNumberFormat="1" applyFont="1" applyFill="1" applyBorder="1" applyAlignment="1">
      <alignment horizontal="right" vertical="center" wrapText="1"/>
    </xf>
    <xf numFmtId="4" fontId="28" fillId="0" borderId="1" xfId="0" applyNumberFormat="1" applyFont="1" applyBorder="1" applyAlignment="1">
      <alignment horizontal="center" vertical="center" wrapText="1"/>
    </xf>
    <xf numFmtId="180"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4" fontId="69" fillId="0" borderId="1" xfId="0" applyNumberFormat="1" applyFont="1" applyBorder="1" applyAlignment="1">
      <alignment horizontal="right" vertical="center" wrapText="1"/>
    </xf>
    <xf numFmtId="0" fontId="69" fillId="71" borderId="6" xfId="0" applyFont="1" applyFill="1" applyBorder="1" applyAlignment="1">
      <alignment vertical="center" wrapText="1"/>
    </xf>
    <xf numFmtId="0" fontId="58" fillId="0" borderId="0" xfId="0" applyFont="1"/>
    <xf numFmtId="0" fontId="61" fillId="0" borderId="0" xfId="0" applyFont="1"/>
    <xf numFmtId="0" fontId="0" fillId="0" borderId="0" xfId="0"/>
    <xf numFmtId="0" fontId="0" fillId="0" borderId="0" xfId="0" applyBorder="1"/>
    <xf numFmtId="0" fontId="69" fillId="29" borderId="0" xfId="0" applyFont="1" applyFill="1" applyBorder="1" applyAlignment="1">
      <alignment horizontal="left" vertical="center" wrapText="1"/>
    </xf>
    <xf numFmtId="182" fontId="28" fillId="29" borderId="0" xfId="0" applyNumberFormat="1" applyFont="1" applyFill="1" applyBorder="1" applyAlignment="1">
      <alignment horizontal="left" vertical="center" wrapText="1"/>
    </xf>
    <xf numFmtId="0" fontId="69" fillId="29" borderId="0" xfId="0" applyFont="1" applyFill="1" applyBorder="1" applyAlignment="1">
      <alignment horizontal="center" vertical="center" wrapText="1"/>
    </xf>
    <xf numFmtId="0" fontId="70" fillId="29" borderId="0" xfId="0" applyFont="1" applyFill="1" applyBorder="1" applyAlignment="1">
      <alignment horizontal="center" vertical="center" wrapText="1"/>
    </xf>
    <xf numFmtId="0" fontId="0" fillId="66" borderId="0" xfId="0" applyFill="1" applyBorder="1"/>
    <xf numFmtId="0" fontId="66" fillId="66" borderId="0" xfId="0" applyFont="1" applyFill="1" applyBorder="1"/>
    <xf numFmtId="0" fontId="71" fillId="66" borderId="0" xfId="0" applyFont="1" applyFill="1" applyBorder="1"/>
    <xf numFmtId="0" fontId="72" fillId="66" borderId="0" xfId="0" applyFont="1" applyFill="1" applyBorder="1"/>
    <xf numFmtId="0" fontId="0" fillId="66" borderId="0" xfId="0" applyFill="1" applyBorder="1" applyAlignment="1"/>
    <xf numFmtId="0" fontId="61" fillId="0" borderId="0" xfId="0" applyFont="1" applyBorder="1" applyAlignment="1"/>
    <xf numFmtId="0" fontId="29" fillId="29" borderId="0" xfId="0" applyFont="1" applyFill="1" applyAlignment="1">
      <alignment vertical="center"/>
    </xf>
    <xf numFmtId="0" fontId="29" fillId="29" borderId="0" xfId="0" applyFont="1" applyFill="1" applyBorder="1" applyAlignment="1">
      <alignment vertical="center"/>
    </xf>
    <xf numFmtId="0" fontId="29" fillId="0" borderId="1" xfId="0" applyFont="1" applyBorder="1" applyAlignment="1">
      <alignment horizontal="center" vertical="center"/>
    </xf>
    <xf numFmtId="4" fontId="29" fillId="0" borderId="0" xfId="0" applyNumberFormat="1" applyFont="1" applyBorder="1" applyAlignment="1">
      <alignment horizontal="center"/>
    </xf>
    <xf numFmtId="4" fontId="29" fillId="0" borderId="0" xfId="0" applyNumberFormat="1" applyFont="1" applyAlignment="1">
      <alignment horizont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4" fontId="29" fillId="0" borderId="1" xfId="0" applyNumberFormat="1" applyFont="1" applyBorder="1" applyAlignment="1">
      <alignment horizontal="left" vertical="center"/>
    </xf>
    <xf numFmtId="4" fontId="29" fillId="0" borderId="1" xfId="0" applyNumberFormat="1" applyFont="1" applyBorder="1" applyAlignment="1">
      <alignment horizontal="center" vertical="center"/>
    </xf>
    <xf numFmtId="0" fontId="31" fillId="0" borderId="1" xfId="0" applyFont="1" applyBorder="1" applyAlignment="1">
      <alignment horizontal="right" vertical="center"/>
    </xf>
    <xf numFmtId="14" fontId="29" fillId="0" borderId="1" xfId="0" applyNumberFormat="1" applyFont="1" applyBorder="1" applyAlignment="1">
      <alignment horizontal="right" vertical="center"/>
    </xf>
    <xf numFmtId="0" fontId="29" fillId="0" borderId="1" xfId="0" applyFont="1" applyBorder="1" applyAlignment="1">
      <alignment vertical="center" wrapText="1"/>
    </xf>
    <xf numFmtId="10" fontId="29" fillId="0" borderId="1" xfId="0" applyNumberFormat="1" applyFont="1" applyBorder="1" applyAlignment="1">
      <alignment horizontal="right" vertical="center"/>
    </xf>
    <xf numFmtId="4" fontId="31" fillId="0" borderId="1" xfId="0" applyNumberFormat="1" applyFont="1" applyBorder="1" applyAlignment="1">
      <alignment horizontal="center" vertical="center"/>
    </xf>
    <xf numFmtId="4" fontId="29" fillId="0" borderId="0" xfId="0" applyNumberFormat="1" applyFont="1" applyBorder="1" applyAlignment="1">
      <alignment horizontal="left" vertical="center"/>
    </xf>
    <xf numFmtId="4" fontId="31" fillId="6" borderId="1" xfId="0" applyNumberFormat="1" applyFont="1" applyFill="1" applyBorder="1" applyAlignment="1">
      <alignment horizontal="center" vertical="center"/>
    </xf>
    <xf numFmtId="4" fontId="31" fillId="6" borderId="1" xfId="0" applyNumberFormat="1" applyFont="1" applyFill="1" applyBorder="1" applyAlignment="1">
      <alignment horizontal="center" vertical="center" wrapText="1"/>
    </xf>
    <xf numFmtId="0" fontId="31" fillId="6" borderId="1" xfId="0" applyFont="1" applyFill="1" applyBorder="1" applyAlignment="1">
      <alignment horizontal="center" vertical="center" wrapText="1"/>
    </xf>
    <xf numFmtId="0" fontId="29" fillId="63" borderId="1" xfId="0" applyFont="1" applyFill="1" applyBorder="1" applyAlignment="1">
      <alignment horizontal="left" vertical="center"/>
    </xf>
    <xf numFmtId="165" fontId="31" fillId="63" borderId="1" xfId="0" applyNumberFormat="1" applyFont="1" applyFill="1" applyBorder="1" applyAlignment="1">
      <alignment horizontal="center" vertical="center"/>
    </xf>
    <xf numFmtId="0" fontId="31" fillId="63" borderId="1" xfId="0" applyFont="1" applyFill="1" applyBorder="1" applyAlignment="1">
      <alignment horizontal="left" vertical="center" wrapText="1"/>
    </xf>
    <xf numFmtId="0" fontId="29" fillId="63" borderId="6" xfId="0" applyFont="1" applyFill="1" applyBorder="1" applyAlignment="1">
      <alignment vertical="center"/>
    </xf>
    <xf numFmtId="0" fontId="29" fillId="63" borderId="7" xfId="0" applyFont="1" applyFill="1" applyBorder="1" applyAlignment="1">
      <alignment vertical="center"/>
    </xf>
    <xf numFmtId="0" fontId="29" fillId="63" borderId="7" xfId="0" applyFont="1" applyFill="1" applyBorder="1" applyAlignment="1">
      <alignment horizontal="center" vertical="center"/>
    </xf>
    <xf numFmtId="0" fontId="29" fillId="63" borderId="8" xfId="0" applyFont="1" applyFill="1" applyBorder="1" applyAlignment="1">
      <alignment vertical="center"/>
    </xf>
    <xf numFmtId="0" fontId="29" fillId="29" borderId="1" xfId="0" applyFont="1" applyFill="1" applyBorder="1" applyAlignment="1">
      <alignment horizontal="center" vertical="center"/>
    </xf>
    <xf numFmtId="165" fontId="29" fillId="29" borderId="1" xfId="0" applyNumberFormat="1" applyFont="1" applyFill="1" applyBorder="1" applyAlignment="1">
      <alignment horizontal="center" vertical="center"/>
    </xf>
    <xf numFmtId="4" fontId="30" fillId="29" borderId="1" xfId="0" applyNumberFormat="1" applyFont="1" applyFill="1" applyBorder="1" applyAlignment="1">
      <alignment horizontal="center" vertical="center"/>
    </xf>
    <xf numFmtId="10" fontId="29" fillId="29" borderId="1" xfId="61" applyNumberFormat="1" applyFont="1" applyFill="1" applyBorder="1" applyAlignment="1">
      <alignment horizontal="center" vertical="center"/>
    </xf>
    <xf numFmtId="4" fontId="29" fillId="29" borderId="1" xfId="0" applyNumberFormat="1" applyFont="1" applyFill="1" applyBorder="1" applyAlignment="1">
      <alignment horizontal="center" vertical="center"/>
    </xf>
    <xf numFmtId="166" fontId="30" fillId="29" borderId="1" xfId="0" applyNumberFormat="1" applyFont="1" applyFill="1" applyBorder="1" applyAlignment="1">
      <alignment horizontal="center" vertical="center"/>
    </xf>
    <xf numFmtId="0" fontId="30" fillId="29" borderId="1" xfId="0" applyFont="1" applyFill="1" applyBorder="1" applyAlignment="1">
      <alignment horizontal="left" vertical="center" wrapText="1"/>
    </xf>
    <xf numFmtId="0" fontId="30" fillId="29" borderId="1" xfId="0" applyFont="1" applyFill="1" applyBorder="1" applyAlignment="1">
      <alignment horizontal="center" vertical="center"/>
    </xf>
    <xf numFmtId="0" fontId="30" fillId="29" borderId="1" xfId="1" applyNumberFormat="1" applyFont="1" applyFill="1" applyBorder="1" applyAlignment="1" applyProtection="1">
      <alignment horizontal="left" vertical="center" wrapText="1"/>
    </xf>
    <xf numFmtId="0" fontId="30" fillId="65" borderId="1" xfId="0" applyFont="1" applyFill="1" applyBorder="1" applyAlignment="1">
      <alignment horizontal="center" vertical="center"/>
    </xf>
    <xf numFmtId="165" fontId="75" fillId="65" borderId="1" xfId="0" applyNumberFormat="1" applyFont="1" applyFill="1" applyBorder="1" applyAlignment="1">
      <alignment horizontal="center" vertical="center"/>
    </xf>
    <xf numFmtId="0" fontId="75" fillId="65" borderId="1" xfId="0" applyFont="1" applyFill="1" applyBorder="1" applyAlignment="1">
      <alignment horizontal="left" vertical="center" wrapText="1"/>
    </xf>
    <xf numFmtId="0" fontId="30" fillId="65" borderId="6" xfId="0" applyFont="1" applyFill="1" applyBorder="1" applyAlignment="1">
      <alignment vertical="center"/>
    </xf>
    <xf numFmtId="0" fontId="30" fillId="65" borderId="7" xfId="0" applyFont="1" applyFill="1" applyBorder="1" applyAlignment="1">
      <alignment vertical="center"/>
    </xf>
    <xf numFmtId="0" fontId="30" fillId="65" borderId="7" xfId="0" applyFont="1" applyFill="1" applyBorder="1" applyAlignment="1">
      <alignment horizontal="center" vertical="center"/>
    </xf>
    <xf numFmtId="0" fontId="30" fillId="65" borderId="8" xfId="0" applyFont="1" applyFill="1" applyBorder="1" applyAlignment="1">
      <alignment vertical="center"/>
    </xf>
    <xf numFmtId="10" fontId="29" fillId="29" borderId="5" xfId="61" applyNumberFormat="1" applyFont="1" applyFill="1" applyBorder="1" applyAlignment="1">
      <alignment horizontal="center" vertical="center"/>
    </xf>
    <xf numFmtId="0" fontId="29" fillId="29" borderId="6" xfId="0" applyFont="1" applyFill="1" applyBorder="1"/>
    <xf numFmtId="0" fontId="29" fillId="29" borderId="7" xfId="0" applyFont="1" applyFill="1" applyBorder="1"/>
    <xf numFmtId="0" fontId="31" fillId="29" borderId="7" xfId="0" applyNumberFormat="1" applyFont="1" applyFill="1" applyBorder="1" applyAlignment="1">
      <alignment horizontal="center" vertical="center"/>
    </xf>
    <xf numFmtId="0" fontId="31" fillId="29" borderId="7" xfId="0" applyFont="1" applyFill="1" applyBorder="1" applyAlignment="1">
      <alignment horizontal="left" vertical="center" wrapText="1"/>
    </xf>
    <xf numFmtId="4" fontId="29" fillId="29" borderId="8" xfId="0" applyNumberFormat="1" applyFont="1" applyFill="1" applyBorder="1"/>
    <xf numFmtId="4" fontId="31" fillId="2" borderId="1" xfId="0" applyNumberFormat="1" applyFont="1" applyFill="1" applyBorder="1" applyAlignment="1">
      <alignment horizontal="center" vertical="center"/>
    </xf>
    <xf numFmtId="0" fontId="29" fillId="63" borderId="37" xfId="0" applyFont="1" applyFill="1" applyBorder="1"/>
    <xf numFmtId="165" fontId="31" fillId="63" borderId="37" xfId="0" applyNumberFormat="1" applyFont="1" applyFill="1" applyBorder="1" applyAlignment="1">
      <alignment horizontal="center" vertical="center"/>
    </xf>
    <xf numFmtId="0" fontId="31" fillId="63" borderId="37" xfId="0" applyFont="1" applyFill="1" applyBorder="1" applyAlignment="1">
      <alignment vertical="center" wrapText="1"/>
    </xf>
    <xf numFmtId="0" fontId="29" fillId="63" borderId="26" xfId="0" applyFont="1" applyFill="1" applyBorder="1" applyAlignment="1"/>
    <xf numFmtId="0" fontId="29" fillId="63" borderId="22" xfId="0" applyFont="1" applyFill="1" applyBorder="1" applyAlignment="1"/>
    <xf numFmtId="0" fontId="29" fillId="63" borderId="7" xfId="0" applyFont="1" applyFill="1" applyBorder="1" applyAlignment="1">
      <alignment horizontal="center"/>
    </xf>
    <xf numFmtId="0" fontId="29" fillId="63" borderId="7" xfId="0" applyFont="1" applyFill="1" applyBorder="1" applyAlignment="1"/>
    <xf numFmtId="0" fontId="29" fillId="63" borderId="8" xfId="0" applyFont="1" applyFill="1" applyBorder="1" applyAlignment="1"/>
    <xf numFmtId="1" fontId="30" fillId="29" borderId="1" xfId="1" applyNumberFormat="1" applyFont="1" applyFill="1" applyBorder="1" applyAlignment="1">
      <alignment horizontal="center" vertical="center" wrapText="1"/>
    </xf>
    <xf numFmtId="165" fontId="30" fillId="29" borderId="1" xfId="0" applyNumberFormat="1" applyFont="1" applyFill="1" applyBorder="1" applyAlignment="1">
      <alignment horizontal="center" vertical="center"/>
    </xf>
    <xf numFmtId="0" fontId="30" fillId="29" borderId="1" xfId="1" applyFont="1" applyFill="1" applyBorder="1" applyAlignment="1">
      <alignment horizontal="left" vertical="center" wrapText="1"/>
    </xf>
    <xf numFmtId="10" fontId="30" fillId="29" borderId="1" xfId="61" applyNumberFormat="1" applyFont="1" applyFill="1" applyBorder="1" applyAlignment="1">
      <alignment horizontal="center" vertical="center"/>
    </xf>
    <xf numFmtId="166" fontId="29" fillId="29" borderId="1" xfId="0" applyNumberFormat="1" applyFont="1" applyFill="1" applyBorder="1" applyAlignment="1">
      <alignment horizontal="center" vertical="center"/>
    </xf>
    <xf numFmtId="3" fontId="76" fillId="29" borderId="1" xfId="1" applyNumberFormat="1" applyFont="1" applyFill="1" applyBorder="1" applyAlignment="1">
      <alignment horizontal="center" vertical="center" wrapText="1"/>
    </xf>
    <xf numFmtId="0" fontId="29" fillId="29" borderId="1" xfId="0" applyFont="1" applyFill="1" applyBorder="1" applyAlignment="1">
      <alignment wrapText="1"/>
    </xf>
    <xf numFmtId="0" fontId="29" fillId="29" borderId="1" xfId="0" applyFont="1" applyFill="1" applyBorder="1"/>
    <xf numFmtId="4" fontId="29" fillId="29" borderId="1" xfId="0" applyNumberFormat="1" applyFont="1" applyFill="1" applyBorder="1"/>
    <xf numFmtId="0" fontId="29" fillId="63" borderId="1" xfId="0" applyFont="1" applyFill="1" applyBorder="1"/>
    <xf numFmtId="0" fontId="29" fillId="63" borderId="6" xfId="0" applyFont="1" applyFill="1" applyBorder="1" applyAlignment="1"/>
    <xf numFmtId="0" fontId="30" fillId="29" borderId="7" xfId="0" applyFont="1" applyFill="1" applyBorder="1" applyAlignment="1">
      <alignment horizontal="center" vertical="center"/>
    </xf>
    <xf numFmtId="165" fontId="30" fillId="29" borderId="8"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29" borderId="37" xfId="0" applyFont="1" applyFill="1" applyBorder="1" applyAlignment="1">
      <alignment horizontal="center" vertical="center"/>
    </xf>
    <xf numFmtId="0" fontId="30" fillId="0" borderId="1" xfId="0" applyFont="1" applyBorder="1" applyAlignment="1">
      <alignment horizontal="center" vertical="center"/>
    </xf>
    <xf numFmtId="0" fontId="29" fillId="29" borderId="26" xfId="0" applyFont="1" applyFill="1" applyBorder="1" applyAlignment="1">
      <alignment horizontal="center" vertical="center"/>
    </xf>
    <xf numFmtId="0" fontId="29" fillId="29" borderId="7" xfId="0" applyFont="1" applyFill="1" applyBorder="1" applyAlignment="1">
      <alignment horizontal="center" vertical="center"/>
    </xf>
    <xf numFmtId="4" fontId="30" fillId="29" borderId="7" xfId="0" applyNumberFormat="1" applyFont="1" applyFill="1" applyBorder="1" applyAlignment="1">
      <alignment horizontal="center" vertical="center"/>
    </xf>
    <xf numFmtId="10" fontId="29" fillId="29" borderId="8" xfId="61" applyNumberFormat="1" applyFont="1" applyFill="1" applyBorder="1" applyAlignment="1">
      <alignment horizontal="center" vertical="center"/>
    </xf>
    <xf numFmtId="0" fontId="30" fillId="30" borderId="1" xfId="0" applyFont="1" applyFill="1" applyBorder="1" applyAlignment="1">
      <alignment horizontal="center" vertical="center"/>
    </xf>
    <xf numFmtId="165" fontId="75" fillId="30" borderId="1" xfId="0" applyNumberFormat="1" applyFont="1" applyFill="1" applyBorder="1" applyAlignment="1">
      <alignment horizontal="center" vertical="center"/>
    </xf>
    <xf numFmtId="0" fontId="75" fillId="30" borderId="1" xfId="0" applyFont="1" applyFill="1" applyBorder="1" applyAlignment="1">
      <alignment horizontal="left" vertical="center" wrapText="1"/>
    </xf>
    <xf numFmtId="4" fontId="30" fillId="30" borderId="1" xfId="0" applyNumberFormat="1" applyFont="1" applyFill="1" applyBorder="1" applyAlignment="1">
      <alignment horizontal="center" vertical="center"/>
    </xf>
    <xf numFmtId="10" fontId="30" fillId="30" borderId="1" xfId="61" applyNumberFormat="1" applyFont="1" applyFill="1" applyBorder="1" applyAlignment="1">
      <alignment horizontal="center" vertical="center"/>
    </xf>
    <xf numFmtId="166" fontId="29" fillId="30" borderId="1" xfId="0" applyNumberFormat="1" applyFont="1" applyFill="1" applyBorder="1" applyAlignment="1">
      <alignment horizontal="center" vertical="center"/>
    </xf>
    <xf numFmtId="0" fontId="29" fillId="29" borderId="1" xfId="0" applyFont="1" applyFill="1" applyBorder="1" applyAlignment="1">
      <alignment horizontal="left" vertical="center" wrapText="1"/>
    </xf>
    <xf numFmtId="4" fontId="30" fillId="65" borderId="1" xfId="0" applyNumberFormat="1" applyFont="1" applyFill="1" applyBorder="1" applyAlignment="1">
      <alignment horizontal="center" vertical="center"/>
    </xf>
    <xf numFmtId="0" fontId="30" fillId="29" borderId="1" xfId="0" applyFont="1" applyFill="1" applyBorder="1" applyAlignment="1">
      <alignment vertical="center"/>
    </xf>
    <xf numFmtId="4" fontId="29" fillId="63" borderId="1" xfId="0" applyNumberFormat="1" applyFont="1" applyFill="1" applyBorder="1"/>
    <xf numFmtId="4" fontId="29" fillId="63" borderId="1" xfId="0" applyNumberFormat="1" applyFont="1" applyFill="1" applyBorder="1" applyAlignment="1">
      <alignment horizontal="center"/>
    </xf>
    <xf numFmtId="166" fontId="29" fillId="63" borderId="1" xfId="0" applyNumberFormat="1" applyFont="1" applyFill="1" applyBorder="1"/>
    <xf numFmtId="0" fontId="29" fillId="29" borderId="0" xfId="0" applyFont="1" applyFill="1" applyBorder="1" applyAlignment="1">
      <alignment vertical="center" wrapText="1"/>
    </xf>
    <xf numFmtId="0" fontId="29" fillId="65" borderId="1" xfId="0" applyFont="1" applyFill="1" applyBorder="1" applyAlignment="1">
      <alignment horizontal="center" vertical="center"/>
    </xf>
    <xf numFmtId="165" fontId="31" fillId="65" borderId="1" xfId="0" applyNumberFormat="1" applyFont="1" applyFill="1" applyBorder="1" applyAlignment="1">
      <alignment horizontal="center" vertical="center"/>
    </xf>
    <xf numFmtId="0" fontId="31" fillId="65" borderId="1" xfId="0" applyFont="1" applyFill="1" applyBorder="1" applyAlignment="1">
      <alignment horizontal="left" vertical="center" wrapText="1"/>
    </xf>
    <xf numFmtId="4" fontId="29" fillId="65" borderId="1" xfId="0" applyNumberFormat="1" applyFont="1" applyFill="1" applyBorder="1" applyAlignment="1">
      <alignment horizontal="center" vertical="center"/>
    </xf>
    <xf numFmtId="10" fontId="29" fillId="65" borderId="1" xfId="61" applyNumberFormat="1" applyFont="1" applyFill="1" applyBorder="1" applyAlignment="1">
      <alignment horizontal="center" vertical="center"/>
    </xf>
    <xf numFmtId="166" fontId="29" fillId="65" borderId="1" xfId="0" applyNumberFormat="1" applyFont="1" applyFill="1" applyBorder="1" applyAlignment="1">
      <alignment horizontal="center" vertical="center"/>
    </xf>
    <xf numFmtId="0" fontId="29" fillId="29" borderId="1" xfId="0" applyFont="1" applyFill="1" applyBorder="1" applyAlignment="1">
      <alignment vertical="center" wrapText="1"/>
    </xf>
    <xf numFmtId="0" fontId="30" fillId="29" borderId="5" xfId="0" applyFont="1" applyFill="1" applyBorder="1" applyAlignment="1">
      <alignment horizontal="center" vertical="center"/>
    </xf>
    <xf numFmtId="4" fontId="30" fillId="29" borderId="5" xfId="0" applyNumberFormat="1" applyFont="1" applyFill="1" applyBorder="1" applyAlignment="1">
      <alignment horizontal="center" vertical="center"/>
    </xf>
    <xf numFmtId="0" fontId="30" fillId="29" borderId="6" xfId="0" applyFont="1" applyFill="1" applyBorder="1" applyAlignment="1">
      <alignment horizontal="center" vertical="center"/>
    </xf>
    <xf numFmtId="165" fontId="30" fillId="29" borderId="7" xfId="0" applyNumberFormat="1" applyFont="1" applyFill="1" applyBorder="1" applyAlignment="1">
      <alignment horizontal="center" vertical="center"/>
    </xf>
    <xf numFmtId="0" fontId="30" fillId="29" borderId="7" xfId="0" applyFont="1" applyFill="1" applyBorder="1" applyAlignment="1">
      <alignment horizontal="left" vertical="center" wrapText="1"/>
    </xf>
    <xf numFmtId="0" fontId="31" fillId="63" borderId="37" xfId="0" applyFont="1" applyFill="1" applyBorder="1" applyAlignment="1">
      <alignment horizontal="left" vertical="center" wrapText="1"/>
    </xf>
    <xf numFmtId="4" fontId="29" fillId="63" borderId="37" xfId="0" applyNumberFormat="1" applyFont="1" applyFill="1" applyBorder="1"/>
    <xf numFmtId="10" fontId="29" fillId="63" borderId="37" xfId="61" applyNumberFormat="1" applyFont="1" applyFill="1" applyBorder="1" applyAlignment="1">
      <alignment horizontal="center" vertical="center"/>
    </xf>
    <xf numFmtId="0" fontId="30" fillId="63" borderId="37" xfId="0" applyFont="1" applyFill="1" applyBorder="1" applyAlignment="1">
      <alignment vertical="center"/>
    </xf>
    <xf numFmtId="165" fontId="75" fillId="63" borderId="37" xfId="0" applyNumberFormat="1" applyFont="1" applyFill="1" applyBorder="1" applyAlignment="1">
      <alignment horizontal="center" vertical="center"/>
    </xf>
    <xf numFmtId="0" fontId="75" fillId="63" borderId="37" xfId="0" applyFont="1" applyFill="1" applyBorder="1" applyAlignment="1">
      <alignment horizontal="left" vertical="center" wrapText="1"/>
    </xf>
    <xf numFmtId="4" fontId="30" fillId="63" borderId="1" xfId="0" applyNumberFormat="1" applyFont="1" applyFill="1" applyBorder="1" applyAlignment="1">
      <alignment horizontal="center" vertical="center"/>
    </xf>
    <xf numFmtId="166" fontId="30" fillId="63" borderId="1" xfId="0" applyNumberFormat="1" applyFont="1" applyFill="1" applyBorder="1" applyAlignment="1">
      <alignment vertical="center"/>
    </xf>
    <xf numFmtId="4" fontId="30" fillId="63" borderId="1" xfId="0" applyNumberFormat="1" applyFont="1" applyFill="1" applyBorder="1" applyAlignment="1">
      <alignment vertical="center"/>
    </xf>
    <xf numFmtId="0" fontId="29" fillId="63" borderId="26" xfId="0" applyFont="1" applyFill="1" applyBorder="1" applyAlignment="1">
      <alignment horizontal="center"/>
    </xf>
    <xf numFmtId="0" fontId="29" fillId="63" borderId="22" xfId="0" applyFont="1" applyFill="1" applyBorder="1" applyAlignment="1">
      <alignment horizontal="center"/>
    </xf>
    <xf numFmtId="0" fontId="31" fillId="63" borderId="22" xfId="0" applyFont="1" applyFill="1" applyBorder="1" applyAlignment="1">
      <alignment horizontal="left" vertical="center" wrapText="1"/>
    </xf>
    <xf numFmtId="0" fontId="29" fillId="63" borderId="24" xfId="0" applyFont="1" applyFill="1" applyBorder="1" applyAlignment="1">
      <alignment horizontal="center"/>
    </xf>
    <xf numFmtId="166" fontId="31" fillId="63" borderId="1" xfId="0" applyNumberFormat="1" applyFont="1" applyFill="1" applyBorder="1" applyAlignment="1">
      <alignment horizontal="center" vertical="center"/>
    </xf>
    <xf numFmtId="4" fontId="31" fillId="63" borderId="1" xfId="0" applyNumberFormat="1" applyFont="1" applyFill="1" applyBorder="1" applyAlignment="1">
      <alignment horizontal="center" vertical="center"/>
    </xf>
    <xf numFmtId="0" fontId="29" fillId="0" borderId="26" xfId="0" applyFont="1" applyBorder="1" applyAlignment="1">
      <alignment horizontal="center"/>
    </xf>
    <xf numFmtId="0" fontId="29" fillId="0" borderId="22" xfId="0" applyFont="1" applyBorder="1" applyAlignment="1">
      <alignment horizontal="center"/>
    </xf>
    <xf numFmtId="0" fontId="29" fillId="0" borderId="22" xfId="0" applyFont="1" applyBorder="1" applyAlignment="1">
      <alignment horizontal="center" wrapText="1"/>
    </xf>
    <xf numFmtId="0" fontId="29" fillId="0" borderId="24" xfId="0" applyFont="1" applyBorder="1" applyAlignment="1">
      <alignment horizontal="center"/>
    </xf>
    <xf numFmtId="0" fontId="29" fillId="0" borderId="0" xfId="0" applyFont="1" applyBorder="1" applyAlignment="1"/>
    <xf numFmtId="0" fontId="74" fillId="29" borderId="0" xfId="0" applyFont="1" applyFill="1" applyBorder="1" applyAlignment="1">
      <alignment horizontal="left" vertical="center" wrapText="1"/>
    </xf>
    <xf numFmtId="0" fontId="30" fillId="65" borderId="1" xfId="0" applyFont="1" applyFill="1" applyBorder="1" applyAlignment="1">
      <alignment vertical="center"/>
    </xf>
    <xf numFmtId="2" fontId="29" fillId="29" borderId="1" xfId="0" applyNumberFormat="1" applyFont="1" applyFill="1" applyBorder="1" applyAlignment="1">
      <alignment horizontal="center" vertical="center"/>
    </xf>
    <xf numFmtId="0" fontId="0" fillId="0" borderId="0" xfId="0"/>
    <xf numFmtId="0" fontId="0" fillId="0" borderId="0" xfId="0" applyBorder="1"/>
    <xf numFmtId="0" fontId="29" fillId="0" borderId="0" xfId="0" applyFont="1"/>
    <xf numFmtId="0" fontId="29" fillId="0" borderId="0" xfId="0" applyFont="1" applyBorder="1"/>
    <xf numFmtId="0" fontId="0" fillId="29" borderId="0" xfId="0" applyFill="1" applyBorder="1"/>
    <xf numFmtId="0" fontId="29" fillId="0" borderId="0" xfId="0" applyFont="1" applyAlignment="1"/>
    <xf numFmtId="0" fontId="0" fillId="0" borderId="1" xfId="0" applyBorder="1"/>
    <xf numFmtId="0" fontId="0" fillId="0" borderId="1" xfId="0" applyBorder="1" applyAlignment="1">
      <alignment horizontal="center"/>
    </xf>
    <xf numFmtId="0" fontId="28" fillId="29" borderId="0" xfId="0" applyFont="1" applyFill="1" applyBorder="1" applyAlignment="1">
      <alignment vertical="center"/>
    </xf>
    <xf numFmtId="0" fontId="69" fillId="29" borderId="0" xfId="0" applyFont="1" applyFill="1" applyBorder="1" applyAlignment="1">
      <alignment vertical="center" wrapText="1"/>
    </xf>
    <xf numFmtId="180" fontId="28" fillId="29" borderId="0" xfId="0" applyNumberFormat="1" applyFont="1" applyFill="1" applyBorder="1" applyAlignment="1">
      <alignment horizontal="center" vertical="center" wrapText="1"/>
    </xf>
    <xf numFmtId="4" fontId="69" fillId="29" borderId="0" xfId="0" applyNumberFormat="1" applyFont="1" applyFill="1" applyBorder="1" applyAlignment="1">
      <alignment horizontal="center" vertical="center" wrapText="1"/>
    </xf>
    <xf numFmtId="4" fontId="69" fillId="29" borderId="0" xfId="0" applyNumberFormat="1" applyFont="1" applyFill="1" applyBorder="1" applyAlignment="1">
      <alignment horizontal="right" vertical="center"/>
    </xf>
    <xf numFmtId="0" fontId="25" fillId="29" borderId="0" xfId="0" applyNumberFormat="1" applyFont="1" applyFill="1" applyBorder="1" applyAlignment="1">
      <alignment horizontal="left" vertical="center" wrapText="1"/>
    </xf>
    <xf numFmtId="4" fontId="28" fillId="29" borderId="0" xfId="0" applyNumberFormat="1" applyFont="1" applyFill="1" applyBorder="1" applyAlignment="1">
      <alignment horizontal="center" vertical="center" wrapText="1"/>
    </xf>
    <xf numFmtId="180" fontId="28" fillId="29" borderId="0" xfId="0" applyNumberFormat="1" applyFont="1" applyFill="1" applyBorder="1" applyAlignment="1">
      <alignment horizontal="right" vertical="center" wrapText="1"/>
    </xf>
    <xf numFmtId="4" fontId="28" fillId="29" borderId="0" xfId="0" applyNumberFormat="1" applyFont="1" applyFill="1" applyBorder="1" applyAlignment="1">
      <alignment horizontal="right" vertical="center" wrapText="1"/>
    </xf>
    <xf numFmtId="4" fontId="69" fillId="29" borderId="0" xfId="0" applyNumberFormat="1" applyFont="1" applyFill="1" applyBorder="1" applyAlignment="1">
      <alignment horizontal="right" vertical="center" wrapText="1"/>
    </xf>
    <xf numFmtId="0" fontId="28" fillId="29" borderId="0" xfId="0" applyFont="1" applyFill="1" applyBorder="1" applyAlignment="1">
      <alignment vertical="center" wrapText="1"/>
    </xf>
    <xf numFmtId="180" fontId="28" fillId="29" borderId="0" xfId="0" applyNumberFormat="1" applyFont="1" applyFill="1" applyBorder="1" applyAlignment="1">
      <alignment vertical="center" wrapText="1"/>
    </xf>
    <xf numFmtId="4" fontId="31" fillId="29" borderId="0" xfId="0" applyNumberFormat="1" applyFont="1" applyFill="1" applyBorder="1" applyAlignment="1">
      <alignment horizontal="center" vertical="center"/>
    </xf>
    <xf numFmtId="0" fontId="78" fillId="0" borderId="9" xfId="0" applyFont="1" applyFill="1" applyBorder="1" applyAlignment="1">
      <alignment vertical="center" wrapText="1"/>
    </xf>
    <xf numFmtId="4" fontId="78" fillId="71" borderId="1" xfId="0" applyNumberFormat="1" applyFont="1" applyFill="1" applyBorder="1" applyAlignment="1">
      <alignment horizontal="center" vertical="center" wrapText="1"/>
    </xf>
    <xf numFmtId="4" fontId="78" fillId="71" borderId="1" xfId="0" applyNumberFormat="1" applyFont="1" applyFill="1" applyBorder="1" applyAlignment="1">
      <alignment horizontal="right" vertical="center"/>
    </xf>
    <xf numFmtId="0" fontId="30" fillId="0" borderId="1" xfId="0" applyNumberFormat="1" applyFont="1" applyFill="1" applyBorder="1" applyAlignment="1">
      <alignment horizontal="left" vertical="center" wrapText="1"/>
    </xf>
    <xf numFmtId="4" fontId="74" fillId="0" borderId="1" xfId="0" applyNumberFormat="1" applyFont="1" applyBorder="1" applyAlignment="1">
      <alignment horizontal="center" vertical="center" wrapText="1"/>
    </xf>
    <xf numFmtId="180" fontId="74" fillId="0" borderId="1" xfId="0" applyNumberFormat="1" applyFont="1" applyBorder="1" applyAlignment="1">
      <alignment horizontal="right" vertical="center" wrapText="1"/>
    </xf>
    <xf numFmtId="4" fontId="74" fillId="0" borderId="1" xfId="0" applyNumberFormat="1" applyFont="1" applyBorder="1" applyAlignment="1">
      <alignment horizontal="right" vertical="center" wrapText="1"/>
    </xf>
    <xf numFmtId="4" fontId="78" fillId="0" borderId="1" xfId="0" applyNumberFormat="1" applyFont="1" applyBorder="1" applyAlignment="1">
      <alignment horizontal="right" vertical="center" wrapText="1"/>
    </xf>
    <xf numFmtId="0" fontId="74" fillId="0" borderId="6" xfId="0" applyFont="1" applyFill="1" applyBorder="1" applyAlignment="1">
      <alignment vertical="center" wrapText="1"/>
    </xf>
    <xf numFmtId="0" fontId="74" fillId="0" borderId="7" xfId="0" applyFont="1" applyFill="1" applyBorder="1" applyAlignment="1">
      <alignment vertical="center" wrapText="1"/>
    </xf>
    <xf numFmtId="0" fontId="74" fillId="0" borderId="7" xfId="0" applyFont="1" applyBorder="1" applyAlignment="1">
      <alignment vertical="center" wrapText="1"/>
    </xf>
    <xf numFmtId="180" fontId="74" fillId="0" borderId="7" xfId="0" applyNumberFormat="1" applyFont="1" applyBorder="1" applyAlignment="1">
      <alignment vertical="center" wrapText="1"/>
    </xf>
    <xf numFmtId="0" fontId="74" fillId="0" borderId="8" xfId="0" applyFont="1" applyBorder="1" applyAlignment="1">
      <alignment vertical="center"/>
    </xf>
    <xf numFmtId="0" fontId="78" fillId="30" borderId="6" xfId="0" applyFont="1" applyFill="1" applyBorder="1" applyAlignment="1">
      <alignment vertical="center" wrapText="1"/>
    </xf>
    <xf numFmtId="0" fontId="74" fillId="0" borderId="0" xfId="0" applyFont="1" applyAlignment="1">
      <alignment vertical="center"/>
    </xf>
    <xf numFmtId="4" fontId="74" fillId="0" borderId="0" xfId="0" applyNumberFormat="1" applyFont="1" applyAlignment="1">
      <alignment vertical="center"/>
    </xf>
    <xf numFmtId="0" fontId="31" fillId="30" borderId="1" xfId="0" applyFont="1" applyFill="1" applyBorder="1" applyAlignment="1">
      <alignment horizontal="center" vertical="center"/>
    </xf>
    <xf numFmtId="4" fontId="78" fillId="71" borderId="1" xfId="0" applyNumberFormat="1" applyFont="1" applyFill="1" applyBorder="1" applyAlignment="1">
      <alignment horizontal="left" vertical="center" wrapText="1"/>
    </xf>
    <xf numFmtId="4" fontId="78" fillId="71" borderId="1" xfId="0" applyNumberFormat="1" applyFont="1" applyFill="1" applyBorder="1" applyAlignment="1">
      <alignment horizontal="right" vertical="center" wrapText="1"/>
    </xf>
    <xf numFmtId="0" fontId="74" fillId="0" borderId="1" xfId="0" applyFont="1" applyBorder="1" applyAlignment="1">
      <alignment horizontal="left" vertical="center" wrapText="1"/>
    </xf>
    <xf numFmtId="0" fontId="78" fillId="71" borderId="1" xfId="0" applyFont="1" applyFill="1" applyBorder="1" applyAlignment="1">
      <alignment vertical="center" wrapText="1"/>
    </xf>
    <xf numFmtId="4" fontId="74" fillId="0" borderId="1" xfId="0" applyNumberFormat="1" applyFont="1" applyFill="1" applyBorder="1" applyAlignment="1">
      <alignment horizontal="right" vertical="center" wrapText="1"/>
    </xf>
    <xf numFmtId="0" fontId="31" fillId="30" borderId="1" xfId="0" applyFont="1" applyFill="1" applyBorder="1" applyAlignment="1">
      <alignment horizontal="center" vertical="center" wrapText="1"/>
    </xf>
    <xf numFmtId="0" fontId="29" fillId="0" borderId="1" xfId="0" applyNumberFormat="1" applyFont="1" applyBorder="1"/>
    <xf numFmtId="4" fontId="29" fillId="0" borderId="1" xfId="0" applyNumberFormat="1" applyFont="1" applyBorder="1"/>
    <xf numFmtId="181" fontId="29" fillId="0" borderId="1" xfId="0" applyNumberFormat="1" applyFont="1" applyBorder="1"/>
    <xf numFmtId="2" fontId="29" fillId="0" borderId="1" xfId="0" applyNumberFormat="1" applyFont="1" applyBorder="1"/>
    <xf numFmtId="2" fontId="31" fillId="0" borderId="5" xfId="0" applyNumberFormat="1" applyFont="1" applyBorder="1"/>
    <xf numFmtId="0" fontId="29" fillId="0" borderId="6" xfId="0" applyFont="1" applyBorder="1"/>
    <xf numFmtId="0" fontId="31" fillId="30" borderId="37" xfId="0" applyFont="1" applyFill="1" applyBorder="1" applyAlignment="1">
      <alignment horizontal="center" vertical="center"/>
    </xf>
    <xf numFmtId="0" fontId="31" fillId="30" borderId="37" xfId="0" applyFont="1" applyFill="1" applyBorder="1" applyAlignment="1">
      <alignment horizontal="center" vertical="center" wrapText="1"/>
    </xf>
    <xf numFmtId="0" fontId="29" fillId="0" borderId="1" xfId="0" applyFont="1" applyBorder="1" applyAlignment="1">
      <alignment wrapText="1"/>
    </xf>
    <xf numFmtId="2" fontId="31" fillId="0" borderId="1" xfId="0" applyNumberFormat="1" applyFont="1" applyBorder="1"/>
    <xf numFmtId="0" fontId="31" fillId="0" borderId="0" xfId="0" applyFont="1" applyBorder="1" applyAlignment="1">
      <alignment horizontal="right" vertical="center"/>
    </xf>
    <xf numFmtId="0" fontId="31" fillId="0" borderId="0" xfId="0" applyFont="1" applyBorder="1"/>
    <xf numFmtId="0" fontId="31" fillId="29" borderId="0" xfId="0" applyFont="1" applyFill="1" applyBorder="1" applyAlignment="1">
      <alignment horizontal="left" vertical="center"/>
    </xf>
    <xf numFmtId="0" fontId="29" fillId="29" borderId="0" xfId="0" applyFont="1" applyFill="1" applyBorder="1" applyAlignment="1">
      <alignment horizontal="left" vertical="center"/>
    </xf>
    <xf numFmtId="180" fontId="74" fillId="29" borderId="0" xfId="0" applyNumberFormat="1" applyFont="1" applyFill="1" applyBorder="1" applyAlignment="1">
      <alignment horizontal="right" vertical="center" wrapText="1"/>
    </xf>
    <xf numFmtId="0" fontId="78" fillId="29" borderId="0" xfId="0" applyFont="1" applyFill="1" applyBorder="1" applyAlignment="1">
      <alignment vertical="center" wrapText="1"/>
    </xf>
    <xf numFmtId="0" fontId="29" fillId="29" borderId="0" xfId="0" applyFont="1" applyFill="1" applyBorder="1" applyAlignment="1"/>
    <xf numFmtId="0" fontId="78" fillId="63" borderId="1" xfId="0" applyFont="1" applyFill="1" applyBorder="1" applyAlignment="1">
      <alignment vertical="center" wrapText="1"/>
    </xf>
    <xf numFmtId="0" fontId="31" fillId="63" borderId="1" xfId="0" applyFont="1" applyFill="1" applyBorder="1" applyAlignment="1"/>
    <xf numFmtId="0" fontId="78" fillId="63" borderId="1" xfId="0" applyFont="1" applyFill="1" applyBorder="1" applyAlignment="1">
      <alignment horizontal="center" vertical="center" wrapText="1"/>
    </xf>
    <xf numFmtId="180" fontId="74" fillId="63" borderId="1" xfId="0" applyNumberFormat="1" applyFont="1" applyFill="1" applyBorder="1" applyAlignment="1">
      <alignment horizontal="center" vertical="center" wrapText="1"/>
    </xf>
    <xf numFmtId="4" fontId="78" fillId="4" borderId="1" xfId="0" applyNumberFormat="1" applyFont="1" applyFill="1" applyBorder="1" applyAlignment="1">
      <alignment horizontal="right" vertical="center" wrapText="1"/>
    </xf>
    <xf numFmtId="0" fontId="31" fillId="4" borderId="1" xfId="0" applyFont="1" applyFill="1" applyBorder="1"/>
    <xf numFmtId="0" fontId="31" fillId="65" borderId="1" xfId="0" applyFont="1" applyFill="1" applyBorder="1" applyAlignment="1">
      <alignment vertical="center" wrapText="1"/>
    </xf>
    <xf numFmtId="10" fontId="30" fillId="65" borderId="1" xfId="61" applyNumberFormat="1" applyFont="1" applyFill="1" applyBorder="1" applyAlignment="1">
      <alignment horizontal="center" vertical="center"/>
    </xf>
    <xf numFmtId="4" fontId="30" fillId="65" borderId="1" xfId="0" applyNumberFormat="1" applyFont="1" applyFill="1" applyBorder="1" applyAlignment="1">
      <alignment vertical="center"/>
    </xf>
    <xf numFmtId="166" fontId="30" fillId="65" borderId="1" xfId="0" applyNumberFormat="1" applyFont="1" applyFill="1" applyBorder="1" applyAlignment="1">
      <alignment vertical="center"/>
    </xf>
    <xf numFmtId="0" fontId="30" fillId="29" borderId="0" xfId="0" applyFont="1" applyFill="1" applyBorder="1" applyAlignment="1">
      <alignment horizontal="left" vertical="center" wrapText="1"/>
    </xf>
    <xf numFmtId="0" fontId="30" fillId="29" borderId="0" xfId="0" applyFont="1" applyFill="1" applyBorder="1" applyAlignment="1">
      <alignment horizontal="center" vertical="center"/>
    </xf>
    <xf numFmtId="4" fontId="30" fillId="29" borderId="0" xfId="0" applyNumberFormat="1" applyFont="1" applyFill="1" applyBorder="1" applyAlignment="1">
      <alignment horizontal="center" vertical="center"/>
    </xf>
    <xf numFmtId="0" fontId="29" fillId="65" borderId="6" xfId="0" applyFont="1" applyFill="1" applyBorder="1" applyAlignment="1">
      <alignment horizontal="center" vertical="center"/>
    </xf>
    <xf numFmtId="0" fontId="29" fillId="65" borderId="7" xfId="0" applyFont="1" applyFill="1" applyBorder="1"/>
    <xf numFmtId="0" fontId="31" fillId="65" borderId="7" xfId="0" applyFont="1" applyFill="1" applyBorder="1" applyAlignment="1">
      <alignment horizontal="left" vertical="center" wrapText="1"/>
    </xf>
    <xf numFmtId="0" fontId="29" fillId="65" borderId="7" xfId="0" applyFont="1" applyFill="1" applyBorder="1" applyAlignment="1">
      <alignment horizontal="center" vertical="center"/>
    </xf>
    <xf numFmtId="4" fontId="29" fillId="65" borderId="7" xfId="0" applyNumberFormat="1" applyFont="1" applyFill="1" applyBorder="1" applyAlignment="1">
      <alignment horizontal="center" vertical="center"/>
    </xf>
    <xf numFmtId="10" fontId="29" fillId="65" borderId="7" xfId="61" applyNumberFormat="1" applyFont="1" applyFill="1" applyBorder="1" applyAlignment="1">
      <alignment horizontal="center" vertical="center"/>
    </xf>
    <xf numFmtId="166" fontId="29" fillId="65" borderId="7" xfId="0" applyNumberFormat="1" applyFont="1" applyFill="1" applyBorder="1" applyAlignment="1">
      <alignment horizontal="center" vertical="center"/>
    </xf>
    <xf numFmtId="4" fontId="30" fillId="65" borderId="8" xfId="0" applyNumberFormat="1" applyFont="1" applyFill="1" applyBorder="1" applyAlignment="1">
      <alignment horizontal="center" vertical="center"/>
    </xf>
    <xf numFmtId="0" fontId="75" fillId="65" borderId="1" xfId="0" applyFont="1" applyFill="1" applyBorder="1" applyAlignment="1">
      <alignment horizontal="center" vertical="center"/>
    </xf>
    <xf numFmtId="4" fontId="75" fillId="65" borderId="1" xfId="0" applyNumberFormat="1" applyFont="1" applyFill="1" applyBorder="1" applyAlignment="1">
      <alignment horizontal="center" vertical="center"/>
    </xf>
    <xf numFmtId="166" fontId="75" fillId="65" borderId="1" xfId="0" applyNumberFormat="1" applyFont="1" applyFill="1" applyBorder="1" applyAlignment="1">
      <alignment horizontal="center" vertical="center"/>
    </xf>
    <xf numFmtId="0" fontId="29" fillId="65" borderId="37" xfId="0" applyFont="1" applyFill="1" applyBorder="1" applyAlignment="1">
      <alignment horizontal="center" vertical="center"/>
    </xf>
    <xf numFmtId="4" fontId="29" fillId="65" borderId="1" xfId="0" applyNumberFormat="1" applyFont="1" applyFill="1" applyBorder="1" applyAlignment="1">
      <alignment vertical="center"/>
    </xf>
    <xf numFmtId="4" fontId="29" fillId="0" borderId="0" xfId="0" applyNumberFormat="1" applyFont="1" applyBorder="1" applyAlignment="1">
      <alignment horizontal="center" vertical="center"/>
    </xf>
    <xf numFmtId="4" fontId="29" fillId="29" borderId="7" xfId="0" applyNumberFormat="1" applyFont="1" applyFill="1" applyBorder="1" applyAlignment="1">
      <alignment horizontal="center"/>
    </xf>
    <xf numFmtId="4" fontId="29" fillId="29" borderId="1" xfId="0" applyNumberFormat="1" applyFont="1" applyFill="1" applyBorder="1" applyAlignment="1">
      <alignment horizontal="center"/>
    </xf>
    <xf numFmtId="2" fontId="30" fillId="29" borderId="1" xfId="0" applyNumberFormat="1" applyFont="1" applyFill="1" applyBorder="1" applyAlignment="1">
      <alignment horizontal="center" vertical="center"/>
    </xf>
    <xf numFmtId="4" fontId="29" fillId="63" borderId="37" xfId="0" applyNumberFormat="1" applyFont="1" applyFill="1" applyBorder="1" applyAlignment="1">
      <alignment horizontal="center"/>
    </xf>
    <xf numFmtId="4" fontId="30" fillId="63" borderId="37" xfId="0" applyNumberFormat="1" applyFont="1" applyFill="1" applyBorder="1" applyAlignment="1">
      <alignment horizontal="center" vertical="center"/>
    </xf>
    <xf numFmtId="0" fontId="81" fillId="0" borderId="0" xfId="0" applyFont="1" applyAlignment="1"/>
    <xf numFmtId="0" fontId="29" fillId="72" borderId="0" xfId="0" applyFont="1" applyFill="1" applyAlignment="1"/>
    <xf numFmtId="0" fontId="29" fillId="72" borderId="0" xfId="0" applyFont="1" applyFill="1" applyAlignment="1">
      <alignment vertical="center"/>
    </xf>
    <xf numFmtId="0" fontId="0" fillId="72" borderId="0" xfId="0" applyFill="1"/>
    <xf numFmtId="0" fontId="0" fillId="0" borderId="0" xfId="0" applyBorder="1" applyAlignment="1"/>
    <xf numFmtId="0" fontId="30" fillId="65" borderId="37" xfId="0" applyFont="1" applyFill="1" applyBorder="1" applyAlignment="1">
      <alignment vertical="center"/>
    </xf>
    <xf numFmtId="165" fontId="75" fillId="65" borderId="37" xfId="0" applyNumberFormat="1" applyFont="1" applyFill="1" applyBorder="1" applyAlignment="1">
      <alignment horizontal="center" vertical="center"/>
    </xf>
    <xf numFmtId="0" fontId="75" fillId="65" borderId="37" xfId="0" applyFont="1" applyFill="1" applyBorder="1" applyAlignment="1">
      <alignment horizontal="left" vertical="center" wrapText="1"/>
    </xf>
    <xf numFmtId="4" fontId="30" fillId="65" borderId="37" xfId="0" applyNumberFormat="1" applyFont="1" applyFill="1" applyBorder="1" applyAlignment="1">
      <alignment horizontal="center" vertical="center"/>
    </xf>
    <xf numFmtId="10" fontId="29" fillId="65" borderId="37" xfId="61" applyNumberFormat="1" applyFont="1" applyFill="1" applyBorder="1" applyAlignment="1">
      <alignment horizontal="center" vertical="center"/>
    </xf>
    <xf numFmtId="0" fontId="29" fillId="29" borderId="37" xfId="0" applyFont="1" applyFill="1" applyBorder="1" applyAlignment="1">
      <alignment horizontal="left" vertical="center" wrapText="1"/>
    </xf>
    <xf numFmtId="4" fontId="29" fillId="29" borderId="37" xfId="0" applyNumberFormat="1" applyFont="1" applyFill="1" applyBorder="1" applyAlignment="1">
      <alignment horizontal="center" vertical="center"/>
    </xf>
    <xf numFmtId="10" fontId="29" fillId="29" borderId="37" xfId="61" applyNumberFormat="1" applyFont="1" applyFill="1" applyBorder="1" applyAlignment="1">
      <alignment horizontal="center" vertical="center"/>
    </xf>
    <xf numFmtId="166" fontId="29" fillId="29" borderId="37" xfId="0" applyNumberFormat="1" applyFont="1" applyFill="1" applyBorder="1" applyAlignment="1">
      <alignment horizontal="center" vertical="center"/>
    </xf>
    <xf numFmtId="4" fontId="30" fillId="29" borderId="37" xfId="0" applyNumberFormat="1" applyFont="1" applyFill="1" applyBorder="1" applyAlignment="1">
      <alignment horizontal="center" vertical="center"/>
    </xf>
    <xf numFmtId="0" fontId="30" fillId="29" borderId="1" xfId="0" applyFont="1" applyFill="1" applyBorder="1" applyAlignment="1">
      <alignment vertical="center" wrapText="1"/>
    </xf>
    <xf numFmtId="0" fontId="29" fillId="29" borderId="5" xfId="0" applyFont="1" applyFill="1" applyBorder="1" applyAlignment="1">
      <alignment horizontal="center" vertical="center"/>
    </xf>
    <xf numFmtId="0" fontId="29" fillId="29" borderId="5" xfId="0" applyFont="1" applyFill="1" applyBorder="1" applyAlignment="1">
      <alignment horizontal="left" vertical="center" wrapText="1"/>
    </xf>
    <xf numFmtId="0" fontId="0" fillId="0" borderId="1" xfId="0" applyBorder="1" applyAlignment="1">
      <alignment horizontal="center"/>
    </xf>
    <xf numFmtId="0" fontId="28" fillId="0" borderId="1" xfId="0" applyFont="1" applyBorder="1" applyAlignment="1">
      <alignment horizontal="left" vertical="center" wrapText="1"/>
    </xf>
    <xf numFmtId="0" fontId="74" fillId="0" borderId="1" xfId="0" applyFont="1" applyBorder="1" applyAlignment="1">
      <alignment horizontal="left" vertical="center" wrapText="1"/>
    </xf>
    <xf numFmtId="0" fontId="78" fillId="63" borderId="1" xfId="0" applyFont="1" applyFill="1" applyBorder="1" applyAlignment="1">
      <alignment horizontal="center" vertical="center" wrapText="1"/>
    </xf>
    <xf numFmtId="0" fontId="78" fillId="63" borderId="1" xfId="0" applyFont="1" applyFill="1" applyBorder="1" applyAlignment="1">
      <alignment horizontal="left" vertical="center" wrapText="1"/>
    </xf>
    <xf numFmtId="0" fontId="69" fillId="29" borderId="0" xfId="0" applyFont="1" applyFill="1" applyBorder="1" applyAlignment="1">
      <alignment horizontal="left" vertical="center" wrapText="1"/>
    </xf>
    <xf numFmtId="0" fontId="28" fillId="29" borderId="0" xfId="0" applyFont="1" applyFill="1" applyBorder="1" applyAlignment="1">
      <alignment horizontal="left" vertical="center" wrapText="1"/>
    </xf>
    <xf numFmtId="0" fontId="69" fillId="29" borderId="0" xfId="0" applyFont="1" applyFill="1" applyBorder="1" applyAlignment="1">
      <alignment horizontal="center" vertical="center" wrapText="1"/>
    </xf>
    <xf numFmtId="0" fontId="31" fillId="30" borderId="1" xfId="0" applyFont="1" applyFill="1" applyBorder="1" applyAlignment="1">
      <alignment horizontal="center" vertical="center"/>
    </xf>
    <xf numFmtId="0" fontId="31" fillId="30" borderId="37" xfId="0" applyFont="1" applyFill="1" applyBorder="1" applyAlignment="1">
      <alignment horizontal="center" vertical="center"/>
    </xf>
    <xf numFmtId="0" fontId="23" fillId="0" borderId="7" xfId="0" applyFont="1" applyBorder="1" applyAlignment="1">
      <alignment horizontal="right" vertical="center"/>
    </xf>
    <xf numFmtId="10" fontId="0" fillId="0" borderId="0" xfId="0" applyNumberFormat="1"/>
    <xf numFmtId="0" fontId="0" fillId="73" borderId="1" xfId="0" applyFill="1" applyBorder="1"/>
    <xf numFmtId="0" fontId="0" fillId="73" borderId="1" xfId="0" applyFill="1" applyBorder="1" applyAlignment="1">
      <alignment horizontal="center" vertical="center"/>
    </xf>
    <xf numFmtId="0" fontId="29" fillId="65" borderId="26" xfId="0" applyFont="1" applyFill="1" applyBorder="1" applyAlignment="1">
      <alignment horizontal="center" vertical="center"/>
    </xf>
    <xf numFmtId="0" fontId="29" fillId="65" borderId="22" xfId="0" applyFont="1" applyFill="1" applyBorder="1" applyAlignment="1">
      <alignment horizontal="center" vertical="center"/>
    </xf>
    <xf numFmtId="10" fontId="29" fillId="65" borderId="24" xfId="61" applyNumberFormat="1" applyFont="1" applyFill="1" applyBorder="1" applyAlignment="1">
      <alignment horizontal="center" vertical="center"/>
    </xf>
    <xf numFmtId="0" fontId="31" fillId="65" borderId="37" xfId="0" applyFont="1" applyFill="1" applyBorder="1" applyAlignment="1">
      <alignment horizontal="left" vertical="center" wrapText="1"/>
    </xf>
    <xf numFmtId="0" fontId="31" fillId="65" borderId="26" xfId="0" applyFont="1" applyFill="1" applyBorder="1" applyAlignment="1">
      <alignment horizontal="center" vertical="center"/>
    </xf>
    <xf numFmtId="0" fontId="31" fillId="65" borderId="22" xfId="0" applyFont="1" applyFill="1" applyBorder="1" applyAlignment="1">
      <alignment horizontal="center" vertical="center"/>
    </xf>
    <xf numFmtId="4" fontId="31" fillId="65" borderId="1" xfId="0" applyNumberFormat="1" applyFont="1" applyFill="1" applyBorder="1" applyAlignment="1">
      <alignment horizontal="center" vertical="center"/>
    </xf>
    <xf numFmtId="166" fontId="31" fillId="65" borderId="1" xfId="0" applyNumberFormat="1" applyFont="1" applyFill="1" applyBorder="1" applyAlignment="1">
      <alignment horizontal="center" vertical="center"/>
    </xf>
    <xf numFmtId="0" fontId="31" fillId="65" borderId="1" xfId="0" applyFont="1" applyFill="1" applyBorder="1" applyAlignment="1">
      <alignment horizontal="center" vertical="center"/>
    </xf>
    <xf numFmtId="10" fontId="31" fillId="65" borderId="1" xfId="61" applyNumberFormat="1" applyFont="1" applyFill="1" applyBorder="1" applyAlignment="1">
      <alignment horizontal="center" vertical="center"/>
    </xf>
    <xf numFmtId="2" fontId="29" fillId="0" borderId="1" xfId="0" applyNumberFormat="1" applyFont="1" applyBorder="1" applyAlignment="1">
      <alignment horizontal="center" vertical="center"/>
    </xf>
    <xf numFmtId="0" fontId="69" fillId="63" borderId="1" xfId="0" applyFont="1" applyFill="1" applyBorder="1" applyAlignment="1">
      <alignment horizontal="left" vertical="center" wrapText="1"/>
    </xf>
    <xf numFmtId="0" fontId="69" fillId="63" borderId="1" xfId="0" applyFont="1" applyFill="1" applyBorder="1" applyAlignment="1">
      <alignment horizontal="center" vertical="center" wrapText="1"/>
    </xf>
    <xf numFmtId="180" fontId="28" fillId="63" borderId="1" xfId="0" applyNumberFormat="1" applyFont="1" applyFill="1" applyBorder="1" applyAlignment="1">
      <alignment horizontal="center" vertical="center" wrapText="1"/>
    </xf>
    <xf numFmtId="4" fontId="69" fillId="4" borderId="1" xfId="0" applyNumberFormat="1" applyFont="1" applyFill="1" applyBorder="1" applyAlignment="1">
      <alignment horizontal="right" vertical="center" wrapText="1"/>
    </xf>
    <xf numFmtId="0" fontId="78" fillId="0" borderId="6" xfId="0" applyFont="1" applyFill="1" applyBorder="1" applyAlignment="1">
      <alignment horizontal="left" vertical="center" wrapText="1"/>
    </xf>
    <xf numFmtId="0" fontId="78" fillId="0" borderId="7" xfId="0" applyFont="1" applyFill="1" applyBorder="1" applyAlignment="1">
      <alignment horizontal="left" vertical="center" wrapText="1"/>
    </xf>
    <xf numFmtId="180" fontId="78" fillId="0" borderId="7" xfId="0" applyNumberFormat="1" applyFont="1" applyFill="1" applyBorder="1" applyAlignment="1">
      <alignment horizontal="left" vertical="center" wrapText="1"/>
    </xf>
    <xf numFmtId="0" fontId="78" fillId="0" borderId="8" xfId="0" applyFont="1" applyFill="1" applyBorder="1" applyAlignment="1">
      <alignment horizontal="left" vertical="center" wrapText="1"/>
    </xf>
    <xf numFmtId="0" fontId="78" fillId="71" borderId="6" xfId="0" applyFont="1" applyFill="1" applyBorder="1" applyAlignment="1">
      <alignment vertical="center" wrapText="1"/>
    </xf>
    <xf numFmtId="0" fontId="74" fillId="0" borderId="1" xfId="0" applyFont="1" applyBorder="1" applyAlignment="1">
      <alignment horizontal="center" vertical="center" wrapText="1"/>
    </xf>
    <xf numFmtId="0" fontId="74" fillId="0" borderId="1" xfId="0" applyFont="1" applyFill="1" applyBorder="1" applyAlignment="1">
      <alignment horizontal="left" vertical="center" wrapText="1"/>
    </xf>
    <xf numFmtId="0" fontId="74" fillId="0" borderId="1" xfId="0" applyFont="1" applyFill="1" applyBorder="1" applyAlignment="1">
      <alignment horizontal="center" vertical="center" wrapText="1"/>
    </xf>
    <xf numFmtId="180" fontId="74" fillId="0" borderId="1" xfId="0" applyNumberFormat="1" applyFont="1" applyFill="1" applyBorder="1" applyAlignment="1">
      <alignment horizontal="right" vertical="center" wrapText="1"/>
    </xf>
    <xf numFmtId="4" fontId="69" fillId="71" borderId="1" xfId="192" applyNumberFormat="1" applyFont="1" applyFill="1" applyBorder="1" applyAlignment="1">
      <alignment horizontal="center" vertical="center" wrapText="1"/>
    </xf>
    <xf numFmtId="4" fontId="69" fillId="29" borderId="0" xfId="192"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quotePrefix="1" applyFont="1" applyFill="1" applyBorder="1" applyAlignment="1">
      <alignment horizontal="center" vertical="center"/>
    </xf>
    <xf numFmtId="14" fontId="6" fillId="0" borderId="1" xfId="0" quotePrefix="1" applyNumberFormat="1" applyFont="1" applyFill="1" applyBorder="1" applyAlignment="1">
      <alignment horizontal="center" vertical="center"/>
    </xf>
    <xf numFmtId="0" fontId="6" fillId="0" borderId="1" xfId="196" applyFont="1" applyFill="1" applyBorder="1" applyAlignment="1">
      <alignment horizontal="center" vertical="center" wrapText="1"/>
    </xf>
    <xf numFmtId="185" fontId="6" fillId="0" borderId="1" xfId="60" applyNumberFormat="1" applyFont="1" applyFill="1" applyBorder="1" applyAlignment="1">
      <alignment horizontal="right" vertical="center"/>
    </xf>
    <xf numFmtId="0" fontId="6" fillId="0" borderId="1" xfId="0" applyFont="1" applyFill="1" applyBorder="1" applyAlignment="1">
      <alignment horizontal="center" vertical="center"/>
    </xf>
    <xf numFmtId="165" fontId="75" fillId="65" borderId="8" xfId="0" applyNumberFormat="1" applyFont="1" applyFill="1" applyBorder="1" applyAlignment="1">
      <alignment horizontal="center" vertical="center"/>
    </xf>
    <xf numFmtId="165" fontId="31" fillId="65" borderId="7" xfId="0" applyNumberFormat="1" applyFont="1" applyFill="1" applyBorder="1" applyAlignment="1">
      <alignment horizontal="center" vertical="center"/>
    </xf>
    <xf numFmtId="165" fontId="29" fillId="29" borderId="37" xfId="0" applyNumberFormat="1" applyFont="1" applyFill="1" applyBorder="1" applyAlignment="1">
      <alignment horizontal="center" vertical="center"/>
    </xf>
    <xf numFmtId="0" fontId="31" fillId="63" borderId="22"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83" fillId="0" borderId="7" xfId="0" applyFont="1" applyBorder="1" applyAlignment="1">
      <alignment horizontal="left" vertical="center"/>
    </xf>
    <xf numFmtId="0" fontId="3" fillId="0" borderId="7" xfId="0" applyFont="1" applyBorder="1" applyAlignment="1">
      <alignment horizontal="left" vertical="center"/>
    </xf>
    <xf numFmtId="0" fontId="32" fillId="0" borderId="0" xfId="0" applyFont="1" applyBorder="1" applyAlignment="1">
      <alignment vertical="center"/>
    </xf>
    <xf numFmtId="0" fontId="31" fillId="3" borderId="1" xfId="0" applyFont="1" applyFill="1" applyBorder="1" applyAlignment="1">
      <alignment horizontal="center" vertical="center"/>
    </xf>
    <xf numFmtId="10" fontId="29" fillId="0" borderId="1" xfId="0" applyNumberFormat="1" applyFont="1" applyBorder="1" applyAlignment="1">
      <alignment horizontal="center" vertical="center"/>
    </xf>
    <xf numFmtId="186" fontId="85" fillId="75" borderId="1" xfId="0" applyNumberFormat="1" applyFont="1" applyFill="1" applyBorder="1" applyAlignment="1">
      <alignment horizontal="center" vertical="center"/>
    </xf>
    <xf numFmtId="4" fontId="31" fillId="2" borderId="37" xfId="0" applyNumberFormat="1" applyFont="1" applyFill="1" applyBorder="1" applyAlignment="1">
      <alignment horizontal="center" vertical="center"/>
    </xf>
    <xf numFmtId="4" fontId="75" fillId="2" borderId="1"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xf>
    <xf numFmtId="14" fontId="6" fillId="0" borderId="0" xfId="0" quotePrefix="1" applyNumberFormat="1" applyFont="1" applyFill="1" applyBorder="1" applyAlignment="1">
      <alignment horizontal="center" vertical="center"/>
    </xf>
    <xf numFmtId="0" fontId="6" fillId="0" borderId="0" xfId="196" applyFont="1" applyFill="1" applyBorder="1" applyAlignment="1">
      <alignment horizontal="center" vertical="center" wrapText="1"/>
    </xf>
    <xf numFmtId="185" fontId="6" fillId="0" borderId="0" xfId="60" applyNumberFormat="1" applyFont="1" applyFill="1" applyBorder="1" applyAlignment="1">
      <alignment horizontal="right" vertical="center"/>
    </xf>
    <xf numFmtId="167" fontId="82" fillId="0" borderId="0" xfId="42" applyFont="1" applyFill="1" applyBorder="1" applyAlignment="1">
      <alignment vertical="center" wrapText="1"/>
    </xf>
    <xf numFmtId="184" fontId="0" fillId="0" borderId="0" xfId="0" applyNumberFormat="1" applyFill="1" applyBorder="1" applyAlignment="1">
      <alignment vertical="center"/>
    </xf>
    <xf numFmtId="0" fontId="28" fillId="0" borderId="1" xfId="0" applyFont="1" applyBorder="1" applyAlignment="1">
      <alignment horizontal="left" vertical="center" wrapText="1"/>
    </xf>
    <xf numFmtId="0" fontId="69" fillId="63" borderId="1" xfId="0" applyFont="1" applyFill="1" applyBorder="1" applyAlignment="1">
      <alignment horizontal="left" vertical="center" wrapText="1"/>
    </xf>
    <xf numFmtId="0" fontId="60" fillId="2" borderId="1" xfId="0" applyFont="1" applyFill="1" applyBorder="1" applyAlignment="1">
      <alignment horizontal="right" vertical="center"/>
    </xf>
    <xf numFmtId="0" fontId="24" fillId="29" borderId="1" xfId="0" applyFont="1" applyFill="1" applyBorder="1" applyAlignment="1">
      <alignment vertical="center"/>
    </xf>
    <xf numFmtId="0" fontId="29" fillId="29" borderId="1" xfId="0" applyFont="1" applyFill="1" applyBorder="1" applyAlignment="1">
      <alignment horizontal="left" vertical="center"/>
    </xf>
    <xf numFmtId="0" fontId="23" fillId="29" borderId="1" xfId="0" applyFont="1" applyFill="1" applyBorder="1" applyAlignment="1">
      <alignment vertical="center"/>
    </xf>
    <xf numFmtId="43" fontId="24" fillId="29" borderId="1" xfId="60" applyFont="1" applyFill="1" applyBorder="1" applyAlignment="1">
      <alignment vertical="center"/>
    </xf>
    <xf numFmtId="0" fontId="23" fillId="29" borderId="1" xfId="0" applyFont="1" applyFill="1" applyBorder="1" applyAlignment="1">
      <alignment horizontal="right" vertical="center"/>
    </xf>
    <xf numFmtId="14" fontId="24" fillId="29" borderId="1" xfId="0" applyNumberFormat="1" applyFont="1" applyFill="1" applyBorder="1" applyAlignment="1">
      <alignment horizontal="left" vertical="center"/>
    </xf>
    <xf numFmtId="10" fontId="24" fillId="29" borderId="1" xfId="61" applyNumberFormat="1" applyFont="1" applyFill="1" applyBorder="1" applyAlignment="1">
      <alignment horizontal="left" vertical="center"/>
    </xf>
    <xf numFmtId="4" fontId="24" fillId="29" borderId="1" xfId="0" applyNumberFormat="1" applyFont="1" applyFill="1" applyBorder="1" applyAlignment="1">
      <alignment horizontal="left" vertical="center"/>
    </xf>
    <xf numFmtId="0" fontId="32" fillId="29" borderId="1"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2" fontId="0" fillId="0" borderId="0" xfId="0" applyNumberFormat="1" applyFill="1" applyBorder="1" applyAlignment="1">
      <alignment horizontal="center" vertical="center"/>
    </xf>
    <xf numFmtId="2" fontId="0" fillId="0" borderId="0" xfId="197"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xf>
    <xf numFmtId="0" fontId="0" fillId="0" borderId="0" xfId="0" applyFill="1" applyBorder="1" applyAlignment="1">
      <alignment horizontal="center" vertical="center" wrapText="1"/>
    </xf>
    <xf numFmtId="2" fontId="60" fillId="0" borderId="0" xfId="0" applyNumberFormat="1" applyFont="1" applyFill="1" applyBorder="1" applyAlignment="1">
      <alignment vertical="center"/>
    </xf>
    <xf numFmtId="2" fontId="60" fillId="0" borderId="0" xfId="0" applyNumberFormat="1" applyFont="1" applyFill="1" applyBorder="1" applyAlignment="1">
      <alignment horizontal="center" vertical="center"/>
    </xf>
    <xf numFmtId="0" fontId="5" fillId="0" borderId="0" xfId="0" applyFont="1" applyFill="1" applyBorder="1" applyAlignment="1">
      <alignment wrapText="1"/>
    </xf>
    <xf numFmtId="0" fontId="30" fillId="0" borderId="1" xfId="0" applyFont="1" applyBorder="1" applyAlignment="1">
      <alignment horizontal="left" vertical="center" wrapText="1"/>
    </xf>
    <xf numFmtId="0" fontId="86" fillId="0" borderId="0" xfId="0" applyFont="1" applyFill="1" applyBorder="1" applyAlignment="1"/>
    <xf numFmtId="0" fontId="31" fillId="63" borderId="6" xfId="0" applyFont="1" applyFill="1" applyBorder="1" applyAlignment="1">
      <alignment horizontal="center" vertical="center"/>
    </xf>
    <xf numFmtId="0" fontId="31" fillId="63" borderId="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alignment horizontal="center" vertical="center" wrapText="1"/>
    </xf>
    <xf numFmtId="0" fontId="29" fillId="0" borderId="0" xfId="0" applyFont="1" applyFill="1"/>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2" fontId="29" fillId="0" borderId="0" xfId="0" applyNumberFormat="1" applyFont="1" applyFill="1" applyBorder="1" applyAlignment="1">
      <alignment horizontal="center" vertical="center"/>
    </xf>
    <xf numFmtId="2" fontId="29" fillId="0" borderId="0" xfId="197" applyNumberFormat="1" applyFont="1" applyFill="1" applyBorder="1" applyAlignment="1">
      <alignment horizontal="center" vertical="center" wrapText="1"/>
    </xf>
    <xf numFmtId="0" fontId="29" fillId="0" borderId="1" xfId="0" applyFont="1" applyFill="1" applyBorder="1" applyAlignment="1">
      <alignment horizontal="center" vertical="center"/>
    </xf>
    <xf numFmtId="2" fontId="29" fillId="0" borderId="1" xfId="197" applyNumberFormat="1" applyFont="1" applyFill="1" applyBorder="1" applyAlignment="1">
      <alignment horizontal="center" vertical="center" wrapText="1"/>
    </xf>
    <xf numFmtId="0" fontId="29" fillId="0" borderId="0" xfId="0" applyFont="1" applyFill="1" applyBorder="1" applyAlignment="1">
      <alignment horizontal="center" vertical="center"/>
    </xf>
    <xf numFmtId="2" fontId="29" fillId="0" borderId="1" xfId="60" applyNumberFormat="1" applyFont="1" applyFill="1" applyBorder="1" applyAlignment="1">
      <alignment horizontal="center" vertical="center" wrapText="1"/>
    </xf>
    <xf numFmtId="0" fontId="29" fillId="0" borderId="0" xfId="0" applyFont="1" applyFill="1" applyBorder="1"/>
    <xf numFmtId="0" fontId="31" fillId="0" borderId="0" xfId="0" applyFont="1" applyFill="1" applyBorder="1" applyAlignment="1">
      <alignment wrapText="1"/>
    </xf>
    <xf numFmtId="2" fontId="29" fillId="0" borderId="1" xfId="0" applyNumberFormat="1" applyFont="1" applyFill="1" applyBorder="1" applyAlignment="1">
      <alignment horizontal="center" vertical="center"/>
    </xf>
    <xf numFmtId="0" fontId="31" fillId="0" borderId="0" xfId="0" applyFont="1" applyFill="1" applyBorder="1" applyAlignment="1">
      <alignment horizontal="right" vertical="center"/>
    </xf>
    <xf numFmtId="0" fontId="29" fillId="0" borderId="1" xfId="0" applyFont="1" applyFill="1" applyBorder="1" applyAlignment="1">
      <alignment horizontal="center" vertical="center" wrapText="1"/>
    </xf>
    <xf numFmtId="0" fontId="31" fillId="2" borderId="1" xfId="0" applyFont="1" applyFill="1" applyBorder="1" applyAlignment="1">
      <alignment horizontal="center" vertical="center"/>
    </xf>
    <xf numFmtId="2" fontId="29" fillId="2" borderId="1" xfId="0" applyNumberFormat="1" applyFont="1" applyFill="1" applyBorder="1" applyAlignment="1">
      <alignment horizontal="center" vertical="center"/>
    </xf>
    <xf numFmtId="0" fontId="29" fillId="0" borderId="1" xfId="0" applyFont="1" applyFill="1" applyBorder="1" applyAlignment="1">
      <alignment vertical="center"/>
    </xf>
    <xf numFmtId="0" fontId="29" fillId="2" borderId="1" xfId="0" applyFont="1" applyFill="1" applyBorder="1" applyAlignment="1">
      <alignment horizontal="center" vertical="center"/>
    </xf>
    <xf numFmtId="0" fontId="29" fillId="0" borderId="0" xfId="0" applyFont="1" applyFill="1" applyBorder="1" applyAlignment="1">
      <alignment horizontal="right" vertical="center"/>
    </xf>
    <xf numFmtId="2" fontId="29" fillId="0" borderId="0" xfId="0" applyNumberFormat="1" applyFont="1" applyFill="1" applyBorder="1" applyAlignment="1">
      <alignment horizontal="center" vertical="center" wrapText="1"/>
    </xf>
    <xf numFmtId="0" fontId="29" fillId="0" borderId="6" xfId="0" applyFont="1" applyFill="1" applyBorder="1" applyAlignment="1">
      <alignment vertical="center"/>
    </xf>
    <xf numFmtId="0" fontId="29" fillId="0" borderId="37" xfId="0" applyFont="1" applyFill="1" applyBorder="1" applyAlignment="1">
      <alignment horizontal="center" vertical="center"/>
    </xf>
    <xf numFmtId="0" fontId="29" fillId="0" borderId="37" xfId="0" applyFont="1" applyBorder="1" applyAlignment="1">
      <alignment horizontal="center" vertical="center"/>
    </xf>
    <xf numFmtId="0" fontId="31" fillId="0" borderId="0" xfId="0" applyFont="1" applyFill="1" applyBorder="1" applyAlignment="1"/>
    <xf numFmtId="2" fontId="29" fillId="0" borderId="1" xfId="0" applyNumberFormat="1" applyFont="1" applyFill="1" applyBorder="1" applyAlignment="1">
      <alignment horizontal="center" vertical="center" wrapText="1"/>
    </xf>
    <xf numFmtId="49" fontId="87" fillId="66" borderId="0" xfId="0" applyNumberFormat="1" applyFont="1" applyFill="1" applyBorder="1" applyAlignment="1">
      <alignment vertical="center" wrapText="1"/>
    </xf>
    <xf numFmtId="49" fontId="88" fillId="66" borderId="0" xfId="0" applyNumberFormat="1" applyFont="1" applyFill="1" applyBorder="1" applyAlignment="1">
      <alignment horizontal="center" vertical="center" wrapText="1"/>
    </xf>
    <xf numFmtId="0" fontId="23" fillId="6" borderId="1" xfId="0" applyFont="1" applyFill="1" applyBorder="1" applyAlignment="1">
      <alignment horizontal="center" vertical="center"/>
    </xf>
    <xf numFmtId="4" fontId="30" fillId="0" borderId="1" xfId="0" applyNumberFormat="1" applyFont="1" applyFill="1" applyBorder="1" applyAlignment="1">
      <alignment horizontal="center" vertical="center"/>
    </xf>
    <xf numFmtId="4" fontId="29" fillId="0" borderId="1" xfId="0" applyNumberFormat="1" applyFont="1" applyFill="1" applyBorder="1" applyAlignment="1">
      <alignment horizontal="center" vertical="center"/>
    </xf>
    <xf numFmtId="4" fontId="29" fillId="0" borderId="24" xfId="0" applyNumberFormat="1" applyFont="1" applyFill="1" applyBorder="1" applyAlignment="1">
      <alignment horizontal="center" vertical="center"/>
    </xf>
    <xf numFmtId="4" fontId="29" fillId="0" borderId="13" xfId="0" applyNumberFormat="1" applyFont="1" applyFill="1" applyBorder="1" applyAlignment="1">
      <alignment horizontal="center" vertical="center"/>
    </xf>
    <xf numFmtId="4" fontId="29" fillId="0" borderId="8" xfId="0" applyNumberFormat="1" applyFont="1" applyFill="1" applyBorder="1" applyAlignment="1">
      <alignment horizontal="center" vertical="center"/>
    </xf>
    <xf numFmtId="166" fontId="29" fillId="0" borderId="1" xfId="0" applyNumberFormat="1" applyFont="1" applyFill="1" applyBorder="1" applyAlignment="1">
      <alignment horizontal="center" vertical="center"/>
    </xf>
    <xf numFmtId="0" fontId="60" fillId="29" borderId="1" xfId="0" applyFont="1" applyFill="1" applyBorder="1" applyAlignment="1">
      <alignment horizontal="left" vertical="center"/>
    </xf>
    <xf numFmtId="0" fontId="60" fillId="29" borderId="1" xfId="0" applyFont="1" applyFill="1" applyBorder="1" applyAlignment="1">
      <alignment horizontal="center" vertical="center"/>
    </xf>
    <xf numFmtId="0" fontId="60" fillId="29" borderId="1" xfId="0" applyFont="1" applyFill="1" applyBorder="1" applyAlignment="1">
      <alignment horizontal="left" vertical="center" wrapText="1"/>
    </xf>
    <xf numFmtId="0" fontId="27" fillId="29" borderId="0" xfId="0" applyFont="1" applyFill="1" applyBorder="1" applyAlignment="1">
      <alignment horizontal="center" vertical="center" wrapText="1"/>
    </xf>
    <xf numFmtId="0" fontId="24" fillId="0" borderId="0" xfId="0" applyFont="1" applyBorder="1" applyAlignment="1">
      <alignment horizontal="left" vertical="center" wrapText="1"/>
    </xf>
    <xf numFmtId="2" fontId="29" fillId="0" borderId="6" xfId="0" applyNumberFormat="1" applyFont="1" applyFill="1" applyBorder="1" applyAlignment="1">
      <alignment horizontal="left" vertical="center"/>
    </xf>
    <xf numFmtId="2" fontId="29" fillId="0" borderId="7" xfId="0" applyNumberFormat="1" applyFont="1" applyFill="1" applyBorder="1" applyAlignment="1">
      <alignment horizontal="left" vertical="center"/>
    </xf>
    <xf numFmtId="2" fontId="29" fillId="0" borderId="8" xfId="0" applyNumberFormat="1" applyFont="1" applyFill="1" applyBorder="1" applyAlignment="1">
      <alignment horizontal="left" vertical="center"/>
    </xf>
    <xf numFmtId="4" fontId="29" fillId="31"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0" fontId="23" fillId="0" borderId="7" xfId="0" applyFont="1" applyBorder="1" applyAlignment="1">
      <alignment horizontal="right" vertical="center"/>
    </xf>
    <xf numFmtId="0" fontId="23" fillId="0" borderId="5" xfId="0" applyFont="1" applyBorder="1" applyAlignment="1">
      <alignment horizontal="right" vertical="center"/>
    </xf>
    <xf numFmtId="0" fontId="23" fillId="0" borderId="37" xfId="0" applyFont="1" applyBorder="1" applyAlignment="1">
      <alignment horizontal="right" vertical="center"/>
    </xf>
    <xf numFmtId="4" fontId="84" fillId="0" borderId="5" xfId="0" applyNumberFormat="1" applyFont="1" applyBorder="1" applyAlignment="1">
      <alignment horizontal="center" vertical="center" wrapText="1"/>
    </xf>
    <xf numFmtId="0" fontId="84" fillId="0" borderId="37" xfId="0" applyFont="1" applyBorder="1" applyAlignment="1">
      <alignment horizontal="center" vertical="center" wrapText="1"/>
    </xf>
    <xf numFmtId="0" fontId="31" fillId="3" borderId="1" xfId="0" applyFont="1" applyFill="1" applyBorder="1" applyAlignment="1">
      <alignment horizontal="center" vertical="center"/>
    </xf>
    <xf numFmtId="2" fontId="29" fillId="0" borderId="6" xfId="0" applyNumberFormat="1" applyFont="1" applyBorder="1" applyAlignment="1">
      <alignment horizontal="left" vertical="center"/>
    </xf>
    <xf numFmtId="2" fontId="29" fillId="0" borderId="7" xfId="0" applyNumberFormat="1" applyFont="1" applyBorder="1" applyAlignment="1">
      <alignment horizontal="left" vertical="center"/>
    </xf>
    <xf numFmtId="2" fontId="29" fillId="0" borderId="8" xfId="0" applyNumberFormat="1" applyFont="1" applyBorder="1" applyAlignment="1">
      <alignment horizontal="left" vertical="center"/>
    </xf>
    <xf numFmtId="10" fontId="85" fillId="75" borderId="6" xfId="0" applyNumberFormat="1" applyFont="1" applyFill="1" applyBorder="1" applyAlignment="1">
      <alignment horizontal="right" vertical="center"/>
    </xf>
    <xf numFmtId="10" fontId="85" fillId="75" borderId="7" xfId="0" applyNumberFormat="1" applyFont="1" applyFill="1" applyBorder="1" applyAlignment="1">
      <alignment horizontal="right" vertical="center"/>
    </xf>
    <xf numFmtId="10" fontId="85" fillId="75" borderId="8" xfId="0" applyNumberFormat="1" applyFont="1" applyFill="1" applyBorder="1" applyAlignment="1">
      <alignment horizontal="right" vertical="center"/>
    </xf>
    <xf numFmtId="4" fontId="85" fillId="75" borderId="6" xfId="0" applyNumberFormat="1" applyFont="1" applyFill="1" applyBorder="1" applyAlignment="1">
      <alignment horizontal="center" vertical="center"/>
    </xf>
    <xf numFmtId="4" fontId="85" fillId="75" borderId="8" xfId="0" applyNumberFormat="1" applyFont="1" applyFill="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166" fontId="31" fillId="2" borderId="1" xfId="0" applyNumberFormat="1" applyFont="1" applyFill="1" applyBorder="1" applyAlignment="1">
      <alignment horizontal="center" vertical="center"/>
    </xf>
    <xf numFmtId="0" fontId="30" fillId="29" borderId="6" xfId="0" applyFont="1" applyFill="1" applyBorder="1" applyAlignment="1">
      <alignment horizontal="center" vertical="center"/>
    </xf>
    <xf numFmtId="0" fontId="30" fillId="29" borderId="7" xfId="0" applyFont="1" applyFill="1" applyBorder="1" applyAlignment="1">
      <alignment horizontal="center" vertical="center"/>
    </xf>
    <xf numFmtId="0" fontId="30" fillId="29" borderId="8" xfId="0" applyFont="1" applyFill="1" applyBorder="1" applyAlignment="1">
      <alignment horizontal="center" vertical="center"/>
    </xf>
    <xf numFmtId="166" fontId="31" fillId="2" borderId="8" xfId="0" applyNumberFormat="1" applyFont="1" applyFill="1" applyBorder="1" applyAlignment="1">
      <alignment horizontal="center" vertical="center"/>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3" fontId="29" fillId="0" borderId="6" xfId="1" applyNumberFormat="1" applyFont="1" applyFill="1" applyBorder="1" applyAlignment="1">
      <alignment horizontal="center" vertical="center" wrapText="1"/>
    </xf>
    <xf numFmtId="3" fontId="29" fillId="0" borderId="7" xfId="1" applyNumberFormat="1" applyFont="1" applyFill="1" applyBorder="1" applyAlignment="1">
      <alignment horizontal="center" vertical="center" wrapText="1"/>
    </xf>
    <xf numFmtId="3" fontId="29" fillId="0" borderId="8" xfId="1" applyNumberFormat="1" applyFont="1" applyFill="1" applyBorder="1" applyAlignment="1">
      <alignment horizontal="center" vertical="center" wrapText="1"/>
    </xf>
    <xf numFmtId="166" fontId="31" fillId="2" borderId="6" xfId="0" applyNumberFormat="1" applyFont="1" applyFill="1" applyBorder="1" applyAlignment="1">
      <alignment horizontal="center" vertical="center"/>
    </xf>
    <xf numFmtId="0" fontId="89" fillId="29" borderId="1"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1" xfId="0" applyFont="1" applyFill="1" applyBorder="1" applyAlignment="1">
      <alignment horizontal="center" vertical="center" wrapText="1"/>
    </xf>
    <xf numFmtId="4" fontId="31" fillId="6" borderId="1" xfId="0" applyNumberFormat="1" applyFont="1" applyFill="1" applyBorder="1" applyAlignment="1">
      <alignment horizontal="center" vertical="center"/>
    </xf>
    <xf numFmtId="4" fontId="31" fillId="0" borderId="1" xfId="0" applyNumberFormat="1" applyFont="1" applyBorder="1" applyAlignment="1">
      <alignment horizontal="center"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171" fontId="29" fillId="0" borderId="6" xfId="0" applyNumberFormat="1" applyFont="1" applyFill="1" applyBorder="1" applyAlignment="1">
      <alignment horizontal="left" vertical="center"/>
    </xf>
    <xf numFmtId="171" fontId="29" fillId="0" borderId="7" xfId="0" applyNumberFormat="1" applyFont="1" applyFill="1" applyBorder="1" applyAlignment="1">
      <alignment horizontal="left" vertical="center"/>
    </xf>
    <xf numFmtId="171" fontId="29" fillId="0" borderId="8" xfId="0" applyNumberFormat="1" applyFont="1" applyFill="1" applyBorder="1" applyAlignment="1">
      <alignment horizontal="left" vertical="center"/>
    </xf>
    <xf numFmtId="0" fontId="31" fillId="0" borderId="1" xfId="0" applyFont="1" applyBorder="1" applyAlignment="1">
      <alignment horizontal="left" vertical="center"/>
    </xf>
    <xf numFmtId="0" fontId="86" fillId="0" borderId="6" xfId="0" applyFont="1" applyBorder="1" applyAlignment="1">
      <alignment horizontal="center"/>
    </xf>
    <xf numFmtId="0" fontId="86" fillId="0" borderId="7" xfId="0" applyFont="1" applyBorder="1" applyAlignment="1">
      <alignment horizontal="center"/>
    </xf>
    <xf numFmtId="0" fontId="86" fillId="0" borderId="8" xfId="0" applyFont="1" applyBorder="1" applyAlignment="1">
      <alignment horizontal="center"/>
    </xf>
    <xf numFmtId="4" fontId="86" fillId="29" borderId="6" xfId="0" applyNumberFormat="1" applyFont="1" applyFill="1" applyBorder="1" applyAlignment="1">
      <alignment horizontal="center"/>
    </xf>
    <xf numFmtId="4" fontId="86" fillId="29" borderId="7" xfId="0" applyNumberFormat="1" applyFont="1" applyFill="1" applyBorder="1" applyAlignment="1">
      <alignment horizontal="center"/>
    </xf>
    <xf numFmtId="4" fontId="86" fillId="29" borderId="8" xfId="0" applyNumberFormat="1" applyFont="1" applyFill="1" applyBorder="1" applyAlignment="1">
      <alignment horizontal="center"/>
    </xf>
    <xf numFmtId="4" fontId="29" fillId="0" borderId="6" xfId="0" applyNumberFormat="1" applyFont="1" applyBorder="1" applyAlignment="1">
      <alignment horizontal="center"/>
    </xf>
    <xf numFmtId="4" fontId="29" fillId="0" borderId="8" xfId="0" applyNumberFormat="1" applyFont="1" applyBorder="1" applyAlignment="1">
      <alignment horizontal="center"/>
    </xf>
    <xf numFmtId="0" fontId="29" fillId="0" borderId="1" xfId="0" applyFont="1" applyBorder="1" applyAlignment="1">
      <alignment horizontal="center"/>
    </xf>
    <xf numFmtId="0" fontId="29" fillId="0" borderId="6" xfId="0" applyFont="1" applyFill="1" applyBorder="1" applyAlignment="1">
      <alignment horizontal="center"/>
    </xf>
    <xf numFmtId="0" fontId="29" fillId="0" borderId="7" xfId="0" applyFont="1" applyFill="1" applyBorder="1" applyAlignment="1">
      <alignment horizontal="center"/>
    </xf>
    <xf numFmtId="0" fontId="29" fillId="0" borderId="8" xfId="0" applyFont="1" applyFill="1" applyBorder="1" applyAlignment="1">
      <alignment horizontal="center"/>
    </xf>
    <xf numFmtId="166" fontId="31" fillId="2" borderId="37" xfId="0" applyNumberFormat="1" applyFont="1" applyFill="1" applyBorder="1" applyAlignment="1">
      <alignment horizontal="center" vertical="center"/>
    </xf>
    <xf numFmtId="0" fontId="79" fillId="0" borderId="1" xfId="0" applyFont="1" applyFill="1" applyBorder="1" applyAlignment="1">
      <alignment horizontal="left" vertical="center" wrapText="1"/>
    </xf>
    <xf numFmtId="0" fontId="31" fillId="4" borderId="1" xfId="0" applyFont="1" applyFill="1" applyBorder="1" applyAlignment="1">
      <alignment horizontal="left" vertical="center"/>
    </xf>
    <xf numFmtId="0" fontId="29" fillId="4" borderId="1" xfId="0" applyFont="1" applyFill="1" applyBorder="1" applyAlignment="1">
      <alignment horizontal="left" vertical="center"/>
    </xf>
    <xf numFmtId="0" fontId="26" fillId="29" borderId="0" xfId="0" applyFont="1" applyFill="1" applyBorder="1" applyAlignment="1">
      <alignment horizontal="left" vertical="center" wrapText="1"/>
    </xf>
    <xf numFmtId="0" fontId="28" fillId="29" borderId="0" xfId="0" applyFont="1" applyFill="1" applyBorder="1" applyAlignment="1">
      <alignment horizontal="left" vertical="center" wrapText="1"/>
    </xf>
    <xf numFmtId="0" fontId="28" fillId="29" borderId="0" xfId="0" applyFont="1" applyFill="1" applyBorder="1" applyAlignment="1">
      <alignment horizontal="right" vertical="center" wrapText="1"/>
    </xf>
    <xf numFmtId="0" fontId="78" fillId="0" borderId="1" xfId="0" applyFont="1" applyBorder="1" applyAlignment="1">
      <alignment horizontal="right" vertical="center" wrapText="1"/>
    </xf>
    <xf numFmtId="180" fontId="78" fillId="0" borderId="1" xfId="0" applyNumberFormat="1" applyFont="1" applyBorder="1" applyAlignment="1">
      <alignment horizontal="right" vertical="center" wrapText="1"/>
    </xf>
    <xf numFmtId="0" fontId="74" fillId="0" borderId="1" xfId="0" applyFont="1" applyBorder="1" applyAlignment="1">
      <alignment horizontal="left" vertical="center" wrapText="1"/>
    </xf>
    <xf numFmtId="180" fontId="74" fillId="0" borderId="1" xfId="0" applyNumberFormat="1" applyFont="1" applyBorder="1" applyAlignment="1">
      <alignment horizontal="left" vertical="center" wrapText="1"/>
    </xf>
    <xf numFmtId="0" fontId="78" fillId="4" borderId="1" xfId="0" applyFont="1" applyFill="1" applyBorder="1" applyAlignment="1">
      <alignment horizontal="left" vertical="center" wrapText="1"/>
    </xf>
    <xf numFmtId="180" fontId="78" fillId="4" borderId="1" xfId="0" applyNumberFormat="1" applyFont="1" applyFill="1" applyBorder="1" applyAlignment="1">
      <alignment horizontal="left" vertical="center" wrapText="1"/>
    </xf>
    <xf numFmtId="4" fontId="31" fillId="63" borderId="1" xfId="0" applyNumberFormat="1" applyFont="1" applyFill="1" applyBorder="1" applyAlignment="1">
      <alignment horizontal="center" vertical="center"/>
    </xf>
    <xf numFmtId="0" fontId="29" fillId="63" borderId="1" xfId="0" applyFont="1" applyFill="1" applyBorder="1" applyAlignment="1">
      <alignment horizontal="center"/>
    </xf>
    <xf numFmtId="0" fontId="74" fillId="0" borderId="6" xfId="0" applyFont="1" applyBorder="1" applyAlignment="1">
      <alignment horizontal="left" vertical="center" wrapText="1"/>
    </xf>
    <xf numFmtId="0" fontId="74" fillId="0" borderId="7" xfId="0" applyFont="1" applyBorder="1" applyAlignment="1">
      <alignment horizontal="left" vertical="center" wrapText="1"/>
    </xf>
    <xf numFmtId="0" fontId="74" fillId="0" borderId="8" xfId="0" applyFont="1" applyBorder="1" applyAlignment="1">
      <alignment horizontal="left" vertical="center" wrapText="1"/>
    </xf>
    <xf numFmtId="0" fontId="29" fillId="0" borderId="7" xfId="0" applyFont="1" applyBorder="1" applyAlignment="1">
      <alignment horizontal="left" wrapText="1"/>
    </xf>
    <xf numFmtId="0" fontId="29" fillId="0" borderId="8" xfId="0" applyFont="1" applyBorder="1" applyAlignment="1">
      <alignment horizontal="left" wrapText="1"/>
    </xf>
    <xf numFmtId="0" fontId="31" fillId="63" borderId="6" xfId="0" applyFont="1" applyFill="1" applyBorder="1" applyAlignment="1">
      <alignment horizontal="left"/>
    </xf>
    <xf numFmtId="0" fontId="31" fillId="63" borderId="7" xfId="0" applyFont="1" applyFill="1" applyBorder="1" applyAlignment="1">
      <alignment horizontal="left"/>
    </xf>
    <xf numFmtId="0" fontId="31" fillId="63" borderId="8" xfId="0" applyFont="1" applyFill="1" applyBorder="1" applyAlignment="1">
      <alignment horizontal="left"/>
    </xf>
    <xf numFmtId="0" fontId="78" fillId="63" borderId="6" xfId="0" applyFont="1" applyFill="1" applyBorder="1" applyAlignment="1">
      <alignment horizontal="left" vertical="center" wrapText="1"/>
    </xf>
    <xf numFmtId="0" fontId="78" fillId="63" borderId="7" xfId="0" applyFont="1" applyFill="1" applyBorder="1" applyAlignment="1">
      <alignment horizontal="left" vertical="center" wrapText="1"/>
    </xf>
    <xf numFmtId="0" fontId="78" fillId="63" borderId="8" xfId="0" applyFont="1" applyFill="1" applyBorder="1" applyAlignment="1">
      <alignment horizontal="left" vertical="center" wrapText="1"/>
    </xf>
    <xf numFmtId="0" fontId="78" fillId="0" borderId="6" xfId="0" applyFont="1" applyBorder="1" applyAlignment="1">
      <alignment horizontal="right" vertical="center" wrapText="1"/>
    </xf>
    <xf numFmtId="0" fontId="78" fillId="0" borderId="7" xfId="0" applyFont="1" applyBorder="1" applyAlignment="1">
      <alignment horizontal="right" vertical="center" wrapText="1"/>
    </xf>
    <xf numFmtId="0" fontId="78" fillId="0" borderId="8" xfId="0" applyFont="1" applyBorder="1" applyAlignment="1">
      <alignment horizontal="right" vertical="center" wrapText="1"/>
    </xf>
    <xf numFmtId="0" fontId="78" fillId="63" borderId="1" xfId="0" applyFont="1" applyFill="1" applyBorder="1" applyAlignment="1">
      <alignment horizontal="center" vertical="center" wrapText="1"/>
    </xf>
    <xf numFmtId="180" fontId="78" fillId="63" borderId="1" xfId="0" applyNumberFormat="1" applyFont="1" applyFill="1" applyBorder="1" applyAlignment="1">
      <alignment horizontal="center" vertical="center" wrapText="1"/>
    </xf>
    <xf numFmtId="0" fontId="74" fillId="63" borderId="1" xfId="0" applyFont="1" applyFill="1" applyBorder="1" applyAlignment="1">
      <alignment horizontal="right" vertical="center" wrapText="1"/>
    </xf>
    <xf numFmtId="0" fontId="78" fillId="63" borderId="1" xfId="0" applyFont="1" applyFill="1" applyBorder="1" applyAlignment="1">
      <alignment horizontal="left" vertical="center" wrapText="1"/>
    </xf>
    <xf numFmtId="180" fontId="78" fillId="63" borderId="1" xfId="0" applyNumberFormat="1" applyFont="1" applyFill="1" applyBorder="1" applyAlignment="1">
      <alignment horizontal="left" vertical="center" wrapText="1"/>
    </xf>
    <xf numFmtId="0" fontId="79" fillId="0" borderId="1" xfId="0" applyFont="1" applyBorder="1" applyAlignment="1">
      <alignment horizontal="left" vertical="center" wrapText="1"/>
    </xf>
    <xf numFmtId="0" fontId="74" fillId="63" borderId="37" xfId="0" applyFont="1" applyFill="1" applyBorder="1" applyAlignment="1">
      <alignment horizontal="right" vertical="center" wrapText="1"/>
    </xf>
    <xf numFmtId="0" fontId="78" fillId="71" borderId="6" xfId="0" applyFont="1" applyFill="1" applyBorder="1" applyAlignment="1">
      <alignment horizontal="center" vertical="center"/>
    </xf>
    <xf numFmtId="0" fontId="78" fillId="71" borderId="7" xfId="0" applyFont="1" applyFill="1" applyBorder="1" applyAlignment="1">
      <alignment horizontal="center" vertical="center"/>
    </xf>
    <xf numFmtId="0" fontId="78" fillId="71" borderId="8" xfId="0" applyFont="1" applyFill="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183" fontId="74" fillId="63" borderId="1" xfId="0" applyNumberFormat="1" applyFont="1" applyFill="1" applyBorder="1" applyAlignment="1">
      <alignment horizontal="left" vertical="center" wrapText="1"/>
    </xf>
    <xf numFmtId="0" fontId="77" fillId="0" borderId="6" xfId="0" applyFont="1" applyFill="1" applyBorder="1" applyAlignment="1">
      <alignment horizontal="left" vertical="center" wrapText="1"/>
    </xf>
    <xf numFmtId="0" fontId="77" fillId="0" borderId="7" xfId="0" applyFont="1" applyFill="1" applyBorder="1" applyAlignment="1">
      <alignment horizontal="left" vertical="center" wrapText="1"/>
    </xf>
    <xf numFmtId="0" fontId="77" fillId="0" borderId="8" xfId="0" applyFont="1" applyFill="1" applyBorder="1" applyAlignment="1">
      <alignment horizontal="left" vertical="center" wrapText="1"/>
    </xf>
    <xf numFmtId="0" fontId="78" fillId="71" borderId="6" xfId="0" applyFont="1" applyFill="1" applyBorder="1" applyAlignment="1">
      <alignment horizontal="center" vertical="center" wrapText="1"/>
    </xf>
    <xf numFmtId="0" fontId="78" fillId="71" borderId="7" xfId="0" applyFont="1" applyFill="1" applyBorder="1" applyAlignment="1">
      <alignment horizontal="center" vertical="center" wrapText="1"/>
    </xf>
    <xf numFmtId="0" fontId="78" fillId="71" borderId="8" xfId="0" applyFont="1" applyFill="1" applyBorder="1" applyAlignment="1">
      <alignment horizontal="center" vertical="center" wrapText="1"/>
    </xf>
    <xf numFmtId="0" fontId="78" fillId="71" borderId="1" xfId="0" applyFont="1" applyFill="1" applyBorder="1" applyAlignment="1">
      <alignment horizontal="center" vertical="center" wrapText="1"/>
    </xf>
    <xf numFmtId="0" fontId="31" fillId="63" borderId="1" xfId="0" applyFont="1" applyFill="1" applyBorder="1" applyAlignment="1">
      <alignment horizontal="left"/>
    </xf>
    <xf numFmtId="0" fontId="29" fillId="0" borderId="1" xfId="0" applyNumberFormat="1" applyFont="1" applyBorder="1" applyAlignment="1">
      <alignment horizontal="center"/>
    </xf>
    <xf numFmtId="0" fontId="31" fillId="30" borderId="1" xfId="0" applyFont="1" applyFill="1" applyBorder="1" applyAlignment="1">
      <alignment horizontal="center" vertical="center"/>
    </xf>
    <xf numFmtId="0" fontId="31" fillId="30" borderId="37" xfId="0" applyFont="1" applyFill="1" applyBorder="1" applyAlignment="1">
      <alignment horizontal="center" vertical="center"/>
    </xf>
    <xf numFmtId="2" fontId="31" fillId="0" borderId="5" xfId="0" applyNumberFormat="1" applyFont="1" applyBorder="1" applyAlignment="1">
      <alignment horizontal="right" vertical="center"/>
    </xf>
    <xf numFmtId="2" fontId="31" fillId="0" borderId="1" xfId="0" applyNumberFormat="1" applyFont="1" applyBorder="1" applyAlignment="1">
      <alignment horizontal="right" vertical="center"/>
    </xf>
    <xf numFmtId="0" fontId="29" fillId="0" borderId="1" xfId="0" applyNumberFormat="1" applyFont="1" applyBorder="1" applyAlignment="1">
      <alignment horizontal="left" vertical="center" wrapText="1"/>
    </xf>
    <xf numFmtId="0" fontId="24" fillId="29" borderId="0" xfId="0" applyFont="1" applyFill="1" applyBorder="1" applyAlignment="1">
      <alignment horizontal="left" vertical="center" wrapText="1"/>
    </xf>
    <xf numFmtId="0" fontId="69" fillId="29" borderId="0" xfId="0" applyFont="1" applyFill="1" applyBorder="1" applyAlignment="1">
      <alignment horizontal="center" vertical="center"/>
    </xf>
    <xf numFmtId="0" fontId="69" fillId="29" borderId="0" xfId="0" applyFont="1" applyFill="1" applyBorder="1" applyAlignment="1">
      <alignment horizontal="center" vertical="center" wrapText="1"/>
    </xf>
    <xf numFmtId="0" fontId="69" fillId="29" borderId="0" xfId="0" applyFont="1" applyFill="1" applyBorder="1" applyAlignment="1">
      <alignment horizontal="right" vertical="center" wrapText="1"/>
    </xf>
    <xf numFmtId="180" fontId="69" fillId="29" borderId="0" xfId="0" applyNumberFormat="1" applyFont="1" applyFill="1" applyBorder="1" applyAlignment="1">
      <alignment horizontal="right" vertical="center" wrapText="1"/>
    </xf>
    <xf numFmtId="180" fontId="28" fillId="29" borderId="0" xfId="0" applyNumberFormat="1" applyFont="1" applyFill="1" applyBorder="1" applyAlignment="1">
      <alignment horizontal="left" vertical="center" wrapText="1"/>
    </xf>
    <xf numFmtId="0" fontId="69" fillId="29" borderId="0" xfId="0" applyFont="1" applyFill="1" applyBorder="1" applyAlignment="1">
      <alignment horizontal="left" vertical="center" wrapText="1"/>
    </xf>
    <xf numFmtId="180" fontId="69" fillId="29" borderId="0" xfId="0" applyNumberFormat="1" applyFont="1" applyFill="1" applyBorder="1" applyAlignment="1">
      <alignment horizontal="left" vertical="center" wrapText="1"/>
    </xf>
    <xf numFmtId="183" fontId="28" fillId="29" borderId="0" xfId="0" applyNumberFormat="1" applyFont="1" applyFill="1" applyBorder="1" applyAlignment="1">
      <alignment horizontal="left" vertical="center" wrapText="1"/>
    </xf>
    <xf numFmtId="0" fontId="74" fillId="0" borderId="6" xfId="0" applyFont="1" applyBorder="1" applyAlignment="1">
      <alignment horizontal="left" vertical="center"/>
    </xf>
    <xf numFmtId="0" fontId="74" fillId="0" borderId="7" xfId="0" applyFont="1" applyBorder="1" applyAlignment="1">
      <alignment horizontal="left" vertical="center"/>
    </xf>
    <xf numFmtId="0" fontId="74" fillId="0" borderId="8" xfId="0" applyFont="1" applyBorder="1" applyAlignment="1">
      <alignment horizontal="left" vertical="center"/>
    </xf>
    <xf numFmtId="0" fontId="77" fillId="29" borderId="0" xfId="0" applyFont="1" applyFill="1" applyBorder="1" applyAlignment="1">
      <alignment horizontal="left" vertical="center" wrapText="1"/>
    </xf>
    <xf numFmtId="0" fontId="29" fillId="0" borderId="1" xfId="0" applyFont="1" applyFill="1" applyBorder="1" applyAlignment="1">
      <alignment horizontal="left" vertical="center" wrapText="1"/>
    </xf>
    <xf numFmtId="182" fontId="78" fillId="63" borderId="6" xfId="0" applyNumberFormat="1" applyFont="1" applyFill="1" applyBorder="1" applyAlignment="1">
      <alignment horizontal="left" vertical="center" wrapText="1"/>
    </xf>
    <xf numFmtId="182" fontId="78" fillId="63" borderId="7" xfId="0" applyNumberFormat="1" applyFont="1" applyFill="1" applyBorder="1" applyAlignment="1">
      <alignment horizontal="left" vertical="center" wrapText="1"/>
    </xf>
    <xf numFmtId="182" fontId="78" fillId="63" borderId="8" xfId="0" applyNumberFormat="1" applyFont="1" applyFill="1" applyBorder="1" applyAlignment="1">
      <alignment horizontal="left" vertical="center" wrapText="1"/>
    </xf>
    <xf numFmtId="0" fontId="74" fillId="0" borderId="6" xfId="0" applyFont="1" applyFill="1" applyBorder="1" applyAlignment="1">
      <alignment horizontal="left" vertical="center" wrapText="1"/>
    </xf>
    <xf numFmtId="0" fontId="74" fillId="0" borderId="7" xfId="0" applyFont="1" applyFill="1" applyBorder="1" applyAlignment="1">
      <alignment horizontal="left" vertical="center" wrapText="1"/>
    </xf>
    <xf numFmtId="0" fontId="74" fillId="0" borderId="8" xfId="0" applyFont="1" applyFill="1" applyBorder="1" applyAlignment="1">
      <alignment horizontal="left" vertical="center" wrapText="1"/>
    </xf>
    <xf numFmtId="0" fontId="25" fillId="29" borderId="0" xfId="0" applyFont="1" applyFill="1" applyBorder="1" applyAlignment="1">
      <alignment horizontal="left" vertical="center" wrapText="1"/>
    </xf>
    <xf numFmtId="0" fontId="28" fillId="29" borderId="0" xfId="0" applyFont="1" applyFill="1" applyBorder="1" applyAlignment="1">
      <alignment horizontal="center" vertical="center" wrapText="1"/>
    </xf>
    <xf numFmtId="182" fontId="28" fillId="29" borderId="0"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180" fontId="28" fillId="0" borderId="1" xfId="0" applyNumberFormat="1" applyFont="1" applyBorder="1" applyAlignment="1">
      <alignment horizontal="left" vertical="center" wrapText="1"/>
    </xf>
    <xf numFmtId="0" fontId="69" fillId="71" borderId="6" xfId="0" applyFont="1" applyFill="1" applyBorder="1" applyAlignment="1">
      <alignment horizontal="center" vertical="center" wrapText="1"/>
    </xf>
    <xf numFmtId="0" fontId="69" fillId="71" borderId="7" xfId="0" applyFont="1" applyFill="1" applyBorder="1" applyAlignment="1">
      <alignment horizontal="center" vertical="center" wrapText="1"/>
    </xf>
    <xf numFmtId="0" fontId="69" fillId="71" borderId="8"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69" fillId="0" borderId="1" xfId="0" applyFont="1" applyBorder="1" applyAlignment="1">
      <alignment horizontal="right" vertical="center" wrapText="1"/>
    </xf>
    <xf numFmtId="180" fontId="69" fillId="0" borderId="1" xfId="0" applyNumberFormat="1" applyFont="1" applyBorder="1" applyAlignment="1">
      <alignment horizontal="right" vertical="center" wrapText="1"/>
    </xf>
    <xf numFmtId="0" fontId="69" fillId="4" borderId="1" xfId="0" applyFont="1" applyFill="1" applyBorder="1" applyAlignment="1">
      <alignment horizontal="left" vertical="center" wrapText="1"/>
    </xf>
    <xf numFmtId="180" fontId="69" fillId="4" borderId="1" xfId="0" applyNumberFormat="1" applyFont="1" applyFill="1" applyBorder="1" applyAlignment="1">
      <alignment horizontal="left" vertical="center" wrapText="1"/>
    </xf>
    <xf numFmtId="182" fontId="69" fillId="63" borderId="6" xfId="0" applyNumberFormat="1" applyFont="1" applyFill="1" applyBorder="1" applyAlignment="1">
      <alignment horizontal="left" vertical="center" wrapText="1"/>
    </xf>
    <xf numFmtId="182" fontId="69" fillId="63" borderId="7" xfId="0" applyNumberFormat="1" applyFont="1" applyFill="1" applyBorder="1" applyAlignment="1">
      <alignment horizontal="left" vertical="center" wrapText="1"/>
    </xf>
    <xf numFmtId="182" fontId="69" fillId="63" borderId="8" xfId="0" applyNumberFormat="1" applyFont="1" applyFill="1" applyBorder="1" applyAlignment="1">
      <alignment horizontal="left" vertical="center" wrapText="1"/>
    </xf>
    <xf numFmtId="0" fontId="28" fillId="63" borderId="1" xfId="0" applyFont="1" applyFill="1" applyBorder="1" applyAlignment="1">
      <alignment horizontal="right" vertical="center" wrapText="1"/>
    </xf>
    <xf numFmtId="0" fontId="69" fillId="63" borderId="1" xfId="0" applyFont="1" applyFill="1" applyBorder="1" applyAlignment="1">
      <alignment horizontal="left" vertical="center" wrapText="1"/>
    </xf>
    <xf numFmtId="180" fontId="69" fillId="63" borderId="1" xfId="0" applyNumberFormat="1" applyFont="1" applyFill="1" applyBorder="1" applyAlignment="1">
      <alignment horizontal="left" vertical="center" wrapText="1"/>
    </xf>
    <xf numFmtId="0" fontId="25" fillId="29" borderId="6" xfId="0" applyFont="1" applyFill="1" applyBorder="1" applyAlignment="1">
      <alignment horizontal="left" vertical="center" wrapText="1"/>
    </xf>
    <xf numFmtId="0" fontId="25" fillId="29" borderId="7" xfId="0" applyFont="1" applyFill="1" applyBorder="1" applyAlignment="1">
      <alignment horizontal="left" vertical="center" wrapText="1"/>
    </xf>
    <xf numFmtId="0" fontId="25" fillId="29" borderId="8" xfId="0" applyFont="1" applyFill="1" applyBorder="1" applyAlignment="1">
      <alignment horizontal="left" vertical="center" wrapText="1"/>
    </xf>
    <xf numFmtId="0" fontId="31" fillId="63" borderId="6" xfId="0" applyFont="1" applyFill="1" applyBorder="1" applyAlignment="1">
      <alignment horizontal="center"/>
    </xf>
    <xf numFmtId="0" fontId="31" fillId="63" borderId="7" xfId="0" applyFont="1" applyFill="1" applyBorder="1" applyAlignment="1">
      <alignment horizontal="center"/>
    </xf>
    <xf numFmtId="0" fontId="31" fillId="63" borderId="8" xfId="0" applyFont="1" applyFill="1" applyBorder="1" applyAlignment="1">
      <alignment horizontal="center"/>
    </xf>
    <xf numFmtId="2" fontId="60" fillId="2" borderId="6" xfId="0" applyNumberFormat="1" applyFont="1" applyFill="1" applyBorder="1" applyAlignment="1">
      <alignment horizontal="right" vertical="center"/>
    </xf>
    <xf numFmtId="2" fontId="60" fillId="2" borderId="7" xfId="0" applyNumberFormat="1" applyFont="1" applyFill="1" applyBorder="1" applyAlignment="1">
      <alignment horizontal="right" vertical="center"/>
    </xf>
    <xf numFmtId="2" fontId="60" fillId="2" borderId="8" xfId="0" applyNumberFormat="1" applyFont="1" applyFill="1" applyBorder="1" applyAlignment="1">
      <alignment horizontal="right" vertical="center"/>
    </xf>
    <xf numFmtId="0" fontId="86" fillId="63" borderId="0" xfId="0" applyFont="1" applyFill="1" applyAlignment="1">
      <alignment horizontal="center"/>
    </xf>
    <xf numFmtId="0" fontId="31" fillId="63" borderId="1" xfId="0" applyFont="1" applyFill="1" applyBorder="1" applyAlignment="1">
      <alignment horizontal="center" vertical="center"/>
    </xf>
    <xf numFmtId="2" fontId="60" fillId="2" borderId="1" xfId="0" applyNumberFormat="1" applyFont="1" applyFill="1" applyBorder="1" applyAlignment="1">
      <alignment horizontal="right" vertical="center"/>
    </xf>
    <xf numFmtId="0" fontId="60" fillId="2" borderId="1" xfId="0" applyFont="1" applyFill="1" applyBorder="1" applyAlignment="1">
      <alignment horizontal="right" vertical="center"/>
    </xf>
    <xf numFmtId="0" fontId="31" fillId="63" borderId="6" xfId="0" applyFont="1" applyFill="1" applyBorder="1" applyAlignment="1">
      <alignment horizontal="center" wrapText="1"/>
    </xf>
    <xf numFmtId="0" fontId="31" fillId="63" borderId="7" xfId="0" applyFont="1" applyFill="1" applyBorder="1" applyAlignment="1">
      <alignment horizontal="center" wrapText="1"/>
    </xf>
    <xf numFmtId="0" fontId="31" fillId="63" borderId="8" xfId="0" applyFont="1" applyFill="1" applyBorder="1" applyAlignment="1">
      <alignment horizontal="center" wrapText="1"/>
    </xf>
    <xf numFmtId="4" fontId="60" fillId="63" borderId="1" xfId="0" applyNumberFormat="1" applyFont="1" applyFill="1" applyBorder="1" applyAlignment="1">
      <alignment horizontal="center" vertical="center"/>
    </xf>
    <xf numFmtId="4" fontId="24" fillId="31" borderId="1" xfId="0" applyNumberFormat="1" applyFont="1" applyFill="1" applyBorder="1" applyAlignment="1">
      <alignment horizontal="center" vertical="center"/>
    </xf>
    <xf numFmtId="0" fontId="23" fillId="6" borderId="1" xfId="0" applyFont="1" applyFill="1" applyBorder="1" applyAlignment="1">
      <alignment horizontal="center" vertical="center"/>
    </xf>
    <xf numFmtId="4" fontId="23" fillId="5" borderId="1" xfId="0" applyNumberFormat="1" applyFont="1" applyFill="1" applyBorder="1" applyAlignment="1">
      <alignment horizontal="center" vertical="center"/>
    </xf>
    <xf numFmtId="2" fontId="24" fillId="0" borderId="1" xfId="0" applyNumberFormat="1" applyFont="1" applyBorder="1" applyAlignment="1">
      <alignment horizontal="left" vertical="center"/>
    </xf>
    <xf numFmtId="0" fontId="23" fillId="3" borderId="1" xfId="0" applyFont="1" applyFill="1" applyBorder="1" applyAlignment="1">
      <alignment horizontal="center" vertical="center"/>
    </xf>
    <xf numFmtId="0" fontId="31" fillId="29" borderId="6" xfId="0" applyFont="1" applyFill="1" applyBorder="1" applyAlignment="1">
      <alignment horizontal="center" vertical="center"/>
    </xf>
    <xf numFmtId="0" fontId="31" fillId="29" borderId="7" xfId="0" applyFont="1" applyFill="1" applyBorder="1" applyAlignment="1">
      <alignment horizontal="center" vertical="center"/>
    </xf>
    <xf numFmtId="0" fontId="31" fillId="29" borderId="8" xfId="0" applyFont="1" applyFill="1" applyBorder="1" applyAlignment="1">
      <alignment horizontal="center" vertical="center"/>
    </xf>
    <xf numFmtId="0" fontId="29" fillId="29" borderId="6" xfId="0" applyFont="1" applyFill="1" applyBorder="1" applyAlignment="1">
      <alignment horizontal="center"/>
    </xf>
    <xf numFmtId="0" fontId="29" fillId="29" borderId="7" xfId="0" applyFont="1" applyFill="1" applyBorder="1" applyAlignment="1">
      <alignment horizontal="center"/>
    </xf>
    <xf numFmtId="0" fontId="29" fillId="29" borderId="8" xfId="0" applyFont="1" applyFill="1" applyBorder="1" applyAlignment="1">
      <alignment horizontal="center"/>
    </xf>
    <xf numFmtId="0" fontId="24" fillId="29" borderId="1" xfId="0" applyFont="1" applyFill="1" applyBorder="1" applyAlignment="1">
      <alignment horizontal="left" vertical="center"/>
    </xf>
    <xf numFmtId="10" fontId="23" fillId="5" borderId="6" xfId="0" applyNumberFormat="1" applyFont="1" applyFill="1" applyBorder="1" applyAlignment="1">
      <alignment horizontal="right" vertical="center"/>
    </xf>
    <xf numFmtId="10" fontId="23" fillId="5" borderId="7" xfId="0" applyNumberFormat="1" applyFont="1" applyFill="1" applyBorder="1" applyAlignment="1">
      <alignment horizontal="right" vertical="center"/>
    </xf>
    <xf numFmtId="10" fontId="23" fillId="5" borderId="8" xfId="0" applyNumberFormat="1" applyFont="1" applyFill="1" applyBorder="1" applyAlignment="1">
      <alignment horizontal="right" vertical="center"/>
    </xf>
    <xf numFmtId="0" fontId="0" fillId="63" borderId="1" xfId="0" applyFill="1" applyBorder="1" applyAlignment="1">
      <alignment horizontal="center"/>
    </xf>
    <xf numFmtId="167" fontId="82" fillId="0" borderId="5" xfId="42" applyFont="1" applyFill="1" applyBorder="1" applyAlignment="1">
      <alignment horizontal="center" vertical="center" wrapText="1"/>
    </xf>
    <xf numFmtId="167" fontId="82" fillId="0" borderId="37" xfId="42" applyFont="1" applyFill="1" applyBorder="1" applyAlignment="1">
      <alignment horizontal="center" vertical="center" wrapText="1"/>
    </xf>
    <xf numFmtId="0" fontId="6" fillId="0" borderId="0" xfId="0" quotePrefix="1" applyFont="1" applyFill="1" applyBorder="1" applyAlignment="1">
      <alignment horizontal="left" vertical="center"/>
    </xf>
    <xf numFmtId="0" fontId="6" fillId="0" borderId="1" xfId="0" quotePrefix="1" applyFont="1" applyFill="1" applyBorder="1" applyAlignment="1">
      <alignment horizontal="left" vertical="center"/>
    </xf>
    <xf numFmtId="184" fontId="0" fillId="74" borderId="1" xfId="0" applyNumberFormat="1" applyFill="1" applyBorder="1" applyAlignment="1">
      <alignment horizontal="center" vertical="center"/>
    </xf>
    <xf numFmtId="0" fontId="24" fillId="0" borderId="7" xfId="0" applyFont="1" applyBorder="1" applyAlignment="1">
      <alignment horizontal="left" vertical="center" wrapText="1"/>
    </xf>
    <xf numFmtId="0" fontId="24" fillId="0" borderId="7" xfId="0" applyFont="1" applyBorder="1" applyAlignment="1">
      <alignment horizontal="center"/>
    </xf>
    <xf numFmtId="0" fontId="25" fillId="0" borderId="0" xfId="3" applyFont="1" applyBorder="1" applyAlignment="1">
      <alignment horizontal="left" vertical="center" wrapText="1"/>
    </xf>
    <xf numFmtId="0" fontId="28" fillId="0" borderId="9" xfId="2" applyFont="1" applyBorder="1" applyAlignment="1">
      <alignment horizontal="center" vertical="center"/>
    </xf>
    <xf numFmtId="0" fontId="28" fillId="0" borderId="2" xfId="2" applyFont="1" applyBorder="1" applyAlignment="1">
      <alignment horizontal="center" vertical="center"/>
    </xf>
    <xf numFmtId="0" fontId="28" fillId="0" borderId="13" xfId="2" applyFont="1" applyBorder="1" applyAlignment="1">
      <alignment horizontal="center" vertical="center"/>
    </xf>
    <xf numFmtId="0" fontId="26" fillId="5" borderId="1" xfId="2" applyFont="1" applyFill="1" applyBorder="1" applyAlignment="1">
      <alignment horizontal="center" vertical="center"/>
    </xf>
    <xf numFmtId="10" fontId="26" fillId="5" borderId="1" xfId="61" quotePrefix="1" applyNumberFormat="1" applyFont="1" applyFill="1" applyBorder="1" applyAlignment="1">
      <alignment horizontal="center" vertical="center"/>
    </xf>
    <xf numFmtId="10" fontId="26" fillId="5" borderId="1" xfId="61" applyNumberFormat="1" applyFont="1" applyFill="1" applyBorder="1" applyAlignment="1">
      <alignment horizontal="center" vertical="center"/>
    </xf>
    <xf numFmtId="0" fontId="28" fillId="0" borderId="6" xfId="2" applyFont="1" applyBorder="1" applyAlignment="1">
      <alignment horizontal="left" vertical="center"/>
    </xf>
    <xf numFmtId="0" fontId="28" fillId="0" borderId="7" xfId="2" applyFont="1" applyBorder="1" applyAlignment="1">
      <alignment horizontal="left" vertical="center"/>
    </xf>
    <xf numFmtId="0" fontId="28" fillId="0" borderId="8" xfId="2" applyFont="1" applyBorder="1" applyAlignment="1">
      <alignment horizontal="left" vertical="center"/>
    </xf>
    <xf numFmtId="10" fontId="28" fillId="0" borderId="1" xfId="2" applyNumberFormat="1" applyFont="1" applyBorder="1" applyAlignment="1">
      <alignment horizontal="center" vertical="center"/>
    </xf>
    <xf numFmtId="0" fontId="28" fillId="0" borderId="1" xfId="2" applyFont="1" applyBorder="1" applyAlignment="1">
      <alignment horizontal="center" vertical="center"/>
    </xf>
    <xf numFmtId="0" fontId="33" fillId="3" borderId="6" xfId="2" applyFont="1" applyFill="1" applyBorder="1" applyAlignment="1">
      <alignment horizontal="left" vertical="center"/>
    </xf>
    <xf numFmtId="0" fontId="33" fillId="3" borderId="7" xfId="2" applyFont="1" applyFill="1" applyBorder="1" applyAlignment="1">
      <alignment horizontal="left" vertical="center"/>
    </xf>
    <xf numFmtId="0" fontId="33" fillId="3" borderId="8" xfId="2" applyFont="1" applyFill="1" applyBorder="1" applyAlignment="1">
      <alignment horizontal="left" vertical="center"/>
    </xf>
    <xf numFmtId="10" fontId="33" fillId="3" borderId="1" xfId="2" applyNumberFormat="1" applyFont="1" applyFill="1" applyBorder="1" applyAlignment="1">
      <alignment horizontal="center" vertical="center"/>
    </xf>
    <xf numFmtId="0" fontId="28" fillId="0" borderId="1" xfId="2" applyFont="1" applyBorder="1" applyAlignment="1">
      <alignment horizontal="left" vertical="center"/>
    </xf>
    <xf numFmtId="0" fontId="33" fillId="3" borderId="1" xfId="2" applyFont="1" applyFill="1" applyBorder="1" applyAlignment="1">
      <alignment horizontal="left" vertical="center"/>
    </xf>
    <xf numFmtId="10" fontId="28" fillId="0" borderId="6" xfId="2" applyNumberFormat="1" applyFont="1" applyBorder="1" applyAlignment="1">
      <alignment horizontal="center" vertical="center"/>
    </xf>
    <xf numFmtId="10" fontId="28" fillId="0" borderId="8" xfId="2" applyNumberFormat="1" applyFont="1" applyBorder="1" applyAlignment="1">
      <alignment horizontal="center" vertical="center"/>
    </xf>
    <xf numFmtId="0" fontId="28" fillId="0" borderId="6" xfId="2" applyFont="1" applyBorder="1" applyAlignment="1">
      <alignment horizontal="center" vertical="center"/>
    </xf>
    <xf numFmtId="0" fontId="28" fillId="0" borderId="7" xfId="2" applyFont="1" applyBorder="1" applyAlignment="1">
      <alignment horizontal="center" vertical="center"/>
    </xf>
    <xf numFmtId="0" fontId="28" fillId="0" borderId="8" xfId="2" applyFont="1" applyBorder="1" applyAlignment="1">
      <alignment horizontal="center" vertical="center"/>
    </xf>
    <xf numFmtId="0" fontId="0" fillId="29" borderId="1" xfId="0" applyFill="1" applyBorder="1" applyAlignment="1">
      <alignment horizontal="left" wrapText="1"/>
    </xf>
    <xf numFmtId="0" fontId="0" fillId="30" borderId="1" xfId="0" applyFill="1" applyBorder="1" applyAlignment="1">
      <alignment horizontal="left" wrapText="1"/>
    </xf>
    <xf numFmtId="0" fontId="0" fillId="30" borderId="1" xfId="0" applyFill="1" applyBorder="1" applyAlignment="1">
      <alignment horizontal="left"/>
    </xf>
    <xf numFmtId="0" fontId="64" fillId="0" borderId="1" xfId="0" applyFont="1" applyBorder="1" applyAlignment="1">
      <alignment horizontal="left" vertical="center"/>
    </xf>
    <xf numFmtId="0" fontId="0" fillId="0" borderId="1" xfId="0" applyBorder="1" applyAlignment="1">
      <alignment horizontal="center"/>
    </xf>
    <xf numFmtId="0" fontId="0" fillId="30" borderId="6" xfId="0" applyFill="1" applyBorder="1" applyAlignment="1">
      <alignment horizontal="left" wrapText="1"/>
    </xf>
    <xf numFmtId="0" fontId="0" fillId="30" borderId="7" xfId="0" applyFill="1" applyBorder="1" applyAlignment="1">
      <alignment horizontal="left" wrapText="1"/>
    </xf>
    <xf numFmtId="0" fontId="0" fillId="30" borderId="8" xfId="0" applyFill="1" applyBorder="1" applyAlignment="1">
      <alignment horizontal="left" wrapText="1"/>
    </xf>
    <xf numFmtId="0" fontId="64" fillId="0" borderId="6" xfId="0" applyFont="1" applyBorder="1" applyAlignment="1">
      <alignment horizontal="left" vertical="center"/>
    </xf>
    <xf numFmtId="0" fontId="64" fillId="0" borderId="7" xfId="0" applyFont="1" applyBorder="1" applyAlignment="1">
      <alignment horizontal="left" vertical="center"/>
    </xf>
    <xf numFmtId="0" fontId="64" fillId="0" borderId="8" xfId="0" applyFont="1" applyBorder="1" applyAlignment="1">
      <alignment horizontal="left" vertical="center"/>
    </xf>
    <xf numFmtId="0" fontId="63" fillId="0" borderId="6" xfId="0" applyFont="1" applyBorder="1" applyAlignment="1">
      <alignment horizontal="left"/>
    </xf>
    <xf numFmtId="0" fontId="63" fillId="0" borderId="8" xfId="0" applyFont="1" applyBorder="1" applyAlignment="1">
      <alignment horizontal="left"/>
    </xf>
    <xf numFmtId="0" fontId="62" fillId="0" borderId="6" xfId="2" applyFont="1" applyFill="1" applyBorder="1" applyAlignment="1">
      <alignment horizontal="left" vertical="center" wrapText="1"/>
    </xf>
    <xf numFmtId="0" fontId="62" fillId="0" borderId="7" xfId="2" applyFont="1" applyFill="1" applyBorder="1" applyAlignment="1">
      <alignment horizontal="left" vertical="center" wrapText="1"/>
    </xf>
    <xf numFmtId="0" fontId="62" fillId="0" borderId="8" xfId="2" applyFont="1" applyFill="1" applyBorder="1" applyAlignment="1">
      <alignment horizontal="left" vertical="center" wrapText="1"/>
    </xf>
    <xf numFmtId="0" fontId="63" fillId="0" borderId="1" xfId="0" applyFont="1" applyBorder="1" applyAlignment="1">
      <alignment horizontal="center" vertical="center"/>
    </xf>
    <xf numFmtId="0" fontId="63" fillId="0" borderId="1" xfId="0" applyFont="1" applyBorder="1" applyAlignment="1">
      <alignment horizontal="left" vertical="center"/>
    </xf>
    <xf numFmtId="0" fontId="23" fillId="4" borderId="1" xfId="0" applyFont="1" applyFill="1" applyBorder="1" applyAlignment="1">
      <alignment horizontal="center" vertical="center"/>
    </xf>
    <xf numFmtId="10" fontId="33" fillId="3" borderId="6" xfId="2" applyNumberFormat="1" applyFont="1" applyFill="1" applyBorder="1" applyAlignment="1">
      <alignment horizontal="center" vertical="center"/>
    </xf>
    <xf numFmtId="10" fontId="33" fillId="3" borderId="8" xfId="2" applyNumberFormat="1" applyFont="1" applyFill="1" applyBorder="1" applyAlignment="1">
      <alignment horizontal="center" vertical="center"/>
    </xf>
    <xf numFmtId="10" fontId="26" fillId="5" borderId="1" xfId="2" applyNumberFormat="1" applyFont="1" applyFill="1" applyBorder="1" applyAlignment="1">
      <alignment horizontal="center" vertical="center"/>
    </xf>
    <xf numFmtId="0" fontId="31" fillId="4" borderId="1" xfId="0" applyFont="1" applyFill="1" applyBorder="1" applyAlignment="1">
      <alignment horizontal="center" vertical="center"/>
    </xf>
  </cellXfs>
  <cellStyles count="249">
    <cellStyle name="20% - Accent1" xfId="5"/>
    <cellStyle name="20% - Accent2" xfId="6"/>
    <cellStyle name="20% - Accent3" xfId="7"/>
    <cellStyle name="20% - Accent4" xfId="8"/>
    <cellStyle name="20% - Accent5" xfId="9"/>
    <cellStyle name="20% - Accent6" xfId="10"/>
    <cellStyle name="20% - Ênfase1" xfId="79" builtinId="30" customBuiltin="1"/>
    <cellStyle name="20% - Ênfase1 2" xfId="103"/>
    <cellStyle name="20% - Ênfase2" xfId="83" builtinId="34" customBuiltin="1"/>
    <cellStyle name="20% - Ênfase2 2" xfId="104"/>
    <cellStyle name="20% - Ênfase3" xfId="87" builtinId="38" customBuiltin="1"/>
    <cellStyle name="20% - Ênfase3 2" xfId="105"/>
    <cellStyle name="20% - Ênfase4" xfId="91" builtinId="42" customBuiltin="1"/>
    <cellStyle name="20% - Ênfase4 2" xfId="106"/>
    <cellStyle name="20% - Ênfase5" xfId="95" builtinId="46" customBuiltin="1"/>
    <cellStyle name="20% - Ênfase5 2" xfId="107"/>
    <cellStyle name="20% - Ênfase6" xfId="99" builtinId="50" customBuiltin="1"/>
    <cellStyle name="20% - Ênfase6 2" xfId="108"/>
    <cellStyle name="40% - Accent1" xfId="11"/>
    <cellStyle name="40% - Accent2" xfId="12"/>
    <cellStyle name="40% - Accent3" xfId="13"/>
    <cellStyle name="40% - Accent4" xfId="14"/>
    <cellStyle name="40% - Accent5" xfId="15"/>
    <cellStyle name="40% - Accent6" xfId="16"/>
    <cellStyle name="40% - Ênfase1" xfId="80" builtinId="31" customBuiltin="1"/>
    <cellStyle name="40% - Ênfase1 2" xfId="109"/>
    <cellStyle name="40% - Ênfase2" xfId="84" builtinId="35" customBuiltin="1"/>
    <cellStyle name="40% - Ênfase2 2" xfId="110"/>
    <cellStyle name="40% - Ênfase3" xfId="88" builtinId="39" customBuiltin="1"/>
    <cellStyle name="40% - Ênfase3 2" xfId="111"/>
    <cellStyle name="40% - Ênfase4" xfId="92" builtinId="43" customBuiltin="1"/>
    <cellStyle name="40% - Ênfase4 2" xfId="112"/>
    <cellStyle name="40% - Ênfase5" xfId="96" builtinId="47" customBuiltin="1"/>
    <cellStyle name="40% - Ênfase5 2" xfId="113"/>
    <cellStyle name="40% - Ênfase6" xfId="100" builtinId="51" customBuiltin="1"/>
    <cellStyle name="40% - Ênfase6 2" xfId="114"/>
    <cellStyle name="60% - Accent1" xfId="17"/>
    <cellStyle name="60% - Accent2" xfId="18"/>
    <cellStyle name="60% - Accent3" xfId="19"/>
    <cellStyle name="60% - Accent4" xfId="20"/>
    <cellStyle name="60% - Accent5" xfId="21"/>
    <cellStyle name="60% - Accent6" xfId="22"/>
    <cellStyle name="60% - Ênfase1" xfId="81" builtinId="32" customBuiltin="1"/>
    <cellStyle name="60% - Ênfase1 2" xfId="115"/>
    <cellStyle name="60% - Ênfase2" xfId="85" builtinId="36" customBuiltin="1"/>
    <cellStyle name="60% - Ênfase2 2" xfId="116"/>
    <cellStyle name="60% - Ênfase3" xfId="89" builtinId="40" customBuiltin="1"/>
    <cellStyle name="60% - Ênfase3 2" xfId="117"/>
    <cellStyle name="60% - Ênfase4" xfId="93" builtinId="44" customBuiltin="1"/>
    <cellStyle name="60% - Ênfase4 2" xfId="118"/>
    <cellStyle name="60% - Ênfase5" xfId="97" builtinId="48" customBuiltin="1"/>
    <cellStyle name="60% - Ênfase5 2" xfId="119"/>
    <cellStyle name="60% - Ênfase6" xfId="101" builtinId="52" customBuiltin="1"/>
    <cellStyle name="60% - Ênfase6 2" xfId="120"/>
    <cellStyle name="Accent1" xfId="23"/>
    <cellStyle name="Accent2" xfId="24"/>
    <cellStyle name="Accent3" xfId="25"/>
    <cellStyle name="Accent4" xfId="26"/>
    <cellStyle name="Accent5" xfId="27"/>
    <cellStyle name="Accent6" xfId="28"/>
    <cellStyle name="Bad" xfId="29"/>
    <cellStyle name="Bom" xfId="66" builtinId="26" customBuiltin="1"/>
    <cellStyle name="Bom 2" xfId="121"/>
    <cellStyle name="Calculation" xfId="30"/>
    <cellStyle name="Cálculo" xfId="71" builtinId="22" customBuiltin="1"/>
    <cellStyle name="Cálculo 2" xfId="122"/>
    <cellStyle name="Célula de Verificação" xfId="73" builtinId="23" customBuiltin="1"/>
    <cellStyle name="Célula de Verificação 2" xfId="123"/>
    <cellStyle name="Célula Vinculada" xfId="72" builtinId="24" customBuiltin="1"/>
    <cellStyle name="Célula Vinculada 2" xfId="124"/>
    <cellStyle name="Check Cell" xfId="31"/>
    <cellStyle name="Comma0 - Modelo1" xfId="125"/>
    <cellStyle name="Comma0 - Style1" xfId="126"/>
    <cellStyle name="Comma1 - Modelo2" xfId="127"/>
    <cellStyle name="Comma1 - Style2" xfId="128"/>
    <cellStyle name="Currency [0]_1995" xfId="129"/>
    <cellStyle name="Currency_1995" xfId="130"/>
    <cellStyle name="Dia" xfId="131"/>
    <cellStyle name="Encabez1" xfId="132"/>
    <cellStyle name="Encabez2" xfId="133"/>
    <cellStyle name="Ênfase1" xfId="78" builtinId="29" customBuiltin="1"/>
    <cellStyle name="Ênfase1 2" xfId="134"/>
    <cellStyle name="Ênfase2" xfId="82" builtinId="33" customBuiltin="1"/>
    <cellStyle name="Ênfase2 2" xfId="135"/>
    <cellStyle name="Ênfase3" xfId="86" builtinId="37" customBuiltin="1"/>
    <cellStyle name="Ênfase3 2" xfId="136"/>
    <cellStyle name="Ênfase4" xfId="90" builtinId="41" customBuiltin="1"/>
    <cellStyle name="Ênfase4 2" xfId="137"/>
    <cellStyle name="Ênfase5" xfId="94" builtinId="45" customBuiltin="1"/>
    <cellStyle name="Ênfase5 2" xfId="138"/>
    <cellStyle name="Ênfase6" xfId="98" builtinId="49" customBuiltin="1"/>
    <cellStyle name="Ênfase6 2" xfId="139"/>
    <cellStyle name="Entrada" xfId="69" builtinId="20" customBuiltin="1"/>
    <cellStyle name="Entrada 2" xfId="140"/>
    <cellStyle name="Estilo 1" xfId="141"/>
    <cellStyle name="Euro" xfId="32"/>
    <cellStyle name="Excel Built-in Normal" xfId="1"/>
    <cellStyle name="Explanatory Text" xfId="33"/>
    <cellStyle name="F2" xfId="142"/>
    <cellStyle name="F3" xfId="143"/>
    <cellStyle name="F4" xfId="144"/>
    <cellStyle name="F5" xfId="145"/>
    <cellStyle name="F6" xfId="146"/>
    <cellStyle name="F7" xfId="147"/>
    <cellStyle name="F8" xfId="148"/>
    <cellStyle name="Fijo" xfId="149"/>
    <cellStyle name="Financiero" xfId="150"/>
    <cellStyle name="Good" xfId="34"/>
    <cellStyle name="Heading 1" xfId="35"/>
    <cellStyle name="Heading 2" xfId="36"/>
    <cellStyle name="Heading 3" xfId="37"/>
    <cellStyle name="Heading 4" xfId="38"/>
    <cellStyle name="Incorreto" xfId="67" builtinId="27" customBuiltin="1"/>
    <cellStyle name="Incorreto 2" xfId="151"/>
    <cellStyle name="Input" xfId="39"/>
    <cellStyle name="Linked Cell" xfId="40"/>
    <cellStyle name="Millares [0]_10 AVERIAS MASIVAS + ANT" xfId="152"/>
    <cellStyle name="Millares_10 AVERIAS MASIVAS + ANT" xfId="153"/>
    <cellStyle name="Moeda" xfId="197" builtinId="4"/>
    <cellStyle name="Moeda 2" xfId="42"/>
    <cellStyle name="Moeda 3" xfId="43"/>
    <cellStyle name="Moeda 3 2" xfId="183"/>
    <cellStyle name="Moeda 3 2 2" xfId="228"/>
    <cellStyle name="Moeda 3 2 3" xfId="208"/>
    <cellStyle name="Moeda 3 3" xfId="218"/>
    <cellStyle name="Moeda 3 4" xfId="198"/>
    <cellStyle name="Moeda 3 5" xfId="237"/>
    <cellStyle name="Moeda 4" xfId="41"/>
    <cellStyle name="Moeda 5" xfId="173"/>
    <cellStyle name="Moeda 5 2" xfId="222"/>
    <cellStyle name="Moeda 5 3" xfId="202"/>
    <cellStyle name="Moeda 5 4" xfId="241"/>
    <cellStyle name="Moeda 6" xfId="233"/>
    <cellStyle name="Moeda 6 2" xfId="247"/>
    <cellStyle name="Moeda 7" xfId="213"/>
    <cellStyle name="Moneda [0]_10 AVERIAS MASIVAS + ANT" xfId="154"/>
    <cellStyle name="Moneda_10 AVERIAS MASIVAS + ANT" xfId="155"/>
    <cellStyle name="Monetario" xfId="156"/>
    <cellStyle name="Neutra" xfId="68" builtinId="28" customBuiltin="1"/>
    <cellStyle name="Neutra 2" xfId="157"/>
    <cellStyle name="Neutral" xfId="44"/>
    <cellStyle name="no dec" xfId="158"/>
    <cellStyle name="Normal" xfId="0" builtinId="0"/>
    <cellStyle name="Normal 2" xfId="3"/>
    <cellStyle name="Normal 2 2" xfId="58"/>
    <cellStyle name="Normal 3" xfId="2"/>
    <cellStyle name="Normal 3 3" xfId="196"/>
    <cellStyle name="Normal 35" xfId="216"/>
    <cellStyle name="Normal 4" xfId="4"/>
    <cellStyle name="Normal 4 2" xfId="174"/>
    <cellStyle name="Normal 4 2 2" xfId="193"/>
    <cellStyle name="Normal 4 2 3" xfId="189"/>
    <cellStyle name="Normal 5" xfId="102"/>
    <cellStyle name="Normal 5 2" xfId="192"/>
    <cellStyle name="Normal 5 3" xfId="188"/>
    <cellStyle name="Normal 6" xfId="172"/>
    <cellStyle name="Normal 7" xfId="217"/>
    <cellStyle name="Normal 8" xfId="236"/>
    <cellStyle name="Nota" xfId="75" builtinId="10" customBuiltin="1"/>
    <cellStyle name="Nota 2" xfId="159"/>
    <cellStyle name="Note" xfId="45"/>
    <cellStyle name="Output" xfId="46"/>
    <cellStyle name="Porcentagem" xfId="61" builtinId="5"/>
    <cellStyle name="Porcentagem 2" xfId="48"/>
    <cellStyle name="Porcentagem 2 2" xfId="175"/>
    <cellStyle name="Porcentagem 3" xfId="47"/>
    <cellStyle name="Porcentagem 3 2" xfId="176"/>
    <cellStyle name="Porcentagem 3 2 2" xfId="194"/>
    <cellStyle name="Porcentagem 3 2 3" xfId="190"/>
    <cellStyle name="Porcentagem 4" xfId="248"/>
    <cellStyle name="Porcentaje" xfId="160"/>
    <cellStyle name="RM" xfId="161"/>
    <cellStyle name="Saída" xfId="70" builtinId="21" customBuiltin="1"/>
    <cellStyle name="Saída 2" xfId="162"/>
    <cellStyle name="Separador de milhares 2" xfId="49"/>
    <cellStyle name="Separador de milhares 2 2" xfId="50"/>
    <cellStyle name="Separador de milhares 2 3" xfId="177"/>
    <cellStyle name="Separador de milhares 2 3 2" xfId="223"/>
    <cellStyle name="Separador de milhares 2 3 3" xfId="203"/>
    <cellStyle name="Separador de milhares 2 3 4" xfId="242"/>
    <cellStyle name="Separador de milhares 3" xfId="51"/>
    <cellStyle name="Texto de Aviso" xfId="74" builtinId="11" customBuiltin="1"/>
    <cellStyle name="Texto de Aviso 2" xfId="163"/>
    <cellStyle name="Texto Explicativo" xfId="76" builtinId="53" customBuiltin="1"/>
    <cellStyle name="Texto Explicativo 2" xfId="164"/>
    <cellStyle name="Title" xfId="52"/>
    <cellStyle name="Título 1" xfId="62" builtinId="16" customBuiltin="1"/>
    <cellStyle name="Título 1 1" xfId="53"/>
    <cellStyle name="Título 1 2" xfId="165"/>
    <cellStyle name="Título 2" xfId="63" builtinId="17" customBuiltin="1"/>
    <cellStyle name="Título 2 2" xfId="166"/>
    <cellStyle name="Título 3" xfId="64" builtinId="18" customBuiltin="1"/>
    <cellStyle name="Título 3 2" xfId="167"/>
    <cellStyle name="Título 4" xfId="65" builtinId="19" customBuiltin="1"/>
    <cellStyle name="Título 4 2" xfId="168"/>
    <cellStyle name="Título 5" xfId="169"/>
    <cellStyle name="Título 6" xfId="178"/>
    <cellStyle name="Total" xfId="77" builtinId="25" customBuiltin="1"/>
    <cellStyle name="Total 2" xfId="170"/>
    <cellStyle name="Vírgula" xfId="60" builtinId="3"/>
    <cellStyle name="Vírgula 10" xfId="239"/>
    <cellStyle name="Vírgula 2" xfId="55"/>
    <cellStyle name="Vírgula 2 2" xfId="59"/>
    <cellStyle name="Vírgula 2 2 2" xfId="186"/>
    <cellStyle name="Vírgula 2 2 2 2" xfId="231"/>
    <cellStyle name="Vírgula 2 2 2 3" xfId="211"/>
    <cellStyle name="Vírgula 2 3" xfId="180"/>
    <cellStyle name="Vírgula 2 3 2" xfId="225"/>
    <cellStyle name="Vírgula 2 3 3" xfId="205"/>
    <cellStyle name="Vírgula 2 3 4" xfId="244"/>
    <cellStyle name="Vírgula 2 4" xfId="182"/>
    <cellStyle name="Vírgula 2 4 2" xfId="227"/>
    <cellStyle name="Vírgula 2 4 3" xfId="207"/>
    <cellStyle name="Vírgula 3" xfId="56"/>
    <cellStyle name="Vírgula 3 2" xfId="181"/>
    <cellStyle name="Vírgula 3 2 2" xfId="195"/>
    <cellStyle name="Vírgula 3 2 2 2" xfId="235"/>
    <cellStyle name="Vírgula 3 2 2 3" xfId="215"/>
    <cellStyle name="Vírgula 3 2 3" xfId="191"/>
    <cellStyle name="Vírgula 3 2 3 2" xfId="234"/>
    <cellStyle name="Vírgula 3 2 3 3" xfId="214"/>
    <cellStyle name="Vírgula 3 2 4" xfId="226"/>
    <cellStyle name="Vírgula 3 2 5" xfId="206"/>
    <cellStyle name="Vírgula 3 2 6" xfId="245"/>
    <cellStyle name="Vírgula 3 3" xfId="185"/>
    <cellStyle name="Vírgula 3 3 2" xfId="230"/>
    <cellStyle name="Vírgula 3 3 3" xfId="210"/>
    <cellStyle name="Vírgula 3 4" xfId="219"/>
    <cellStyle name="Vírgula 3 5" xfId="199"/>
    <cellStyle name="Vírgula 3 6" xfId="238"/>
    <cellStyle name="Vírgula 4" xfId="54"/>
    <cellStyle name="Vírgula 4 2" xfId="184"/>
    <cellStyle name="Vírgula 4 2 2" xfId="229"/>
    <cellStyle name="Vírgula 4 2 3" xfId="209"/>
    <cellStyle name="Vírgula 5" xfId="171"/>
    <cellStyle name="Vírgula 5 2" xfId="221"/>
    <cellStyle name="Vírgula 5 3" xfId="201"/>
    <cellStyle name="Vírgula 5 4" xfId="240"/>
    <cellStyle name="Vírgula 6" xfId="179"/>
    <cellStyle name="Vírgula 6 2" xfId="224"/>
    <cellStyle name="Vírgula 6 3" xfId="204"/>
    <cellStyle name="Vírgula 6 4" xfId="243"/>
    <cellStyle name="Vírgula 7" xfId="187"/>
    <cellStyle name="Vírgula 7 2" xfId="232"/>
    <cellStyle name="Vírgula 7 3" xfId="212"/>
    <cellStyle name="Vírgula 7 4" xfId="246"/>
    <cellStyle name="Vírgula 8" xfId="220"/>
    <cellStyle name="Vírgula 9" xfId="200"/>
    <cellStyle name="Warning Text" xfId="57"/>
  </cellStyles>
  <dxfs count="0"/>
  <tableStyles count="0" defaultTableStyle="TableStyleMedium2" defaultPivotStyle="PivotStyleLight16"/>
  <colors>
    <mruColors>
      <color rgb="FF8DCC7E"/>
      <color rgb="FF0EA632"/>
      <color rgb="FF4FA76A"/>
      <color rgb="FF4BAC24"/>
      <color rgb="FF6DF38D"/>
      <color rgb="FF6EBA86"/>
      <color rgb="FFFFCC66"/>
      <color rgb="FFFFFFCC"/>
      <color rgb="FF98F6AE"/>
      <color rgb="FF9FF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455159</xdr:colOff>
      <xdr:row>6</xdr:row>
      <xdr:rowOff>104776</xdr:rowOff>
    </xdr:from>
    <xdr:to>
      <xdr:col>2</xdr:col>
      <xdr:colOff>921611</xdr:colOff>
      <xdr:row>15</xdr:row>
      <xdr:rowOff>152401</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6284" y="1247776"/>
          <a:ext cx="1847577" cy="177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165652</xdr:colOff>
      <xdr:row>66</xdr:row>
      <xdr:rowOff>41413</xdr:rowOff>
    </xdr:from>
    <xdr:to>
      <xdr:col>6</xdr:col>
      <xdr:colOff>445313</xdr:colOff>
      <xdr:row>66</xdr:row>
      <xdr:rowOff>3256569</xdr:rowOff>
    </xdr:to>
    <xdr:pic>
      <xdr:nvPicPr>
        <xdr:cNvPr id="8" name="Imagem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2" y="5872370"/>
          <a:ext cx="6924261" cy="3215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27</xdr:row>
      <xdr:rowOff>76200</xdr:rowOff>
    </xdr:from>
    <xdr:to>
      <xdr:col>8</xdr:col>
      <xdr:colOff>11781</xdr:colOff>
      <xdr:row>29</xdr:row>
      <xdr:rowOff>152400</xdr:rowOff>
    </xdr:to>
    <xdr:pic>
      <xdr:nvPicPr>
        <xdr:cNvPr id="5" name="Imagem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6515100"/>
          <a:ext cx="4717131"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211666</xdr:colOff>
      <xdr:row>1</xdr:row>
      <xdr:rowOff>84667</xdr:rowOff>
    </xdr:from>
    <xdr:to>
      <xdr:col>8</xdr:col>
      <xdr:colOff>642100</xdr:colOff>
      <xdr:row>6</xdr:row>
      <xdr:rowOff>170393</xdr:rowOff>
    </xdr:to>
    <xdr:pic>
      <xdr:nvPicPr>
        <xdr:cNvPr id="2" name="Picture 1" descr="brasã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0816" y="84667"/>
          <a:ext cx="1163859" cy="1038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1028701</xdr:colOff>
      <xdr:row>27</xdr:row>
      <xdr:rowOff>28575</xdr:rowOff>
    </xdr:from>
    <xdr:to>
      <xdr:col>7</xdr:col>
      <xdr:colOff>152401</xdr:colOff>
      <xdr:row>30</xdr:row>
      <xdr:rowOff>63905</xdr:rowOff>
    </xdr:to>
    <xdr:pic>
      <xdr:nvPicPr>
        <xdr:cNvPr id="3" name="Imagem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638301" y="6448425"/>
          <a:ext cx="3505200" cy="635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iversos\PROTOTIPO%20DE%20MEDI&#199;&#195;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emar\meus%20documentos\Documents%20and%20Settings\Eng&#186;%20Fernando\Configura&#231;&#245;es%20locais\Temp\Diret&#243;rio%20tempor&#225;rio%201%20para%20SINFRA-1MED-OK.zip\1&#170;%20Medi&#231;&#227;o%20Maio%2004-faltante-marc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celo/Desktop/Planilha%20Or&#231;ament&#225;ria%20E%20E%20BENEDITO%20N&#195;O%20DESONERAD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0.5\d\Users\user\AppData\Local\Microsoft\Windows\Temporary%20Internet%20Files\Low\Content.IE5\JZI8RJPM\ORCAMENTO%20PEC%203000%20MT(OBRA)analis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0.5\d\Documents%20and%20Settings\Cassiane\Desktop\CASSIANE\PAVIMENTA&#199;&#195;O\SORRISO\BOA%20ESPERAN&#199;A%20I%20E%20II\PLANILHAS%20DE%20PROJETO\REVISAO%20SETEMBRO\ADI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T-170%20(BRASNORTE%20-%20AGRIMAT%20100km)\Medi&#231;&#245;es%20Agrimat\Triunfo\Obra\Obra%20n&#186;%20199\2&#170;%20Repactua&#231;&#227;o\4&#170;%20medi&#231;&#227;o%20199%20ap&#243;s%202&#170;%20repactua&#231;&#227;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16.0.5\Meus%20documentos\DEISE\2005\SINFRA\MODELOS\N.MUTUM-STA%20RITA%20DO%20TRIVELATO%20QUANTITATIVO%20(altera&#231;&#245;es%20do%20Fabian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6_%20OBRAS%20PUBLICAS/02_PROJETOS-OBRAS/ESCOLAS/ESTADUAIS/ESCOLA%20ESTADUAL%20M&#193;RIO%20RAITER/E.E%20M&#193;RIO%20RAITER%20-%20EM%20ORDEM/OR&#199;AMENTO/PLANILHA%20E.E%20M&#193;RIO%20RAITE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aterro pontesul"/>
    </sheetNames>
    <sheetDataSet>
      <sheetData sheetId="0"/>
      <sheetData sheetId="1"/>
      <sheetData sheetId="2"/>
      <sheetData sheetId="3"/>
      <sheetData sheetId="4">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v.caixa 2"/>
      <sheetName val="Escav.caixa 1"/>
      <sheetName val="ESCAVAÇÃO LE"/>
      <sheetName val=" ESCAVAÇÃO LD"/>
      <sheetName val="Aterro Pista"/>
      <sheetName val="Aterro PonteNorte"/>
      <sheetName val="Aterro PonteSul"/>
      <sheetName val="Sub-base e base"/>
      <sheetName val="Construção OAC (BSTC)"/>
      <sheetName val="DMT_EV"/>
      <sheetName val="CALC.DMT-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CRONOGRAMA"/>
      <sheetName val="PLANILHA ORÇAMENTARIA"/>
      <sheetName val="COMP_GÁS"/>
      <sheetName val="COMP INCÊNDIO"/>
      <sheetName val="COMP_HIDROSSANIT"/>
      <sheetName val="COMP ARQ_ESTRUT"/>
      <sheetName val="COMP ELÉT_CAB_SPDA"/>
      <sheetName val="ins_nãodesonerada"/>
      <sheetName val="comp_nãodesoner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v>39680</v>
          </cell>
          <cell r="B1" t="str">
            <v>!EM PROCESSO DE DESATIVACAO! CAIXA DE PROTECAO PARA 1 MEDIDOR MONOFASICO, EM CHAPA DE ACO 20 USG (PADRAO DA CONCESSIONARIA LOCAL)</v>
          </cell>
          <cell r="C1" t="str">
            <v xml:space="preserve">UN    </v>
          </cell>
          <cell r="D1">
            <v>69.400000000000006</v>
          </cell>
        </row>
        <row r="2">
          <cell r="A2">
            <v>39683</v>
          </cell>
          <cell r="B2" t="str">
            <v>!EM PROCESSO DE DESATIVACAO! CAIXA INTERNA/EXTERNA DE MEDICAO PARA 1 MEDIDOR MONOFASICO, COM VISOR, EM CHAPA DE ACO 18 USG (PADRAO DA CONCESSIONARIA LOCAL)</v>
          </cell>
          <cell r="C2" t="str">
            <v xml:space="preserve">UN    </v>
          </cell>
          <cell r="D2">
            <v>42.48</v>
          </cell>
        </row>
        <row r="3">
          <cell r="A3">
            <v>2404</v>
          </cell>
          <cell r="B3" t="str">
            <v>!EM PROCESSO DE DESATIVACAO! DIVISORIA COLMEIA CEGA COM MONTANTE E RODAPE DE ALUMINIO ANODIZADO SIMPLES (SEM COLOCACAO)</v>
          </cell>
          <cell r="C3" t="str">
            <v xml:space="preserve">M2    </v>
          </cell>
          <cell r="D3">
            <v>93</v>
          </cell>
        </row>
        <row r="4">
          <cell r="A4">
            <v>2720</v>
          </cell>
          <cell r="B4" t="str">
            <v>!EM PROCESSO DE DESATIVACAO! ESCAVADEIRA DRAGA DE ARRASTE, CAP. 3/4 JC 140HP (INCL MANUTENCAO/OPERACAO)</v>
          </cell>
          <cell r="C4" t="str">
            <v xml:space="preserve">H     </v>
          </cell>
          <cell r="D4">
            <v>156.66999999999999</v>
          </cell>
        </row>
        <row r="5">
          <cell r="A5">
            <v>2719</v>
          </cell>
          <cell r="B5" t="str">
            <v>!EM PROCESSO DE DESATIVACAO! ESCAVADEIRA HIDRAULICA SOBRE ESTEIRAS DE 99 HP, PESO OPERACIONAL DE *16* T E CAPACIDADE DE 0,85 A 1,00 M3 (LOCACAO COM OPERADOR, COMBUSTIVEL E MANUTENCAO)</v>
          </cell>
          <cell r="C5" t="str">
            <v xml:space="preserve">H     </v>
          </cell>
          <cell r="D5">
            <v>132.75</v>
          </cell>
        </row>
        <row r="6">
          <cell r="A6">
            <v>3378</v>
          </cell>
          <cell r="B6" t="str">
            <v>!EM PROCESSO DE DESATIVACAO! HASTE DE ATERRAMENTO EM ACO COM 3,00 M DE COMPRIMENTO E DN = 3/4", REVESTIDA COM BAIXA CAMADA DE COBRE, SEM CONECTOR</v>
          </cell>
          <cell r="C6" t="str">
            <v xml:space="preserve">UN    </v>
          </cell>
          <cell r="D6">
            <v>48.01</v>
          </cell>
        </row>
        <row r="7">
          <cell r="A7">
            <v>3380</v>
          </cell>
          <cell r="B7" t="str">
            <v>!EM PROCESSO DE DESATIVACAO! HASTE DE ATERRAMENTO EM ACO COM 3,00 M DE COMPRIMENTO E DN = 5/8", REVESTIDA COM BAIXA CAMADA DE COBRE, COM CONECTOR TIPO GRAMPO</v>
          </cell>
          <cell r="C7" t="str">
            <v xml:space="preserve">UN    </v>
          </cell>
          <cell r="D7">
            <v>33.61</v>
          </cell>
        </row>
        <row r="8">
          <cell r="A8">
            <v>3379</v>
          </cell>
          <cell r="B8" t="str">
            <v>!EM PROCESSO DE DESATIVACAO! HASTE DE ATERRAMENTO EM ACO COM 3,00 M DE COMPRIMENTO E DN = 5/8", REVESTIDA COM BAIXA CAMADA DE COBRE, SEM CONECTOR</v>
          </cell>
          <cell r="C8" t="str">
            <v xml:space="preserve">UN    </v>
          </cell>
          <cell r="D8">
            <v>32.450000000000003</v>
          </cell>
        </row>
        <row r="9">
          <cell r="A9">
            <v>3346</v>
          </cell>
          <cell r="B9" t="str">
            <v>!EM PROCESSO DE DESATIVACAO! LOCACAO DE GRUPO GERADOR *80 A 125* KVA, MOTOR DIESEL, REBOCAVEL, ACIONAMENTO MANUAL</v>
          </cell>
          <cell r="C9" t="str">
            <v xml:space="preserve">H     </v>
          </cell>
          <cell r="D9">
            <v>13.5</v>
          </cell>
        </row>
        <row r="10">
          <cell r="A10">
            <v>3348</v>
          </cell>
          <cell r="B10" t="str">
            <v>!EM PROCESSO DE DESATIVACAO! LOCACAO DE GRUPO GERADOR ACIMA DE * 125 ATE 180* KVA, MOTOR DIESEL, REBOCAVEL, ACIONAMENTO MANUAL</v>
          </cell>
          <cell r="C10" t="str">
            <v xml:space="preserve">H     </v>
          </cell>
          <cell r="D10">
            <v>16.149999999999999</v>
          </cell>
        </row>
        <row r="11">
          <cell r="A11">
            <v>3345</v>
          </cell>
          <cell r="B11" t="str">
            <v>!EM PROCESSO DE DESATIVACAO! LOCACAO DE GRUPO GERADOR ACIMA DE * 20 A 80* KVA, MOTOR DIESEL, REBOCAVEL, ACIONAMENTO MANUAL</v>
          </cell>
          <cell r="C11" t="str">
            <v xml:space="preserve">H     </v>
          </cell>
          <cell r="D11">
            <v>10.43</v>
          </cell>
        </row>
        <row r="12">
          <cell r="A12">
            <v>39833</v>
          </cell>
          <cell r="B12" t="str">
            <v>!EM PROCESSO DE DESATIVACAO! LOCACAO DE GRUPO GERADOR DE *260* KVA, DIESEL REBOCAVEL, ACIONAMENTO MANUAL</v>
          </cell>
          <cell r="C12" t="str">
            <v xml:space="preserve">H     </v>
          </cell>
          <cell r="D12">
            <v>22.12</v>
          </cell>
        </row>
        <row r="13">
          <cell r="A13">
            <v>39834</v>
          </cell>
          <cell r="B13" t="str">
            <v>!EM PROCESSO DE DESATIVACAO! LOCACAO DE GRUPO GERADOR DE *400* KVA, DIESEL REBOCAVEL, ACIONAMENTO MANUAL</v>
          </cell>
          <cell r="C13" t="str">
            <v xml:space="preserve">H     </v>
          </cell>
          <cell r="D13">
            <v>37.96</v>
          </cell>
        </row>
        <row r="14">
          <cell r="A14">
            <v>39835</v>
          </cell>
          <cell r="B14" t="str">
            <v>!EM PROCESSO DE DESATIVACAO! LOCACAO DE GRUPO GERADOR DE *550* KVA, DIESEL REBOCAVEL, ACIONAMENTO MANUAL</v>
          </cell>
          <cell r="C14" t="str">
            <v xml:space="preserve">H     </v>
          </cell>
          <cell r="D14">
            <v>46.28</v>
          </cell>
        </row>
        <row r="15">
          <cell r="A15">
            <v>13382</v>
          </cell>
          <cell r="B15" t="str">
            <v>!EM PROCESSO DE DESATIVACAO! LUMINARIA FECHADA P/ ILUMINACAO PUBLICA, TIPO ABL 50/F OU EQUIV, P/ LAMPADA A VAPOR DE MERCURIO 400W</v>
          </cell>
          <cell r="C15" t="str">
            <v xml:space="preserve">UN    </v>
          </cell>
          <cell r="D15">
            <v>189.76</v>
          </cell>
        </row>
        <row r="16">
          <cell r="A16">
            <v>13399</v>
          </cell>
          <cell r="B16" t="str">
            <v>!EM PROCESSO DE DESATIVACAO! QUADRO DE DISTRIBUICAO SEM BARRAMENTO, COM PORTA, DE EMBUTIR, EM CHAPA DE ACO GALVANIZADO, PARA 3 DISJUNTORES NEMA</v>
          </cell>
          <cell r="C16" t="str">
            <v xml:space="preserve">UN    </v>
          </cell>
          <cell r="D16">
            <v>21.66</v>
          </cell>
        </row>
        <row r="17">
          <cell r="A17">
            <v>39764</v>
          </cell>
          <cell r="B17" t="str">
            <v>!EM PROCESSO DE DESATIVACAO! QUADRO DE DISTRIBUICAO SEM BARRAMENTO, COM PORTA, DE EMBUTIR, EM CHAPA DE ACO GALVANIZADO, PARA 6 DISJUNTORES NEMA</v>
          </cell>
          <cell r="C17" t="str">
            <v xml:space="preserve">UN    </v>
          </cell>
          <cell r="D17">
            <v>29.79</v>
          </cell>
        </row>
        <row r="18">
          <cell r="A18">
            <v>4126</v>
          </cell>
          <cell r="B18" t="str">
            <v>!EM PROCESSO DE DESATIVACAO! TERMINAL DE PORCELANA (MUFLA) UNIPOLAR, USO EXTERNO, TENSAO 3,6/6 KV, PARA CABO DE 10/16 MM2, COM ISOLAMENTO EPR</v>
          </cell>
          <cell r="C18" t="str">
            <v xml:space="preserve">UN    </v>
          </cell>
          <cell r="D18">
            <v>209.97</v>
          </cell>
        </row>
        <row r="19">
          <cell r="A19">
            <v>10615</v>
          </cell>
          <cell r="B19" t="str">
            <v>!EM PROCESSO DE DESATIVACAO! VEICULO DE PASSEIO COM MOTOR 1.0 FLEX, POTENCIA 72/85 CV, 5 PORTAS, COR SOLIDA, BASICO</v>
          </cell>
          <cell r="C19" t="str">
            <v xml:space="preserve">UN    </v>
          </cell>
          <cell r="D19">
            <v>45990</v>
          </cell>
        </row>
        <row r="20">
          <cell r="A20">
            <v>21136</v>
          </cell>
          <cell r="B20" t="str">
            <v>!EM PROCESSO DESATIVACAO! ELETRODUTO EM ACO GALVANIZADO ELETROLITICO, LEVE, DIAMETRO 1", PAREDE DE 0,90 MM</v>
          </cell>
          <cell r="C20" t="str">
            <v xml:space="preserve">M     </v>
          </cell>
          <cell r="D20">
            <v>11.95</v>
          </cell>
        </row>
        <row r="21">
          <cell r="A21">
            <v>21128</v>
          </cell>
          <cell r="B21" t="str">
            <v>!EM PROCESSO DESATIVACAO! ELETRODUTO EM ACO GALVANIZADO ELETROLITICO, LEVE, DIAMETRO 3/4", PAREDE DE 0,90 MM</v>
          </cell>
          <cell r="C21" t="str">
            <v xml:space="preserve">M     </v>
          </cell>
          <cell r="D21">
            <v>9.25</v>
          </cell>
        </row>
        <row r="22">
          <cell r="A22">
            <v>21130</v>
          </cell>
          <cell r="B22" t="str">
            <v>!EM PROCESSO DESATIVACAO! ELETRODUTO EM ACO GALVANIZADO ELETROLITICO, SEMI-PESADO, DIAMETRO 1 1/2", PAREDE DE 1,20 MM</v>
          </cell>
          <cell r="C22" t="str">
            <v xml:space="preserve">M     </v>
          </cell>
          <cell r="D22">
            <v>23.36</v>
          </cell>
        </row>
        <row r="23">
          <cell r="A23">
            <v>21135</v>
          </cell>
          <cell r="B23" t="str">
            <v>!EM PROCESSO DESATIVACAO! ELETRODUTO EM ACO GALVANIZADO ELETROLITICO, SEMI-PESADO, DIAMETRO 1 1/4", PAREDE DE 1,20 MM</v>
          </cell>
          <cell r="C23" t="str">
            <v xml:space="preserve">M     </v>
          </cell>
          <cell r="D23">
            <v>23</v>
          </cell>
        </row>
        <row r="24">
          <cell r="A24">
            <v>42402</v>
          </cell>
          <cell r="B24" t="str">
            <v>AÇO CA-25, 16,0 MM, BARRA DE TRANSFERENCIA</v>
          </cell>
          <cell r="C24" t="str">
            <v xml:space="preserve">KG    </v>
          </cell>
          <cell r="D24">
            <v>5.33</v>
          </cell>
        </row>
        <row r="25">
          <cell r="A25">
            <v>38605</v>
          </cell>
          <cell r="B25" t="str">
            <v>ABERTURA PARA ENCAIXE DE CUBA OU LAVATORIO EM BANCADA DE MARMORE/ GRANITO OU OUTRO TIPO DE PEDRA NATURAL</v>
          </cell>
          <cell r="C25" t="str">
            <v xml:space="preserve">UN    </v>
          </cell>
          <cell r="D25">
            <v>92.4</v>
          </cell>
        </row>
        <row r="26">
          <cell r="A26">
            <v>11270</v>
          </cell>
          <cell r="B26" t="str">
            <v>ABRACADEIRA DE LATAO PARA FIXACAO DE CABO PARA-RAIO, DIMENSOES 32 X 24 X 24 MM</v>
          </cell>
          <cell r="C26" t="str">
            <v xml:space="preserve">UN    </v>
          </cell>
          <cell r="D26">
            <v>1.8</v>
          </cell>
        </row>
        <row r="27">
          <cell r="A27">
            <v>412</v>
          </cell>
          <cell r="B27" t="str">
            <v>ABRACADEIRA DE NYLON PARA AMARRACAO DE CABOS, COMPRIMENTO DE *230* X *7,6* MM</v>
          </cell>
          <cell r="C27" t="str">
            <v xml:space="preserve">UN    </v>
          </cell>
          <cell r="D27">
            <v>1.02</v>
          </cell>
        </row>
        <row r="28">
          <cell r="A28">
            <v>414</v>
          </cell>
          <cell r="B28" t="str">
            <v>ABRACADEIRA DE NYLON PARA AMARRACAO DE CABOS, COMPRIMENTO DE 100 X 2,5 MM</v>
          </cell>
          <cell r="C28" t="str">
            <v xml:space="preserve">UN    </v>
          </cell>
          <cell r="D28">
            <v>0.06</v>
          </cell>
        </row>
        <row r="29">
          <cell r="A29">
            <v>410</v>
          </cell>
          <cell r="B29" t="str">
            <v>ABRACADEIRA DE NYLON PARA AMARRACAO DE CABOS, COMPRIMENTO DE 150 X *3,6* MM</v>
          </cell>
          <cell r="C29" t="str">
            <v xml:space="preserve">UN    </v>
          </cell>
          <cell r="D29">
            <v>0.15</v>
          </cell>
        </row>
        <row r="30">
          <cell r="A30">
            <v>411</v>
          </cell>
          <cell r="B30" t="str">
            <v>ABRACADEIRA DE NYLON PARA AMARRACAO DE CABOS, COMPRIMENTO DE 200 X *4,6* MM</v>
          </cell>
          <cell r="C30" t="str">
            <v xml:space="preserve">UN    </v>
          </cell>
          <cell r="D30">
            <v>0.2</v>
          </cell>
        </row>
        <row r="31">
          <cell r="A31">
            <v>408</v>
          </cell>
          <cell r="B31" t="str">
            <v>ABRACADEIRA DE NYLON PARA AMARRACAO DE CABOS, COMPRIMENTO DE 390 X *4,6* MM</v>
          </cell>
          <cell r="C31" t="str">
            <v xml:space="preserve">UN    </v>
          </cell>
          <cell r="D31">
            <v>0.99</v>
          </cell>
        </row>
        <row r="32">
          <cell r="A32">
            <v>39131</v>
          </cell>
          <cell r="B32" t="str">
            <v>ABRACADEIRA EM ACO PARA AMARRACAO DE ELETRODUTOS, TIPO D, COM 1 1/2" E CUNHA DE FIXACAO</v>
          </cell>
          <cell r="C32" t="str">
            <v xml:space="preserve">UN    </v>
          </cell>
          <cell r="D32">
            <v>2.68</v>
          </cell>
        </row>
        <row r="33">
          <cell r="A33">
            <v>394</v>
          </cell>
          <cell r="B33" t="str">
            <v>ABRACADEIRA EM ACO PARA AMARRACAO DE ELETRODUTOS, TIPO D, COM 1 1/2" E PARAFUSO DE FIXACAO</v>
          </cell>
          <cell r="C33" t="str">
            <v xml:space="preserve">UN    </v>
          </cell>
          <cell r="D33">
            <v>2.72</v>
          </cell>
        </row>
        <row r="34">
          <cell r="A34">
            <v>39130</v>
          </cell>
          <cell r="B34" t="str">
            <v>ABRACADEIRA EM ACO PARA AMARRACAO DE ELETRODUTOS, TIPO D, COM 1 1/4" E CUNHA DE FIXACAO</v>
          </cell>
          <cell r="C34" t="str">
            <v xml:space="preserve">UN    </v>
          </cell>
          <cell r="D34">
            <v>2.4500000000000002</v>
          </cell>
        </row>
        <row r="35">
          <cell r="A35">
            <v>395</v>
          </cell>
          <cell r="B35" t="str">
            <v>ABRACADEIRA EM ACO PARA AMARRACAO DE ELETRODUTOS, TIPO D, COM 1 1/4" E PARAFUSO DE FIXACAO</v>
          </cell>
          <cell r="C35" t="str">
            <v xml:space="preserve">UN    </v>
          </cell>
          <cell r="D35">
            <v>2.62</v>
          </cell>
        </row>
        <row r="36">
          <cell r="A36">
            <v>39127</v>
          </cell>
          <cell r="B36" t="str">
            <v>ABRACADEIRA EM ACO PARA AMARRACAO DE ELETRODUTOS, TIPO D, COM 1/2" E CUNHA DE FIXACAO</v>
          </cell>
          <cell r="C36" t="str">
            <v xml:space="preserve">UN    </v>
          </cell>
          <cell r="D36">
            <v>1.29</v>
          </cell>
        </row>
        <row r="37">
          <cell r="A37">
            <v>392</v>
          </cell>
          <cell r="B37" t="str">
            <v>ABRACADEIRA EM ACO PARA AMARRACAO DE ELETRODUTOS, TIPO D, COM 1/2" E PARAFUSO DE FIXACAO</v>
          </cell>
          <cell r="C37" t="str">
            <v xml:space="preserve">UN    </v>
          </cell>
          <cell r="D37">
            <v>1.32</v>
          </cell>
        </row>
        <row r="38">
          <cell r="A38">
            <v>39129</v>
          </cell>
          <cell r="B38" t="str">
            <v>ABRACADEIRA EM ACO PARA AMARRACAO DE ELETRODUTOS, TIPO D, COM 1" E CUNHA DE FIXACAO</v>
          </cell>
          <cell r="C38" t="str">
            <v xml:space="preserve">UN    </v>
          </cell>
          <cell r="D38">
            <v>1.51</v>
          </cell>
        </row>
        <row r="39">
          <cell r="A39">
            <v>393</v>
          </cell>
          <cell r="B39" t="str">
            <v>ABRACADEIRA EM ACO PARA AMARRACAO DE ELETRODUTOS, TIPO D, COM 1" E PARAFUSO DE FIXACAO</v>
          </cell>
          <cell r="C39" t="str">
            <v xml:space="preserve">UN    </v>
          </cell>
          <cell r="D39">
            <v>1.58</v>
          </cell>
        </row>
        <row r="40">
          <cell r="A40">
            <v>39133</v>
          </cell>
          <cell r="B40" t="str">
            <v>ABRACADEIRA EM ACO PARA AMARRACAO DE ELETRODUTOS, TIPO D, COM 2 1/2" E CUNHA DE FIXACAO</v>
          </cell>
          <cell r="C40" t="str">
            <v xml:space="preserve">UN    </v>
          </cell>
          <cell r="D40">
            <v>3.52</v>
          </cell>
        </row>
        <row r="41">
          <cell r="A41">
            <v>397</v>
          </cell>
          <cell r="B41" t="str">
            <v>ABRACADEIRA EM ACO PARA AMARRACAO DE ELETRODUTOS, TIPO D, COM 2 1/2" E PARAFUSO DE FIXACAO</v>
          </cell>
          <cell r="C41" t="str">
            <v xml:space="preserve">UN    </v>
          </cell>
          <cell r="D41">
            <v>3.89</v>
          </cell>
        </row>
        <row r="42">
          <cell r="A42">
            <v>39132</v>
          </cell>
          <cell r="B42" t="str">
            <v>ABRACADEIRA EM ACO PARA AMARRACAO DE ELETRODUTOS, TIPO D, COM 2" E CUNHA DE FIXACAO</v>
          </cell>
          <cell r="C42" t="str">
            <v xml:space="preserve">UN    </v>
          </cell>
          <cell r="D42">
            <v>2.82</v>
          </cell>
        </row>
        <row r="43">
          <cell r="A43">
            <v>396</v>
          </cell>
          <cell r="B43" t="str">
            <v>ABRACADEIRA EM ACO PARA AMARRACAO DE ELETRODUTOS, TIPO D, COM 2" E PARAFUSO DE FIXACAO</v>
          </cell>
          <cell r="C43" t="str">
            <v xml:space="preserve">UN    </v>
          </cell>
          <cell r="D43">
            <v>3.02</v>
          </cell>
        </row>
        <row r="44">
          <cell r="A44">
            <v>39135</v>
          </cell>
          <cell r="B44" t="str">
            <v>ABRACADEIRA EM ACO PARA AMARRACAO DE ELETRODUTOS, TIPO D, COM 3 1/2" E CUNHA DE FIXACAO</v>
          </cell>
          <cell r="C44" t="str">
            <v xml:space="preserve">UN    </v>
          </cell>
          <cell r="D44">
            <v>5.64</v>
          </cell>
        </row>
        <row r="45">
          <cell r="A45">
            <v>39128</v>
          </cell>
          <cell r="B45" t="str">
            <v>ABRACADEIRA EM ACO PARA AMARRACAO DE ELETRODUTOS, TIPO D, COM 3/4" E CUNHA DE FIXACAO</v>
          </cell>
          <cell r="C45" t="str">
            <v xml:space="preserve">UN    </v>
          </cell>
          <cell r="D45">
            <v>1.41</v>
          </cell>
        </row>
        <row r="46">
          <cell r="A46">
            <v>400</v>
          </cell>
          <cell r="B46" t="str">
            <v>ABRACADEIRA EM ACO PARA AMARRACAO DE ELETRODUTOS, TIPO D, COM 3/4" E PARAFUSO DE FIXACAO</v>
          </cell>
          <cell r="C46" t="str">
            <v xml:space="preserve">UN    </v>
          </cell>
          <cell r="D46">
            <v>1.37</v>
          </cell>
        </row>
        <row r="47">
          <cell r="A47">
            <v>39125</v>
          </cell>
          <cell r="B47" t="str">
            <v>ABRACADEIRA EM ACO PARA AMARRACAO DE ELETRODUTOS, TIPO D, COM 3/8" E PARAFUSO DE FIXACAO</v>
          </cell>
          <cell r="C47" t="str">
            <v xml:space="preserve">UN    </v>
          </cell>
          <cell r="D47">
            <v>1.41</v>
          </cell>
        </row>
        <row r="48">
          <cell r="A48">
            <v>39134</v>
          </cell>
          <cell r="B48" t="str">
            <v>ABRACADEIRA EM ACO PARA AMARRACAO DE ELETRODUTOS, TIPO D, COM 3" E CUNHA DE FIXACAO</v>
          </cell>
          <cell r="C48" t="str">
            <v xml:space="preserve">UN    </v>
          </cell>
          <cell r="D48">
            <v>4.7</v>
          </cell>
        </row>
        <row r="49">
          <cell r="A49">
            <v>398</v>
          </cell>
          <cell r="B49" t="str">
            <v>ABRACADEIRA EM ACO PARA AMARRACAO DE ELETRODUTOS, TIPO D, COM 3" E PARAFUSO DE FIXACAO</v>
          </cell>
          <cell r="C49" t="str">
            <v xml:space="preserve">UN    </v>
          </cell>
          <cell r="D49">
            <v>4.33</v>
          </cell>
        </row>
        <row r="50">
          <cell r="A50">
            <v>39126</v>
          </cell>
          <cell r="B50" t="str">
            <v>ABRACADEIRA EM ACO PARA AMARRACAO DE ELETRODUTOS, TIPO D, COM 4" E CUNHA DE FIXACAO</v>
          </cell>
          <cell r="C50" t="str">
            <v xml:space="preserve">UN    </v>
          </cell>
          <cell r="D50">
            <v>6.35</v>
          </cell>
        </row>
        <row r="51">
          <cell r="A51">
            <v>399</v>
          </cell>
          <cell r="B51" t="str">
            <v>ABRACADEIRA EM ACO PARA AMARRACAO DE ELETRODUTOS, TIPO D, COM 4" E PARAFUSO DE FIXACAO</v>
          </cell>
          <cell r="C51" t="str">
            <v xml:space="preserve">UN    </v>
          </cell>
          <cell r="D51">
            <v>5.59</v>
          </cell>
        </row>
        <row r="52">
          <cell r="A52">
            <v>39158</v>
          </cell>
          <cell r="B52" t="str">
            <v>ABRACADEIRA EM ACO PARA AMARRACAO DE ELETRODUTOS, TIPO ECONOMICA (GOTA), COM 8"</v>
          </cell>
          <cell r="C52" t="str">
            <v xml:space="preserve">UN    </v>
          </cell>
          <cell r="D52">
            <v>15.02</v>
          </cell>
        </row>
        <row r="53">
          <cell r="A53">
            <v>39141</v>
          </cell>
          <cell r="B53" t="str">
            <v>ABRACADEIRA EM ACO PARA AMARRACAO DE ELETRODUTOS, TIPO U SIMPLES, COM 1 1/2"</v>
          </cell>
          <cell r="C53" t="str">
            <v xml:space="preserve">UN    </v>
          </cell>
          <cell r="D53">
            <v>1.0900000000000001</v>
          </cell>
        </row>
        <row r="54">
          <cell r="A54">
            <v>39140</v>
          </cell>
          <cell r="B54" t="str">
            <v>ABRACADEIRA EM ACO PARA AMARRACAO DE ELETRODUTOS, TIPO U SIMPLES, COM 1 1/4"</v>
          </cell>
          <cell r="C54" t="str">
            <v xml:space="preserve">UN    </v>
          </cell>
          <cell r="D54">
            <v>0.99</v>
          </cell>
        </row>
        <row r="55">
          <cell r="A55">
            <v>39137</v>
          </cell>
          <cell r="B55" t="str">
            <v>ABRACADEIRA EM ACO PARA AMARRACAO DE ELETRODUTOS, TIPO U SIMPLES, COM 1/2"</v>
          </cell>
          <cell r="C55" t="str">
            <v xml:space="preserve">UN    </v>
          </cell>
          <cell r="D55">
            <v>0.56999999999999995</v>
          </cell>
        </row>
        <row r="56">
          <cell r="A56">
            <v>39139</v>
          </cell>
          <cell r="B56" t="str">
            <v>ABRACADEIRA EM ACO PARA AMARRACAO DE ELETRODUTOS, TIPO U SIMPLES, COM 1"</v>
          </cell>
          <cell r="C56" t="str">
            <v xml:space="preserve">UN    </v>
          </cell>
          <cell r="D56">
            <v>0.82</v>
          </cell>
        </row>
        <row r="57">
          <cell r="A57">
            <v>39143</v>
          </cell>
          <cell r="B57" t="str">
            <v>ABRACADEIRA EM ACO PARA AMARRACAO DE ELETRODUTOS, TIPO U SIMPLES, COM 2 1/2"</v>
          </cell>
          <cell r="C57" t="str">
            <v xml:space="preserve">UN    </v>
          </cell>
          <cell r="D57">
            <v>2.25</v>
          </cell>
        </row>
        <row r="58">
          <cell r="A58">
            <v>39142</v>
          </cell>
          <cell r="B58" t="str">
            <v>ABRACADEIRA EM ACO PARA AMARRACAO DE ELETRODUTOS, TIPO U SIMPLES, COM 2"</v>
          </cell>
          <cell r="C58" t="str">
            <v xml:space="preserve">UN    </v>
          </cell>
          <cell r="D58">
            <v>1.61</v>
          </cell>
        </row>
        <row r="59">
          <cell r="A59">
            <v>39138</v>
          </cell>
          <cell r="B59" t="str">
            <v>ABRACADEIRA EM ACO PARA AMARRACAO DE ELETRODUTOS, TIPO U SIMPLES, COM 3/4"</v>
          </cell>
          <cell r="C59" t="str">
            <v xml:space="preserve">UN    </v>
          </cell>
          <cell r="D59">
            <v>0.6</v>
          </cell>
        </row>
        <row r="60">
          <cell r="A60">
            <v>39136</v>
          </cell>
          <cell r="B60" t="str">
            <v>ABRACADEIRA EM ACO PARA AMARRACAO DE ELETRODUTOS, TIPO U SIMPLES, COM 3/8"</v>
          </cell>
          <cell r="C60" t="str">
            <v xml:space="preserve">UN    </v>
          </cell>
          <cell r="D60">
            <v>0.4</v>
          </cell>
        </row>
        <row r="61">
          <cell r="A61">
            <v>39144</v>
          </cell>
          <cell r="B61" t="str">
            <v>ABRACADEIRA EM ACO PARA AMARRACAO DE ELETRODUTOS, TIPO U SIMPLES, COM 3"</v>
          </cell>
          <cell r="C61" t="str">
            <v xml:space="preserve">UN    </v>
          </cell>
          <cell r="D61">
            <v>2.62</v>
          </cell>
        </row>
        <row r="62">
          <cell r="A62">
            <v>39145</v>
          </cell>
          <cell r="B62" t="str">
            <v>ABRACADEIRA EM ACO PARA AMARRACAO DE ELETRODUTOS, TIPO U SIMPLES, COM 4"</v>
          </cell>
          <cell r="C62" t="str">
            <v xml:space="preserve">UN    </v>
          </cell>
          <cell r="D62">
            <v>4.3099999999999996</v>
          </cell>
        </row>
        <row r="63">
          <cell r="A63">
            <v>12615</v>
          </cell>
          <cell r="B63" t="str">
            <v>ABRACADEIRA PVC, PARA CALHA PLUVIAL, DIAMETRO ENTRE 80 E 100 MM, PARA DRENAGEM PREDIAL</v>
          </cell>
          <cell r="C63" t="str">
            <v xml:space="preserve">UN    </v>
          </cell>
          <cell r="D63">
            <v>3.24</v>
          </cell>
        </row>
        <row r="64">
          <cell r="A64">
            <v>11927</v>
          </cell>
          <cell r="B64" t="str">
            <v>ABRACADEIRA, GALVANIZADA/ZINCADA, ROSCA SEM FIM, PARAFUSO INOX, LARGURA  FITA *12,6 A *14 MM, D = 2" A 2 1/2"</v>
          </cell>
          <cell r="C64" t="str">
            <v xml:space="preserve">UN    </v>
          </cell>
          <cell r="D64">
            <v>5.37</v>
          </cell>
        </row>
        <row r="65">
          <cell r="A65">
            <v>11928</v>
          </cell>
          <cell r="B65" t="str">
            <v>ABRACADEIRA, GALVANIZADA/ZINCADA, ROSCA SEM FIM, PARAFUSO INOX, LARGURA  FITA *12,6 A *14 MM, D = 3" A 3 3/4"</v>
          </cell>
          <cell r="C65" t="str">
            <v xml:space="preserve">UN    </v>
          </cell>
          <cell r="D65">
            <v>6.15</v>
          </cell>
        </row>
        <row r="66">
          <cell r="A66">
            <v>11929</v>
          </cell>
          <cell r="B66" t="str">
            <v>ABRACADEIRA, GALVANIZADA/ZINCADA, ROSCA SEM FIM, PARAFUSO INOX, LARGURA  FITA *12,6 A *14 MM, D = 4" A 4 3/4"</v>
          </cell>
          <cell r="C66" t="str">
            <v xml:space="preserve">UN    </v>
          </cell>
          <cell r="D66">
            <v>9.52</v>
          </cell>
        </row>
        <row r="67">
          <cell r="A67">
            <v>36801</v>
          </cell>
          <cell r="B67" t="str">
            <v>ACABAMENTO CROMADO PARA REGISTRO PEQUENO, 1/2 " OU 3/4 "</v>
          </cell>
          <cell r="C67" t="str">
            <v xml:space="preserve">UN    </v>
          </cell>
          <cell r="D67">
            <v>20.09</v>
          </cell>
        </row>
        <row r="68">
          <cell r="A68">
            <v>36246</v>
          </cell>
          <cell r="B68" t="str">
            <v>ACABAMENTO SIMPLES/CONVENCIONAL PARA FORRO PVC, TIPO "U" OU "C", COR BRANCA, COMPRIMENTO 6 M</v>
          </cell>
          <cell r="C68" t="str">
            <v xml:space="preserve">M     </v>
          </cell>
          <cell r="D68">
            <v>2.11</v>
          </cell>
        </row>
        <row r="69">
          <cell r="A69">
            <v>37600</v>
          </cell>
          <cell r="B69" t="str">
            <v>ACESSORIO DE LIGACAO NAO ELETRICO PARA CARGAS EXPLOSIVAS, TUBO DE 6 M</v>
          </cell>
          <cell r="C69" t="str">
            <v xml:space="preserve">UN    </v>
          </cell>
          <cell r="D69">
            <v>59.58</v>
          </cell>
        </row>
        <row r="70">
          <cell r="A70">
            <v>37599</v>
          </cell>
          <cell r="B70" t="str">
            <v>ACESSORIO INICIADOR NAO ELETRICO, TUBO DE 6 M, TEMPO DE RETARDO DE *160* MS</v>
          </cell>
          <cell r="C70" t="str">
            <v xml:space="preserve">UN    </v>
          </cell>
          <cell r="D70">
            <v>55.45</v>
          </cell>
        </row>
        <row r="71">
          <cell r="A71">
            <v>1</v>
          </cell>
          <cell r="B71" t="str">
            <v>ACETILENO (RECARGA PARA CILINDRO DE CONJUNTO OXICORTE GRANDE)</v>
          </cell>
          <cell r="C71" t="str">
            <v xml:space="preserve">KG    </v>
          </cell>
          <cell r="D71">
            <v>65.56</v>
          </cell>
        </row>
        <row r="72">
          <cell r="A72">
            <v>3</v>
          </cell>
          <cell r="B72" t="str">
            <v>ACIDO MURIATICO, DILUICAO 10% A 12% PARA USO EM LIMPEZA</v>
          </cell>
          <cell r="C72" t="str">
            <v xml:space="preserve">L     </v>
          </cell>
          <cell r="D72">
            <v>4.47</v>
          </cell>
        </row>
        <row r="73">
          <cell r="A73">
            <v>43054</v>
          </cell>
          <cell r="B73" t="str">
            <v>ACO CA-25, 10,0 MM, OU 12,5 MM, OU 16,0 MM, OU 20,0 MM, OU 25,0 MM, VERGALHAO</v>
          </cell>
          <cell r="C73" t="str">
            <v xml:space="preserve">KG    </v>
          </cell>
          <cell r="D73">
            <v>5.58</v>
          </cell>
        </row>
        <row r="74">
          <cell r="A74">
            <v>26</v>
          </cell>
          <cell r="B74" t="str">
            <v>ACO CA-25, 10,0 MM, VERGALHAO</v>
          </cell>
          <cell r="C74" t="str">
            <v xml:space="preserve">KG    </v>
          </cell>
          <cell r="D74">
            <v>5.69</v>
          </cell>
        </row>
        <row r="75">
          <cell r="A75">
            <v>20</v>
          </cell>
          <cell r="B75" t="str">
            <v>ACO CA-25, 12,5 MM, VERGALHAO</v>
          </cell>
          <cell r="C75" t="str">
            <v xml:space="preserve">KG    </v>
          </cell>
          <cell r="D75">
            <v>5.73</v>
          </cell>
        </row>
        <row r="76">
          <cell r="A76">
            <v>21</v>
          </cell>
          <cell r="B76" t="str">
            <v>ACO CA-25, 16,0 MM, VERGALHAO</v>
          </cell>
          <cell r="C76" t="str">
            <v xml:space="preserve">KG    </v>
          </cell>
          <cell r="D76">
            <v>5.73</v>
          </cell>
        </row>
        <row r="77">
          <cell r="A77">
            <v>42403</v>
          </cell>
          <cell r="B77" t="str">
            <v>ACO CA-25, 20,0 MM, BARRA DE TRANSFERENCIA</v>
          </cell>
          <cell r="C77" t="str">
            <v xml:space="preserve">KG    </v>
          </cell>
          <cell r="D77">
            <v>6.84</v>
          </cell>
        </row>
        <row r="78">
          <cell r="A78">
            <v>24</v>
          </cell>
          <cell r="B78" t="str">
            <v>ACO CA-25, 20,0 MM, VERGALHAO</v>
          </cell>
          <cell r="C78" t="str">
            <v xml:space="preserve">KG    </v>
          </cell>
          <cell r="D78">
            <v>5.73</v>
          </cell>
        </row>
        <row r="79">
          <cell r="A79">
            <v>42404</v>
          </cell>
          <cell r="B79" t="str">
            <v>ACO CA-25, 25,0 MM, BARRA DE TRANSFERENCIA</v>
          </cell>
          <cell r="C79" t="str">
            <v xml:space="preserve">KG    </v>
          </cell>
          <cell r="D79">
            <v>6.8</v>
          </cell>
        </row>
        <row r="80">
          <cell r="A80">
            <v>25</v>
          </cell>
          <cell r="B80" t="str">
            <v>ACO CA-25, 25,0 MM, VERGALHAO</v>
          </cell>
          <cell r="C80" t="str">
            <v xml:space="preserve">KG    </v>
          </cell>
          <cell r="D80">
            <v>5.73</v>
          </cell>
        </row>
        <row r="81">
          <cell r="A81">
            <v>42405</v>
          </cell>
          <cell r="B81" t="str">
            <v>ACO CA-25, 32,0 MM, BARRA DE TRANSFERENCIA</v>
          </cell>
          <cell r="C81" t="str">
            <v xml:space="preserve">KG    </v>
          </cell>
          <cell r="D81">
            <v>7.25</v>
          </cell>
        </row>
        <row r="82">
          <cell r="A82">
            <v>34341</v>
          </cell>
          <cell r="B82" t="str">
            <v>ACO CA-25, 32,0 MM, VERGALHAO</v>
          </cell>
          <cell r="C82" t="str">
            <v xml:space="preserve">KG    </v>
          </cell>
          <cell r="D82">
            <v>6.29</v>
          </cell>
        </row>
        <row r="83">
          <cell r="A83">
            <v>43053</v>
          </cell>
          <cell r="B83" t="str">
            <v>ACO CA-25, 6,3 MM OU 8,0 MM, VERGALHAO</v>
          </cell>
          <cell r="C83" t="str">
            <v xml:space="preserve">KG    </v>
          </cell>
          <cell r="D83">
            <v>4.9800000000000004</v>
          </cell>
        </row>
        <row r="84">
          <cell r="A84">
            <v>22</v>
          </cell>
          <cell r="B84" t="str">
            <v>ACO CA-25, 6,3 MM, VERGALHAO</v>
          </cell>
          <cell r="C84" t="str">
            <v xml:space="preserve">KG    </v>
          </cell>
          <cell r="D84">
            <v>6.13</v>
          </cell>
        </row>
        <row r="85">
          <cell r="A85">
            <v>23</v>
          </cell>
          <cell r="B85" t="str">
            <v>ACO CA-25, 8,0 MM, VERGALHAO</v>
          </cell>
          <cell r="C85" t="str">
            <v xml:space="preserve">KG    </v>
          </cell>
          <cell r="D85">
            <v>6.08</v>
          </cell>
        </row>
        <row r="86">
          <cell r="A86">
            <v>43058</v>
          </cell>
          <cell r="B86" t="str">
            <v>ACO CA-50, 10,0 MM, OU 12,5 MM, OU 16,0 MM, OU 20,0 MM, DOBRADO E CORTADO</v>
          </cell>
          <cell r="C86" t="str">
            <v xml:space="preserve">KG    </v>
          </cell>
          <cell r="D86">
            <v>5.17</v>
          </cell>
        </row>
        <row r="87">
          <cell r="A87">
            <v>34</v>
          </cell>
          <cell r="B87" t="str">
            <v>ACO CA-50, 10,0 MM, VERGALHAO</v>
          </cell>
          <cell r="C87" t="str">
            <v xml:space="preserve">KG    </v>
          </cell>
          <cell r="D87">
            <v>5.19</v>
          </cell>
        </row>
        <row r="88">
          <cell r="A88">
            <v>43055</v>
          </cell>
          <cell r="B88" t="str">
            <v>ACO CA-50, 12,5 MM OU 16,0 MM, VERGALHAO</v>
          </cell>
          <cell r="C88" t="str">
            <v xml:space="preserve">KG    </v>
          </cell>
          <cell r="D88">
            <v>4.5</v>
          </cell>
        </row>
        <row r="89">
          <cell r="A89">
            <v>31</v>
          </cell>
          <cell r="B89" t="str">
            <v>ACO CA-50, 12,5 MM, VERGALHAO</v>
          </cell>
          <cell r="C89" t="str">
            <v xml:space="preserve">KG    </v>
          </cell>
          <cell r="D89">
            <v>4.5</v>
          </cell>
        </row>
        <row r="90">
          <cell r="A90">
            <v>34443</v>
          </cell>
          <cell r="B90" t="str">
            <v>ACO CA-50, 16 MM, DOBRADO E CORTADO</v>
          </cell>
          <cell r="C90" t="str">
            <v xml:space="preserve">KG    </v>
          </cell>
          <cell r="D90">
            <v>5.04</v>
          </cell>
        </row>
        <row r="91">
          <cell r="A91">
            <v>27</v>
          </cell>
          <cell r="B91" t="str">
            <v>ACO CA-50, 16,0 MM, VERGALHAO</v>
          </cell>
          <cell r="C91" t="str">
            <v xml:space="preserve">KG    </v>
          </cell>
          <cell r="D91">
            <v>4.5</v>
          </cell>
        </row>
        <row r="92">
          <cell r="A92">
            <v>43056</v>
          </cell>
          <cell r="B92" t="str">
            <v>ACO CA-50, 20,0 MM OU 25,0 MM, VERGALHAO</v>
          </cell>
          <cell r="C92" t="str">
            <v xml:space="preserve">KG    </v>
          </cell>
          <cell r="D92">
            <v>5.19</v>
          </cell>
        </row>
        <row r="93">
          <cell r="A93">
            <v>29</v>
          </cell>
          <cell r="B93" t="str">
            <v>ACO CA-50, 20,0 MM, VERGALHAO</v>
          </cell>
          <cell r="C93" t="str">
            <v xml:space="preserve">KG    </v>
          </cell>
          <cell r="D93">
            <v>4.2</v>
          </cell>
        </row>
        <row r="94">
          <cell r="A94">
            <v>28</v>
          </cell>
          <cell r="B94" t="str">
            <v>ACO CA-50, 25,0 MM, VERGALHAO</v>
          </cell>
          <cell r="C94" t="str">
            <v xml:space="preserve">KG    </v>
          </cell>
          <cell r="D94">
            <v>4.8600000000000003</v>
          </cell>
        </row>
        <row r="95">
          <cell r="A95">
            <v>43057</v>
          </cell>
          <cell r="B95" t="str">
            <v>ACO CA-50, 32,0 MM, VERGALHAO</v>
          </cell>
          <cell r="C95" t="str">
            <v xml:space="preserve">KG    </v>
          </cell>
          <cell r="D95">
            <v>5.7</v>
          </cell>
        </row>
        <row r="96">
          <cell r="A96">
            <v>34449</v>
          </cell>
          <cell r="B96" t="str">
            <v>ACO CA-50, 6,3 MM, DOBRADO E CORTADO</v>
          </cell>
          <cell r="C96" t="str">
            <v xml:space="preserve">KG    </v>
          </cell>
          <cell r="D96">
            <v>6.09</v>
          </cell>
        </row>
        <row r="97">
          <cell r="A97">
            <v>32</v>
          </cell>
          <cell r="B97" t="str">
            <v>ACO CA-50, 6,3 MM, VERGALHAO</v>
          </cell>
          <cell r="C97" t="str">
            <v xml:space="preserve">KG    </v>
          </cell>
          <cell r="D97">
            <v>5.48</v>
          </cell>
        </row>
        <row r="98">
          <cell r="A98">
            <v>33</v>
          </cell>
          <cell r="B98" t="str">
            <v>ACO CA-50, 8,0 MM, VERGALHAO</v>
          </cell>
          <cell r="C98" t="str">
            <v xml:space="preserve">KG    </v>
          </cell>
          <cell r="D98">
            <v>5.51</v>
          </cell>
        </row>
        <row r="99">
          <cell r="A99">
            <v>43061</v>
          </cell>
          <cell r="B99" t="str">
            <v>ACO CA-60, 4,2 MM OU 5,0 MM, DOBRADO E CORTADO</v>
          </cell>
          <cell r="C99" t="str">
            <v xml:space="preserve">KG    </v>
          </cell>
          <cell r="D99">
            <v>5.15</v>
          </cell>
        </row>
        <row r="100">
          <cell r="A100">
            <v>43059</v>
          </cell>
          <cell r="B100" t="str">
            <v>ACO CA-60, 4,2 MM, OU 5,0 MM, OU 6,0 MM, OU 7,0 MM, VERGALHAO</v>
          </cell>
          <cell r="C100" t="str">
            <v xml:space="preserve">KG    </v>
          </cell>
          <cell r="D100">
            <v>4.91</v>
          </cell>
        </row>
        <row r="101">
          <cell r="A101">
            <v>36</v>
          </cell>
          <cell r="B101" t="str">
            <v>ACO CA-60, 4,2 MM, VERGALHAO</v>
          </cell>
          <cell r="C101" t="str">
            <v xml:space="preserve">KG    </v>
          </cell>
          <cell r="D101">
            <v>4.6900000000000004</v>
          </cell>
        </row>
        <row r="102">
          <cell r="A102">
            <v>39</v>
          </cell>
          <cell r="B102" t="str">
            <v>ACO CA-60, 5,0 MM, VERGALHAO</v>
          </cell>
          <cell r="C102" t="str">
            <v xml:space="preserve">KG    </v>
          </cell>
          <cell r="D102">
            <v>4.6900000000000004</v>
          </cell>
        </row>
        <row r="103">
          <cell r="A103">
            <v>43062</v>
          </cell>
          <cell r="B103" t="str">
            <v>ACO CA-60, 6,0 MM OU 7,0 MM, DOBRADO E CORTADO</v>
          </cell>
          <cell r="C103" t="str">
            <v xml:space="preserve">KG    </v>
          </cell>
          <cell r="D103">
            <v>5.45</v>
          </cell>
        </row>
        <row r="104">
          <cell r="A104">
            <v>43060</v>
          </cell>
          <cell r="B104" t="str">
            <v>ACO CA-60, 8,0 MM OU 9,5 MM, VERGALHAO</v>
          </cell>
          <cell r="C104" t="str">
            <v xml:space="preserve">KG    </v>
          </cell>
          <cell r="D104">
            <v>4.28</v>
          </cell>
        </row>
        <row r="105">
          <cell r="A105">
            <v>20063</v>
          </cell>
          <cell r="B105" t="str">
            <v>ACOPLAMENTO DE CONDUTOR PLUVIAL, EM PVC, DIAMETRO ENTRE 80 E 100 MM, PARA DRENAGEM PREDIAL</v>
          </cell>
          <cell r="C105" t="str">
            <v xml:space="preserve">UN    </v>
          </cell>
          <cell r="D105">
            <v>3.22</v>
          </cell>
        </row>
        <row r="106">
          <cell r="A106">
            <v>40410</v>
          </cell>
          <cell r="B106" t="str">
            <v>ACOPLAMENTO RIGIDO EM FERRO FUNDIDO PARA SISTEMA DE TUBULACAO RANHURADA, DN 50 MM (2")</v>
          </cell>
          <cell r="C106" t="str">
            <v xml:space="preserve">UN    </v>
          </cell>
          <cell r="D106">
            <v>13.65</v>
          </cell>
        </row>
        <row r="107">
          <cell r="A107">
            <v>40411</v>
          </cell>
          <cell r="B107" t="str">
            <v>ACOPLAMENTO RIGIDO EM FERRO FUNDIDO PARA SISTEMA DE TUBULACAO RANHURADA, DN 65 MM (2 1/2")</v>
          </cell>
          <cell r="C107" t="str">
            <v xml:space="preserve">UN    </v>
          </cell>
          <cell r="D107">
            <v>14.81</v>
          </cell>
        </row>
        <row r="108">
          <cell r="A108">
            <v>40412</v>
          </cell>
          <cell r="B108" t="str">
            <v>ACOPLAMENTO RIGIDO EM FERRO FUNDIDO PARA SISTEMA DE TUBULACAO RANHURADA, DN 80 MM (3")</v>
          </cell>
          <cell r="C108" t="str">
            <v xml:space="preserve">UN    </v>
          </cell>
          <cell r="D108">
            <v>16.62</v>
          </cell>
        </row>
        <row r="109">
          <cell r="A109">
            <v>38838</v>
          </cell>
          <cell r="B109" t="str">
            <v>ADAPTADOR DE COBRE PARA TUBULACAO PEX, DN 16 X 15 MM</v>
          </cell>
          <cell r="C109" t="str">
            <v xml:space="preserve">UN    </v>
          </cell>
          <cell r="D109">
            <v>6.78</v>
          </cell>
        </row>
        <row r="110">
          <cell r="A110">
            <v>38839</v>
          </cell>
          <cell r="B110" t="str">
            <v>ADAPTADOR DE COBRE PARA TUBULACAO PEX, DN 20 X 22 MM</v>
          </cell>
          <cell r="C110" t="str">
            <v xml:space="preserve">UN    </v>
          </cell>
          <cell r="D110">
            <v>7.98</v>
          </cell>
        </row>
        <row r="111">
          <cell r="A111">
            <v>55</v>
          </cell>
          <cell r="B111" t="str">
            <v>ADAPTADOR DE COMPRESSAO EM POLIPROPILENO (PP), PARA TUBO EM PEAD, 20 MM X 1/2", PARA LIGACAO PREDIAL DE AGUA (NTS 179)</v>
          </cell>
          <cell r="C111" t="str">
            <v xml:space="preserve">UN    </v>
          </cell>
          <cell r="D111">
            <v>3.2</v>
          </cell>
        </row>
        <row r="112">
          <cell r="A112">
            <v>61</v>
          </cell>
          <cell r="B112" t="str">
            <v>ADAPTADOR DE COMPRESSAO EM POLIPROPILENO (PP), PARA TUBO EM PEAD, 20 MM X 3/4", PARA LIGACAO PREDIAL DE AGUA (NTS 179)</v>
          </cell>
          <cell r="C112" t="str">
            <v xml:space="preserve">UN    </v>
          </cell>
          <cell r="D112">
            <v>3.02</v>
          </cell>
        </row>
        <row r="113">
          <cell r="A113">
            <v>62</v>
          </cell>
          <cell r="B113" t="str">
            <v>ADAPTADOR DE COMPRESSAO EM POLIPROPILENO (PP), PARA TUBO EM PEAD, 32 MM X 1", PARA LIGACAO PREDIAL DE AGUA (NTS 179)</v>
          </cell>
          <cell r="C113" t="str">
            <v xml:space="preserve">UN    </v>
          </cell>
          <cell r="D113">
            <v>6.27</v>
          </cell>
        </row>
        <row r="114">
          <cell r="A114">
            <v>77</v>
          </cell>
          <cell r="B114" t="str">
            <v>ADAPTADOR PVC PARA SIFAO METALICO, SOLDAVEL, COM ANEL BORRACHA (JE), 40 MM X 1 1/2"</v>
          </cell>
          <cell r="C114" t="str">
            <v xml:space="preserve">UN    </v>
          </cell>
          <cell r="D114">
            <v>0.76</v>
          </cell>
        </row>
        <row r="115">
          <cell r="A115">
            <v>76</v>
          </cell>
          <cell r="B115" t="str">
            <v>ADAPTADOR PVC PARA SIFAO, ROSCAVEL, 40 MM X 1 1/4"</v>
          </cell>
          <cell r="C115" t="str">
            <v xml:space="preserve">UN    </v>
          </cell>
          <cell r="D115">
            <v>0.77</v>
          </cell>
        </row>
        <row r="116">
          <cell r="A116">
            <v>67</v>
          </cell>
          <cell r="B116" t="str">
            <v>ADAPTADOR PVC ROSCAVEL, COM FLANGES E ANEL DE VEDACAO, 1/2", PARA CAIXA D' AGUA</v>
          </cell>
          <cell r="C116" t="str">
            <v xml:space="preserve">UN    </v>
          </cell>
          <cell r="D116">
            <v>7.46</v>
          </cell>
        </row>
        <row r="117">
          <cell r="A117">
            <v>71</v>
          </cell>
          <cell r="B117" t="str">
            <v>ADAPTADOR PVC ROSCAVEL, COM FLANGES E ANEL DE VEDACAO, 1", PARA CAIXA D' AGUA</v>
          </cell>
          <cell r="C117" t="str">
            <v xml:space="preserve">UN    </v>
          </cell>
          <cell r="D117">
            <v>13.71</v>
          </cell>
        </row>
        <row r="118">
          <cell r="A118">
            <v>73</v>
          </cell>
          <cell r="B118" t="str">
            <v>ADAPTADOR PVC ROSCAVEL, COM FLANGES E ANEL DE VEDACAO, 3/4", PARA CAIXA D' AGUA</v>
          </cell>
          <cell r="C118" t="str">
            <v xml:space="preserve">UN    </v>
          </cell>
          <cell r="D118">
            <v>10.24</v>
          </cell>
        </row>
        <row r="119">
          <cell r="A119">
            <v>103</v>
          </cell>
          <cell r="B119" t="str">
            <v>ADAPTADOR PVC SOLDAVEL CURTO COM BOLSA E ROSCA, 110 MM X 4", PARA AGUA FRIA</v>
          </cell>
          <cell r="C119" t="str">
            <v xml:space="preserve">UN    </v>
          </cell>
          <cell r="D119">
            <v>30.45</v>
          </cell>
        </row>
        <row r="120">
          <cell r="A120">
            <v>107</v>
          </cell>
          <cell r="B120" t="str">
            <v>ADAPTADOR PVC SOLDAVEL CURTO COM BOLSA E ROSCA, 20 MM X 1/2", PARA AGUA FRIA</v>
          </cell>
          <cell r="C120" t="str">
            <v xml:space="preserve">UN    </v>
          </cell>
          <cell r="D120">
            <v>0.47</v>
          </cell>
        </row>
        <row r="121">
          <cell r="A121">
            <v>65</v>
          </cell>
          <cell r="B121" t="str">
            <v>ADAPTADOR PVC SOLDAVEL CURTO COM BOLSA E ROSCA, 25 MM X 3/4", PARA AGUA FRIA</v>
          </cell>
          <cell r="C121" t="str">
            <v xml:space="preserve">UN    </v>
          </cell>
          <cell r="D121">
            <v>0.57999999999999996</v>
          </cell>
        </row>
        <row r="122">
          <cell r="A122">
            <v>108</v>
          </cell>
          <cell r="B122" t="str">
            <v>ADAPTADOR PVC SOLDAVEL CURTO COM BOLSA E ROSCA, 32 MM X 1", PARA AGUA FRIA</v>
          </cell>
          <cell r="C122" t="str">
            <v xml:space="preserve">UN    </v>
          </cell>
          <cell r="D122">
            <v>1.21</v>
          </cell>
        </row>
        <row r="123">
          <cell r="A123">
            <v>110</v>
          </cell>
          <cell r="B123" t="str">
            <v>ADAPTADOR PVC SOLDAVEL CURTO COM BOLSA E ROSCA, 40 MM X 1 1/2", PARA AGUA FRIA</v>
          </cell>
          <cell r="C123" t="str">
            <v xml:space="preserve">UN    </v>
          </cell>
          <cell r="D123">
            <v>4.7</v>
          </cell>
        </row>
        <row r="124">
          <cell r="A124">
            <v>109</v>
          </cell>
          <cell r="B124" t="str">
            <v>ADAPTADOR PVC SOLDAVEL CURTO COM BOLSA E ROSCA, 40 MM X 1 1/4", PARA AGUA FRIA</v>
          </cell>
          <cell r="C124" t="str">
            <v xml:space="preserve">UN    </v>
          </cell>
          <cell r="D124">
            <v>2.31</v>
          </cell>
        </row>
        <row r="125">
          <cell r="A125">
            <v>111</v>
          </cell>
          <cell r="B125" t="str">
            <v>ADAPTADOR PVC SOLDAVEL CURTO COM BOLSA E ROSCA, 50 MM X 1 1/4", PARA AGUA FRIA</v>
          </cell>
          <cell r="C125" t="str">
            <v xml:space="preserve">UN    </v>
          </cell>
          <cell r="D125">
            <v>5.42</v>
          </cell>
        </row>
        <row r="126">
          <cell r="A126">
            <v>112</v>
          </cell>
          <cell r="B126" t="str">
            <v>ADAPTADOR PVC SOLDAVEL CURTO COM BOLSA E ROSCA, 50 MM X1 1/2", PARA AGUA FRIA</v>
          </cell>
          <cell r="C126" t="str">
            <v xml:space="preserve">UN    </v>
          </cell>
          <cell r="D126">
            <v>2.95</v>
          </cell>
        </row>
        <row r="127">
          <cell r="A127">
            <v>113</v>
          </cell>
          <cell r="B127" t="str">
            <v>ADAPTADOR PVC SOLDAVEL CURTO COM BOLSA E ROSCA, 60 MM X 2", PARA AGUA FRIA</v>
          </cell>
          <cell r="C127" t="str">
            <v xml:space="preserve">UN    </v>
          </cell>
          <cell r="D127">
            <v>8.01</v>
          </cell>
        </row>
        <row r="128">
          <cell r="A128">
            <v>104</v>
          </cell>
          <cell r="B128" t="str">
            <v>ADAPTADOR PVC SOLDAVEL CURTO COM BOLSA E ROSCA, 75 MM X 2 1/2", PARA AGUA FRIA</v>
          </cell>
          <cell r="C128" t="str">
            <v xml:space="preserve">UN    </v>
          </cell>
          <cell r="D128">
            <v>11.65</v>
          </cell>
        </row>
        <row r="129">
          <cell r="A129">
            <v>102</v>
          </cell>
          <cell r="B129" t="str">
            <v>ADAPTADOR PVC SOLDAVEL CURTO COM BOLSA E ROSCA, 85 MM X 3", PARA AGUA FRIA</v>
          </cell>
          <cell r="C129" t="str">
            <v xml:space="preserve">UN    </v>
          </cell>
          <cell r="D129">
            <v>19.12</v>
          </cell>
        </row>
        <row r="130">
          <cell r="A130">
            <v>95</v>
          </cell>
          <cell r="B130" t="str">
            <v>ADAPTADOR PVC SOLDAVEL, COM FLANGE E ANEL DE VEDACAO, 20 MM X 1/2", PARA CAIXA D'AGUA</v>
          </cell>
          <cell r="C130" t="str">
            <v xml:space="preserve">UN    </v>
          </cell>
          <cell r="D130">
            <v>6.47</v>
          </cell>
        </row>
        <row r="131">
          <cell r="A131">
            <v>96</v>
          </cell>
          <cell r="B131" t="str">
            <v>ADAPTADOR PVC SOLDAVEL, COM FLANGE E ANEL DE VEDACAO, 25 MM X 3/4", PARA CAIXA D'AGUA</v>
          </cell>
          <cell r="C131" t="str">
            <v xml:space="preserve">UN    </v>
          </cell>
          <cell r="D131">
            <v>7.44</v>
          </cell>
        </row>
        <row r="132">
          <cell r="A132">
            <v>97</v>
          </cell>
          <cell r="B132" t="str">
            <v>ADAPTADOR PVC SOLDAVEL, COM FLANGE E ANEL DE VEDACAO, 32 MM X 1", PARA CAIXA D'AGUA</v>
          </cell>
          <cell r="C132" t="str">
            <v xml:space="preserve">UN    </v>
          </cell>
          <cell r="D132">
            <v>9.66</v>
          </cell>
        </row>
        <row r="133">
          <cell r="A133">
            <v>98</v>
          </cell>
          <cell r="B133" t="str">
            <v>ADAPTADOR PVC SOLDAVEL, COM FLANGE E ANEL DE VEDACAO, 40 MM X 1 1/4", PARA CAIXA D'AGUA</v>
          </cell>
          <cell r="C133" t="str">
            <v xml:space="preserve">UN    </v>
          </cell>
          <cell r="D133">
            <v>13.03</v>
          </cell>
        </row>
        <row r="134">
          <cell r="A134">
            <v>99</v>
          </cell>
          <cell r="B134" t="str">
            <v>ADAPTADOR PVC SOLDAVEL, COM FLANGE E ANEL DE VEDACAO, 50 MM X 1 1/2", PARA CAIXA D'AGUA</v>
          </cell>
          <cell r="C134" t="str">
            <v xml:space="preserve">UN    </v>
          </cell>
          <cell r="D134">
            <v>15.8</v>
          </cell>
        </row>
        <row r="135">
          <cell r="A135">
            <v>100</v>
          </cell>
          <cell r="B135" t="str">
            <v>ADAPTADOR PVC SOLDAVEL, COM FLANGES E ANEL DE VEDACAO, 60 MM X 2", PARA CAIXA D' AGUA</v>
          </cell>
          <cell r="C135" t="str">
            <v xml:space="preserve">UN    </v>
          </cell>
          <cell r="D135">
            <v>22.04</v>
          </cell>
        </row>
        <row r="136">
          <cell r="A136">
            <v>75</v>
          </cell>
          <cell r="B136" t="str">
            <v>ADAPTADOR PVC SOLDAVEL, COM FLANGES LIVRES, 110 MM X 4", PARA CAIXA D' AGUA</v>
          </cell>
          <cell r="C136" t="str">
            <v xml:space="preserve">UN    </v>
          </cell>
          <cell r="D136">
            <v>229.76</v>
          </cell>
        </row>
        <row r="137">
          <cell r="A137">
            <v>114</v>
          </cell>
          <cell r="B137" t="str">
            <v>ADAPTADOR PVC SOLDAVEL, COM FLANGES LIVRES, 25 MM X 3/4", PARA CAIXA D' AGUA</v>
          </cell>
          <cell r="C137" t="str">
            <v xml:space="preserve">UN    </v>
          </cell>
          <cell r="D137">
            <v>8.3699999999999992</v>
          </cell>
        </row>
        <row r="138">
          <cell r="A138">
            <v>68</v>
          </cell>
          <cell r="B138" t="str">
            <v>ADAPTADOR PVC SOLDAVEL, COM FLANGES LIVRES, 32 MM X 1", PARA CAIXA D' AGUA</v>
          </cell>
          <cell r="C138" t="str">
            <v xml:space="preserve">UN    </v>
          </cell>
          <cell r="D138">
            <v>12.8</v>
          </cell>
        </row>
        <row r="139">
          <cell r="A139">
            <v>86</v>
          </cell>
          <cell r="B139" t="str">
            <v>ADAPTADOR PVC SOLDAVEL, COM FLANGES LIVRES, 40 MM X 1  1/4", PARA CAIXA D' AGUA</v>
          </cell>
          <cell r="C139" t="str">
            <v xml:space="preserve">UN    </v>
          </cell>
          <cell r="D139">
            <v>23.8</v>
          </cell>
        </row>
        <row r="140">
          <cell r="A140">
            <v>66</v>
          </cell>
          <cell r="B140" t="str">
            <v>ADAPTADOR PVC SOLDAVEL, COM FLANGES LIVRES, 50 MM X 1  1/2", PARA CAIXA D' AGUA</v>
          </cell>
          <cell r="C140" t="str">
            <v xml:space="preserve">UN    </v>
          </cell>
          <cell r="D140">
            <v>23.88</v>
          </cell>
        </row>
        <row r="141">
          <cell r="A141">
            <v>69</v>
          </cell>
          <cell r="B141" t="str">
            <v>ADAPTADOR PVC SOLDAVEL, COM FLANGES LIVRES, 60 MM X 2", PARA CAIXA D' AGUA</v>
          </cell>
          <cell r="C141" t="str">
            <v xml:space="preserve">UN    </v>
          </cell>
          <cell r="D141">
            <v>36.51</v>
          </cell>
        </row>
        <row r="142">
          <cell r="A142">
            <v>83</v>
          </cell>
          <cell r="B142" t="str">
            <v>ADAPTADOR PVC SOLDAVEL, COM FLANGES LIVRES, 75 MM X 2  1/2", PARA CAIXA D' AGUA</v>
          </cell>
          <cell r="C142" t="str">
            <v xml:space="preserve">UN    </v>
          </cell>
          <cell r="D142">
            <v>116.6</v>
          </cell>
        </row>
        <row r="143">
          <cell r="A143">
            <v>74</v>
          </cell>
          <cell r="B143" t="str">
            <v>ADAPTADOR PVC SOLDAVEL, COM FLANGES LIVRES, 85 MM X 3", PARA CAIXA D' AGUA</v>
          </cell>
          <cell r="C143" t="str">
            <v xml:space="preserve">UN    </v>
          </cell>
          <cell r="D143">
            <v>162.79</v>
          </cell>
        </row>
        <row r="144">
          <cell r="A144">
            <v>106</v>
          </cell>
          <cell r="B144" t="str">
            <v>ADAPTADOR PVC SOLDAVEL, LONGO, COM FLANGE LIVRE,  110 MM X 4", PARA CAIXA D' AGUA</v>
          </cell>
          <cell r="C144" t="str">
            <v xml:space="preserve">UN    </v>
          </cell>
          <cell r="D144">
            <v>247.3</v>
          </cell>
        </row>
        <row r="145">
          <cell r="A145">
            <v>87</v>
          </cell>
          <cell r="B145" t="str">
            <v>ADAPTADOR PVC SOLDAVEL, LONGO, COM FLANGE LIVRE,  25 MM X 3/4", PARA CAIXA D' AGUA</v>
          </cell>
          <cell r="C145" t="str">
            <v xml:space="preserve">UN    </v>
          </cell>
          <cell r="D145">
            <v>11.75</v>
          </cell>
        </row>
        <row r="146">
          <cell r="A146">
            <v>88</v>
          </cell>
          <cell r="B146" t="str">
            <v>ADAPTADOR PVC SOLDAVEL, LONGO, COM FLANGE LIVRE,  32 MM X 1", PARA CAIXA D' AGUA</v>
          </cell>
          <cell r="C146" t="str">
            <v xml:space="preserve">UN    </v>
          </cell>
          <cell r="D146">
            <v>13.12</v>
          </cell>
        </row>
        <row r="147">
          <cell r="A147">
            <v>89</v>
          </cell>
          <cell r="B147" t="str">
            <v>ADAPTADOR PVC SOLDAVEL, LONGO, COM FLANGE LIVRE,  40 MM X 1 1/4", PARA CAIXA D' AGUA</v>
          </cell>
          <cell r="C147" t="str">
            <v xml:space="preserve">UN    </v>
          </cell>
          <cell r="D147">
            <v>19.399999999999999</v>
          </cell>
        </row>
        <row r="148">
          <cell r="A148">
            <v>90</v>
          </cell>
          <cell r="B148" t="str">
            <v>ADAPTADOR PVC SOLDAVEL, LONGO, COM FLANGE LIVRE,  50 MM X 1 1/2", PARA CAIXA D' AGUA</v>
          </cell>
          <cell r="C148" t="str">
            <v xml:space="preserve">UN    </v>
          </cell>
          <cell r="D148">
            <v>22.22</v>
          </cell>
        </row>
        <row r="149">
          <cell r="A149">
            <v>81</v>
          </cell>
          <cell r="B149" t="str">
            <v>ADAPTADOR PVC SOLDAVEL, LONGO, COM FLANGE LIVRE,  60 MM X 2", PARA CAIXA D' AGUA</v>
          </cell>
          <cell r="C149" t="str">
            <v xml:space="preserve">UN    </v>
          </cell>
          <cell r="D149">
            <v>38.01</v>
          </cell>
        </row>
        <row r="150">
          <cell r="A150">
            <v>82</v>
          </cell>
          <cell r="B150" t="str">
            <v>ADAPTADOR PVC SOLDAVEL, LONGO, COM FLANGE LIVRE,  75 MM X 2 1/2", PARA CAIXA D' AGUA</v>
          </cell>
          <cell r="C150" t="str">
            <v xml:space="preserve">UN    </v>
          </cell>
          <cell r="D150">
            <v>147.56</v>
          </cell>
        </row>
        <row r="151">
          <cell r="A151">
            <v>105</v>
          </cell>
          <cell r="B151" t="str">
            <v>ADAPTADOR PVC SOLDAVEL, LONGO, COM FLANGE LIVRE,  85 MM X 3", PARA CAIXA D' AGUA</v>
          </cell>
          <cell r="C151" t="str">
            <v xml:space="preserve">UN    </v>
          </cell>
          <cell r="D151">
            <v>172.75</v>
          </cell>
        </row>
        <row r="152">
          <cell r="A152">
            <v>60</v>
          </cell>
          <cell r="B152" t="str">
            <v>ADAPTADOR PVC, COM REGISTRO, PARA PEAD, 20 MM X 3/4", PARA LIGACAO PREDIAL DE AGUA</v>
          </cell>
          <cell r="C152" t="str">
            <v xml:space="preserve">UN    </v>
          </cell>
          <cell r="D152">
            <v>4.1500000000000004</v>
          </cell>
        </row>
        <row r="153">
          <cell r="A153">
            <v>72</v>
          </cell>
          <cell r="B153" t="str">
            <v>ADAPTADOR PVC, ROSCAVEL, COM FLANGES E ANEL DE VEDACAO, 1 1/2", PARA CAIXA D'AGUA</v>
          </cell>
          <cell r="C153" t="str">
            <v xml:space="preserve">UN    </v>
          </cell>
          <cell r="D153">
            <v>23.23</v>
          </cell>
        </row>
        <row r="154">
          <cell r="A154">
            <v>70</v>
          </cell>
          <cell r="B154" t="str">
            <v>ADAPTADOR PVC, ROSCAVEL, COM FLANGES E ANEL DE VEDACAO, 1 1/4", PARA CAIXA D' AGUA</v>
          </cell>
          <cell r="C154" t="str">
            <v xml:space="preserve">UN    </v>
          </cell>
          <cell r="D154">
            <v>19.43</v>
          </cell>
        </row>
        <row r="155">
          <cell r="A155">
            <v>85</v>
          </cell>
          <cell r="B155" t="str">
            <v>ADAPTADOR PVC, ROSCAVEL, COM FLANGES E ANEL DE VEDACAO, 2", PARA CAIXA D' AGUA</v>
          </cell>
          <cell r="C155" t="str">
            <v xml:space="preserve">UN    </v>
          </cell>
          <cell r="D155">
            <v>28.2</v>
          </cell>
        </row>
        <row r="156">
          <cell r="A156">
            <v>84</v>
          </cell>
          <cell r="B156" t="str">
            <v>ADAPTADOR PVC, ROSCAVEL, PARA VALVULA PIA OU LAVATORIO, 40 MM</v>
          </cell>
          <cell r="C156" t="str">
            <v xml:space="preserve">UN    </v>
          </cell>
          <cell r="D156">
            <v>0.32</v>
          </cell>
        </row>
        <row r="157">
          <cell r="A157">
            <v>37997</v>
          </cell>
          <cell r="B157" t="str">
            <v>ADAPTADOR, CPVC, SOLDAVEL, 15 MM, PARA AGUA QUENTE</v>
          </cell>
          <cell r="C157" t="str">
            <v xml:space="preserve">UN    </v>
          </cell>
          <cell r="D157">
            <v>7.22</v>
          </cell>
        </row>
        <row r="158">
          <cell r="A158">
            <v>37998</v>
          </cell>
          <cell r="B158" t="str">
            <v>ADAPTADOR, CPVC, SOLDAVEL, 22 MM, PARA AGUA QUENTE</v>
          </cell>
          <cell r="C158" t="str">
            <v xml:space="preserve">UN    </v>
          </cell>
          <cell r="D158">
            <v>7.48</v>
          </cell>
        </row>
        <row r="159">
          <cell r="A159">
            <v>10899</v>
          </cell>
          <cell r="B159" t="str">
            <v>ADAPTADOR, EM LATAO, ENGATE RAPIDO 2 1/2" X ROSCA INTERNA 5 FIOS 2 1/2",  PARA INSTALACAO PREDIAL DE COMBATE A INCENDIO</v>
          </cell>
          <cell r="C159" t="str">
            <v xml:space="preserve">UN    </v>
          </cell>
          <cell r="D159">
            <v>44.68</v>
          </cell>
        </row>
        <row r="160">
          <cell r="A160">
            <v>10900</v>
          </cell>
          <cell r="B160" t="str">
            <v>ADAPTADOR, EM LATAO, ENGATE RAPIDO1 1/2" X ROSCA INTERNA 5 FIOS 2 1/2",  PARA INSTALACAO PREDIAL DE COMBATE A INCENDIO</v>
          </cell>
          <cell r="C160" t="str">
            <v xml:space="preserve">UN    </v>
          </cell>
          <cell r="D160">
            <v>34.97</v>
          </cell>
        </row>
        <row r="161">
          <cell r="A161">
            <v>46</v>
          </cell>
          <cell r="B161" t="str">
            <v>ADAPTADOR, PVC PBA,  BOLSA/ROSCA, JE, DN 75 / DE  85 MM</v>
          </cell>
          <cell r="C161" t="str">
            <v xml:space="preserve">UN    </v>
          </cell>
          <cell r="D161">
            <v>32.979999999999997</v>
          </cell>
        </row>
        <row r="162">
          <cell r="A162">
            <v>51</v>
          </cell>
          <cell r="B162" t="str">
            <v>ADAPTADOR, PVC PBA, A BOLSA DEFOFO, JE, DN 100 / DE 110 MM</v>
          </cell>
          <cell r="C162" t="str">
            <v xml:space="preserve">UN    </v>
          </cell>
          <cell r="D162">
            <v>90.98</v>
          </cell>
        </row>
        <row r="163">
          <cell r="A163">
            <v>12863</v>
          </cell>
          <cell r="B163" t="str">
            <v>ADAPTADOR, PVC PBA, A BOLSA DEFOFO, JE, DN 50 / DE 60 MM</v>
          </cell>
          <cell r="C163" t="str">
            <v xml:space="preserve">UN    </v>
          </cell>
          <cell r="D163">
            <v>20.95</v>
          </cell>
        </row>
        <row r="164">
          <cell r="A164">
            <v>50</v>
          </cell>
          <cell r="B164" t="str">
            <v>ADAPTADOR, PVC PBA, A BOLSA DEFOFO, JE, DN 75 / DE  85 MM</v>
          </cell>
          <cell r="C164" t="str">
            <v xml:space="preserve">UN    </v>
          </cell>
          <cell r="D164">
            <v>47.51</v>
          </cell>
        </row>
        <row r="165">
          <cell r="A165">
            <v>47</v>
          </cell>
          <cell r="B165" t="str">
            <v>ADAPTADOR, PVC PBA, BOLSA/ROSCA, JE, DN 100 / DE 110 MM</v>
          </cell>
          <cell r="C165" t="str">
            <v xml:space="preserve">UN    </v>
          </cell>
          <cell r="D165">
            <v>56.39</v>
          </cell>
        </row>
        <row r="166">
          <cell r="A166">
            <v>48</v>
          </cell>
          <cell r="B166" t="str">
            <v>ADAPTADOR, PVC PBA, BOLSA/ROSCA, JE, DN 50 / DE 60 MM</v>
          </cell>
          <cell r="C166" t="str">
            <v xml:space="preserve">UN    </v>
          </cell>
          <cell r="D166">
            <v>14.71</v>
          </cell>
        </row>
        <row r="167">
          <cell r="A167">
            <v>52</v>
          </cell>
          <cell r="B167" t="str">
            <v>ADAPTADOR, PVC PBA, PONTA/ROSCA, JE, DN 50 / DE  60 MM</v>
          </cell>
          <cell r="C167" t="str">
            <v xml:space="preserve">UN    </v>
          </cell>
          <cell r="D167">
            <v>11.17</v>
          </cell>
        </row>
        <row r="168">
          <cell r="A168">
            <v>43</v>
          </cell>
          <cell r="B168" t="str">
            <v>ADAPTADOR, PVC PBA, PONTA/ROSCA, JE, DN 75 / DE  85 MM</v>
          </cell>
          <cell r="C168" t="str">
            <v xml:space="preserve">UN    </v>
          </cell>
          <cell r="D168">
            <v>37.71</v>
          </cell>
        </row>
        <row r="169">
          <cell r="A169">
            <v>4791</v>
          </cell>
          <cell r="B169" t="str">
            <v>ADESIVO ACRILICO/COLA DE CONTATO</v>
          </cell>
          <cell r="C169" t="str">
            <v xml:space="preserve">KG    </v>
          </cell>
          <cell r="D169">
            <v>12.97</v>
          </cell>
        </row>
        <row r="170">
          <cell r="A170">
            <v>157</v>
          </cell>
          <cell r="B170" t="str">
            <v>ADESIVO ESTRUTURAL A BASE DE RESINA EPOXI PARA INJECAO EM TRINCAS, BICOMPONENTE, BAIXA VISCOSIDADE</v>
          </cell>
          <cell r="C170" t="str">
            <v xml:space="preserve">KG    </v>
          </cell>
          <cell r="D170">
            <v>97.62</v>
          </cell>
        </row>
        <row r="171">
          <cell r="A171">
            <v>156</v>
          </cell>
          <cell r="B171" t="str">
            <v>ADESIVO ESTRUTURAL A BASE DE RESINA EPOXI, BICOMPONENTE, FLUIDO</v>
          </cell>
          <cell r="C171" t="str">
            <v xml:space="preserve">KG    </v>
          </cell>
          <cell r="D171">
            <v>34.76</v>
          </cell>
        </row>
        <row r="172">
          <cell r="A172">
            <v>131</v>
          </cell>
          <cell r="B172" t="str">
            <v>ADESIVO ESTRUTURAL A BASE DE RESINA EPOXI, BICOMPONENTE, PASTOSO (TIXOTROPICO)</v>
          </cell>
          <cell r="C172" t="str">
            <v xml:space="preserve">KG    </v>
          </cell>
          <cell r="D172">
            <v>29.72</v>
          </cell>
        </row>
        <row r="173">
          <cell r="A173">
            <v>39719</v>
          </cell>
          <cell r="B173" t="str">
            <v>ADESIVO LIQUIDO A BASE DE RESINAS PARA COLAGEM DE ESPUMA DE ISOLAMENTO TERMICO FLEXIVEL</v>
          </cell>
          <cell r="C173" t="str">
            <v xml:space="preserve">L     </v>
          </cell>
          <cell r="D173">
            <v>85.17</v>
          </cell>
        </row>
        <row r="174">
          <cell r="A174">
            <v>21114</v>
          </cell>
          <cell r="B174" t="str">
            <v>ADESIVO PARA TUBOS CPVC, *75* G</v>
          </cell>
          <cell r="C174" t="str">
            <v xml:space="preserve">UN    </v>
          </cell>
          <cell r="D174">
            <v>18.25</v>
          </cell>
        </row>
        <row r="175">
          <cell r="A175">
            <v>119</v>
          </cell>
          <cell r="B175" t="str">
            <v>ADESIVO PLASTICO PARA PVC, BISNAGA COM 75 GR</v>
          </cell>
          <cell r="C175" t="str">
            <v xml:space="preserve">UN    </v>
          </cell>
          <cell r="D175">
            <v>7.2</v>
          </cell>
        </row>
        <row r="176">
          <cell r="A176">
            <v>20080</v>
          </cell>
          <cell r="B176" t="str">
            <v>ADESIVO PLASTICO PARA PVC, FRASCO COM 175 GR</v>
          </cell>
          <cell r="C176" t="str">
            <v xml:space="preserve">UN    </v>
          </cell>
          <cell r="D176">
            <v>20.64</v>
          </cell>
        </row>
        <row r="177">
          <cell r="A177">
            <v>122</v>
          </cell>
          <cell r="B177" t="str">
            <v>ADESIVO PLASTICO PARA PVC, FRASCO COM 850 GR</v>
          </cell>
          <cell r="C177" t="str">
            <v xml:space="preserve">UN    </v>
          </cell>
          <cell r="D177">
            <v>65.040000000000006</v>
          </cell>
        </row>
        <row r="178">
          <cell r="A178">
            <v>3410</v>
          </cell>
          <cell r="B178" t="str">
            <v>ADESIVO/COLA PARA EPS (ISOPOR) E OUTROS MATERIAIS</v>
          </cell>
          <cell r="C178" t="str">
            <v xml:space="preserve">KG    </v>
          </cell>
          <cell r="D178">
            <v>19.600000000000001</v>
          </cell>
        </row>
        <row r="179">
          <cell r="A179">
            <v>124</v>
          </cell>
          <cell r="B179" t="str">
            <v>ADITIVO ACELERADOR DE PEGA E ENDURECIMENTO PARA ARGAMASSAS E CONCRETOS, LIQUIDO E ISENTO DE CLORETOS</v>
          </cell>
          <cell r="C179" t="str">
            <v xml:space="preserve">L     </v>
          </cell>
          <cell r="D179">
            <v>11.46</v>
          </cell>
        </row>
        <row r="180">
          <cell r="A180">
            <v>7334</v>
          </cell>
          <cell r="B180" t="str">
            <v>ADITIVO ADESIVO LIQUIDO PARA ARGAMASSAS DE REVESTIMENTOS CIMENTICIOS</v>
          </cell>
          <cell r="C180" t="str">
            <v xml:space="preserve">L     </v>
          </cell>
          <cell r="D180">
            <v>11.24</v>
          </cell>
        </row>
        <row r="181">
          <cell r="A181">
            <v>123</v>
          </cell>
          <cell r="B181" t="str">
            <v>ADITIVO IMPERMEABILIZANTE DE PEGA NORMAL PARA ARGAMASSAS E CONCRETOS SEM ARMACAO, LIQUIDO E ISENTO DE CLORETOS</v>
          </cell>
          <cell r="C181" t="str">
            <v xml:space="preserve">L     </v>
          </cell>
          <cell r="D181">
            <v>4.6900000000000004</v>
          </cell>
        </row>
        <row r="182">
          <cell r="A182">
            <v>127</v>
          </cell>
          <cell r="B182" t="str">
            <v>ADITIVO IMPERMEABILIZANTE DE PEGA ULTRARRAPIDA, LIQUIDO E ISENTO DE CLORETOS</v>
          </cell>
          <cell r="C182" t="str">
            <v xml:space="preserve">L     </v>
          </cell>
          <cell r="D182">
            <v>11.19</v>
          </cell>
        </row>
        <row r="183">
          <cell r="A183">
            <v>41373</v>
          </cell>
          <cell r="B183" t="str">
            <v>ADITIVO LIQUIDO IMPERMEABILIZANTE CRISTALIZANTE</v>
          </cell>
          <cell r="C183" t="str">
            <v xml:space="preserve">L     </v>
          </cell>
          <cell r="D183">
            <v>15.6</v>
          </cell>
        </row>
        <row r="184">
          <cell r="A184">
            <v>133</v>
          </cell>
          <cell r="B184" t="str">
            <v>ADITIVO LIQUIDO INCORPORADOR DE AR PARA CONCRETO E ARGAMASSA, LIQUIDO E ISENTO DE CLORETOS</v>
          </cell>
          <cell r="C184" t="str">
            <v xml:space="preserve">L     </v>
          </cell>
          <cell r="D184">
            <v>4.6500000000000004</v>
          </cell>
        </row>
        <row r="185">
          <cell r="A185">
            <v>37538</v>
          </cell>
          <cell r="B185" t="str">
            <v>ADITIVO PLASTIFICANTE E ESTABILIZADOR PARA ARGAMASSAS DE ASSENTAMENTO E REBOCO</v>
          </cell>
          <cell r="C185" t="str">
            <v xml:space="preserve">18L   </v>
          </cell>
          <cell r="D185">
            <v>117.42</v>
          </cell>
        </row>
        <row r="186">
          <cell r="A186">
            <v>43617</v>
          </cell>
          <cell r="B186" t="str">
            <v>ADITIVO PLASTIFICANTE E ESTABILIZADOR PARA ARGAMASSAS DE ASSENTAMENTO E REBOCO, LIQUIDO E ISENTO DE CLORETOS</v>
          </cell>
          <cell r="C186" t="str">
            <v xml:space="preserve">L     </v>
          </cell>
          <cell r="D186">
            <v>5.19</v>
          </cell>
        </row>
        <row r="187">
          <cell r="A187">
            <v>132</v>
          </cell>
          <cell r="B187" t="str">
            <v>ADITIVO PLASTIFICANTE RETARDADOR DE PEGA E REDUTOR DE AGUA PARA CONCRETO, LIQUIDO E ISENTO DE CLORETOS</v>
          </cell>
          <cell r="C187" t="str">
            <v xml:space="preserve">L     </v>
          </cell>
          <cell r="D187">
            <v>4.82</v>
          </cell>
        </row>
        <row r="188">
          <cell r="A188">
            <v>13408</v>
          </cell>
          <cell r="B188" t="str">
            <v>ADITIVO SUPERPLASTIFICANTE DE PEGA NORMAL PARA CONCRETO (TAMBOR 200 KG)</v>
          </cell>
          <cell r="C188" t="str">
            <v xml:space="preserve">200KG </v>
          </cell>
          <cell r="D188">
            <v>1849.81</v>
          </cell>
        </row>
        <row r="189">
          <cell r="A189">
            <v>43618</v>
          </cell>
          <cell r="B189" t="str">
            <v>ADITIVO SUPERPLASTIFICANTE DE PEGA NORMAL PARA CONCRETO, LIQUIDO E ISENTO DE CLORETOS</v>
          </cell>
          <cell r="C189" t="str">
            <v xml:space="preserve">KG    </v>
          </cell>
          <cell r="D189">
            <v>12.13</v>
          </cell>
        </row>
        <row r="190">
          <cell r="A190">
            <v>37476</v>
          </cell>
          <cell r="B190" t="str">
            <v>ADUELA/GALERIA DE CONCRETO ARMADO, SECAO RETANGULAR 1.50 X 1.50 M (L X A), C = 1.00 M, E = 20 CM</v>
          </cell>
          <cell r="C190" t="str">
            <v xml:space="preserve">UN    </v>
          </cell>
          <cell r="D190">
            <v>1889.9</v>
          </cell>
        </row>
        <row r="191">
          <cell r="A191">
            <v>37478</v>
          </cell>
          <cell r="B191" t="str">
            <v>ADUELA/GALERIA DE CONCRETO ARMADO, SECAO RETANGULAR 2.00 X 2.00 M (L X A), C = 1.00 M, E = 20 CM</v>
          </cell>
          <cell r="C191" t="str">
            <v xml:space="preserve">UN    </v>
          </cell>
          <cell r="D191">
            <v>2673.71</v>
          </cell>
        </row>
        <row r="192">
          <cell r="A192">
            <v>37477</v>
          </cell>
          <cell r="B192" t="str">
            <v>ADUELA/GALERIA DE CONCRETO ARMADO, SECAO RETANGULAR 2.50 X 2.50 M (L X A), C = 1.00 M, E = 20 CM</v>
          </cell>
          <cell r="C192" t="str">
            <v xml:space="preserve">UN    </v>
          </cell>
          <cell r="D192">
            <v>3271.67</v>
          </cell>
        </row>
        <row r="193">
          <cell r="A193">
            <v>37479</v>
          </cell>
          <cell r="B193" t="str">
            <v>ADUELA/GALERIA DE CONCRETO ARMADO, SECAO RETANGULAR 3.00 X 3.00 M (L X A), C = 1.00 M, E = 20 CM</v>
          </cell>
          <cell r="C193" t="str">
            <v xml:space="preserve">UN    </v>
          </cell>
          <cell r="D193">
            <v>4090.85</v>
          </cell>
        </row>
        <row r="194">
          <cell r="A194">
            <v>4319</v>
          </cell>
          <cell r="B194" t="str">
            <v>AFASTADOR PARA TELHA DE FIBROCIMENTO CANALETE 90 OU KALHETAO</v>
          </cell>
          <cell r="C194" t="str">
            <v xml:space="preserve">UN    </v>
          </cell>
          <cell r="D194">
            <v>1.06</v>
          </cell>
        </row>
        <row r="195">
          <cell r="A195">
            <v>42409</v>
          </cell>
          <cell r="B195" t="str">
            <v>AGENTE DE CURA, PROTETOR DA EVAPORACAO DA AGUA DE HIDRATACAO DO CONCRETO</v>
          </cell>
          <cell r="C195" t="str">
            <v xml:space="preserve">KG    </v>
          </cell>
          <cell r="D195">
            <v>7.64</v>
          </cell>
        </row>
        <row r="196">
          <cell r="A196">
            <v>40553</v>
          </cell>
          <cell r="B196" t="str">
            <v>AGREGADO RECICLADO, TIPO RACHAO RECICLADO CINZA, CLASSE A</v>
          </cell>
          <cell r="C196" t="str">
            <v xml:space="preserve">M3    </v>
          </cell>
          <cell r="D196">
            <v>35</v>
          </cell>
        </row>
        <row r="197">
          <cell r="A197">
            <v>13003</v>
          </cell>
          <cell r="B197" t="str">
            <v>AGUA SANITARIA</v>
          </cell>
          <cell r="C197" t="str">
            <v xml:space="preserve">L     </v>
          </cell>
          <cell r="D197">
            <v>2.2000000000000002</v>
          </cell>
        </row>
        <row r="198">
          <cell r="A198">
            <v>6114</v>
          </cell>
          <cell r="B198" t="str">
            <v>AJUDANTE DE ARMADOR</v>
          </cell>
          <cell r="C198" t="str">
            <v xml:space="preserve">H     </v>
          </cell>
          <cell r="D198">
            <v>10.36</v>
          </cell>
        </row>
        <row r="199">
          <cell r="A199">
            <v>40912</v>
          </cell>
          <cell r="B199" t="str">
            <v>AJUDANTE DE ARMADOR (MENSALISTA)</v>
          </cell>
          <cell r="C199" t="str">
            <v xml:space="preserve">MES   </v>
          </cell>
          <cell r="D199">
            <v>1839.76</v>
          </cell>
        </row>
        <row r="200">
          <cell r="A200">
            <v>247</v>
          </cell>
          <cell r="B200" t="str">
            <v>AJUDANTE DE ELETRICISTA</v>
          </cell>
          <cell r="C200" t="str">
            <v xml:space="preserve">H     </v>
          </cell>
          <cell r="D200">
            <v>10.81</v>
          </cell>
        </row>
        <row r="201">
          <cell r="A201">
            <v>40919</v>
          </cell>
          <cell r="B201" t="str">
            <v>AJUDANTE DE ELETRICISTA (MENSALISTA)</v>
          </cell>
          <cell r="C201" t="str">
            <v xml:space="preserve">MES   </v>
          </cell>
          <cell r="D201">
            <v>1919.31</v>
          </cell>
        </row>
        <row r="202">
          <cell r="A202">
            <v>25958</v>
          </cell>
          <cell r="B202" t="str">
            <v>AJUDANTE DE ESTRUTURAS METALICAS</v>
          </cell>
          <cell r="C202" t="str">
            <v xml:space="preserve">H     </v>
          </cell>
          <cell r="D202">
            <v>7.68</v>
          </cell>
        </row>
        <row r="203">
          <cell r="A203">
            <v>40984</v>
          </cell>
          <cell r="B203" t="str">
            <v>AJUDANTE DE ESTRUTURAS METALICAS (MENSALISTA)</v>
          </cell>
          <cell r="C203" t="str">
            <v xml:space="preserve">MES   </v>
          </cell>
          <cell r="D203">
            <v>1362.94</v>
          </cell>
        </row>
        <row r="204">
          <cell r="A204">
            <v>248</v>
          </cell>
          <cell r="B204" t="str">
            <v>AJUDANTE DE OPERACAO EM GERAL</v>
          </cell>
          <cell r="C204" t="str">
            <v xml:space="preserve">H     </v>
          </cell>
          <cell r="D204">
            <v>10.72</v>
          </cell>
        </row>
        <row r="205">
          <cell r="A205">
            <v>41086</v>
          </cell>
          <cell r="B205" t="str">
            <v>AJUDANTE DE OPERACAO EM GERAL (MENSALISTA)</v>
          </cell>
          <cell r="C205" t="str">
            <v xml:space="preserve">MES   </v>
          </cell>
          <cell r="D205">
            <v>1903.72</v>
          </cell>
        </row>
        <row r="206">
          <cell r="A206">
            <v>34466</v>
          </cell>
          <cell r="B206" t="str">
            <v>AJUDANTE DE PINTOR</v>
          </cell>
          <cell r="C206" t="str">
            <v xml:space="preserve">H     </v>
          </cell>
          <cell r="D206">
            <v>10.72</v>
          </cell>
        </row>
        <row r="207">
          <cell r="A207">
            <v>41083</v>
          </cell>
          <cell r="B207" t="str">
            <v>AJUDANTE DE PINTOR (MENSALISTA)</v>
          </cell>
          <cell r="C207" t="str">
            <v xml:space="preserve">MES   </v>
          </cell>
          <cell r="D207">
            <v>1903.72</v>
          </cell>
        </row>
        <row r="208">
          <cell r="A208">
            <v>252</v>
          </cell>
          <cell r="B208" t="str">
            <v>AJUDANTE DE SERRALHEIRO</v>
          </cell>
          <cell r="C208" t="str">
            <v xml:space="preserve">H     </v>
          </cell>
          <cell r="D208">
            <v>11.13</v>
          </cell>
        </row>
        <row r="209">
          <cell r="A209">
            <v>40909</v>
          </cell>
          <cell r="B209" t="str">
            <v>AJUDANTE DE SERRALHEIRO (MENSALISTA)</v>
          </cell>
          <cell r="C209" t="str">
            <v xml:space="preserve">MES   </v>
          </cell>
          <cell r="D209">
            <v>1973.32</v>
          </cell>
        </row>
        <row r="210">
          <cell r="A210">
            <v>242</v>
          </cell>
          <cell r="B210" t="str">
            <v>AJUDANTE ESPECIALIZADO</v>
          </cell>
          <cell r="C210" t="str">
            <v xml:space="preserve">H     </v>
          </cell>
          <cell r="D210">
            <v>14.34</v>
          </cell>
        </row>
        <row r="211">
          <cell r="A211">
            <v>41085</v>
          </cell>
          <cell r="B211" t="str">
            <v>AJUDANTE ESPECIALIZADO (MENSALISTA)</v>
          </cell>
          <cell r="C211" t="str">
            <v xml:space="preserve">MES   </v>
          </cell>
          <cell r="D211">
            <v>2546.2800000000002</v>
          </cell>
        </row>
        <row r="212">
          <cell r="A212">
            <v>427</v>
          </cell>
          <cell r="B212" t="str">
            <v>ALCA PREFORMADA DE CONTRA POSTE, EM ACO GALVANIZADO, PARA CABO 3/16", COMPRIMENTO *860* MM</v>
          </cell>
          <cell r="C212" t="str">
            <v xml:space="preserve">UN    </v>
          </cell>
          <cell r="D212">
            <v>5.23</v>
          </cell>
        </row>
        <row r="213">
          <cell r="A213">
            <v>417</v>
          </cell>
          <cell r="B213" t="str">
            <v>ALCA PREFORMADA DE DISTRIBUICAO, EM ACO GALVANIZADO, PARA CABO DE ALUMINIO DIAMETRO 16 A 25 MM</v>
          </cell>
          <cell r="C213" t="str">
            <v xml:space="preserve">UN    </v>
          </cell>
          <cell r="D213">
            <v>2.46</v>
          </cell>
        </row>
        <row r="214">
          <cell r="A214">
            <v>11273</v>
          </cell>
          <cell r="B214" t="str">
            <v>ALCA PREFORMADA DE DISTRIBUICAO, EM ACO GALVANIZADO, PARA CONDUTORES DE ALUMINIO AWG 1/0 (CAA 6/1 OU CA 7 FIOS)</v>
          </cell>
          <cell r="C214" t="str">
            <v xml:space="preserve">UN    </v>
          </cell>
          <cell r="D214">
            <v>7.65</v>
          </cell>
        </row>
        <row r="215">
          <cell r="A215">
            <v>11272</v>
          </cell>
          <cell r="B215" t="str">
            <v>ALCA PREFORMADA DE DISTRIBUICAO, EM ACO GALVANIZADO, PARA CONDUTORES DE ALUMINIO AWG 2 (CAA 6/1 OU CA 7 FIOS)</v>
          </cell>
          <cell r="C215" t="str">
            <v xml:space="preserve">UN    </v>
          </cell>
          <cell r="D215">
            <v>4.62</v>
          </cell>
        </row>
        <row r="216">
          <cell r="A216">
            <v>11275</v>
          </cell>
          <cell r="B216" t="str">
            <v>ALCA PREFORMADA DE SERVICO, EM ACO GALVANIZADO, PARA CONDUTORES DE ALUMINIO AWG 4 (CAA 6/1)</v>
          </cell>
          <cell r="C216" t="str">
            <v xml:space="preserve">UN    </v>
          </cell>
          <cell r="D216">
            <v>1.85</v>
          </cell>
        </row>
        <row r="217">
          <cell r="A217">
            <v>11274</v>
          </cell>
          <cell r="B217" t="str">
            <v>ALCA PREFORMADA DE SERVICO, EM ACO GALVANIZADO, PARA CONDUTORES DE ALUMINIO AWG 6 (CAA 6/1)</v>
          </cell>
          <cell r="C217" t="str">
            <v xml:space="preserve">UN    </v>
          </cell>
          <cell r="D217">
            <v>1.41</v>
          </cell>
        </row>
        <row r="218">
          <cell r="A218">
            <v>38470</v>
          </cell>
          <cell r="B218" t="str">
            <v>ALICATE DE CORTE DIAGONAL 6 " COM ISOLAMENTO</v>
          </cell>
          <cell r="C218" t="str">
            <v xml:space="preserve">UN    </v>
          </cell>
          <cell r="D218">
            <v>42.34</v>
          </cell>
        </row>
        <row r="219">
          <cell r="A219">
            <v>38547</v>
          </cell>
          <cell r="B219" t="str">
            <v>ALICATE DE CRIMPAR RJ11, RJ12 E RJ45</v>
          </cell>
          <cell r="C219" t="str">
            <v xml:space="preserve">UN    </v>
          </cell>
          <cell r="D219">
            <v>115.54</v>
          </cell>
        </row>
        <row r="220">
          <cell r="A220">
            <v>38469</v>
          </cell>
          <cell r="B220" t="str">
            <v>ALICATE DE PRESSAO PARA SOLDA DE CHAPA 18 "</v>
          </cell>
          <cell r="C220" t="str">
            <v xml:space="preserve">UN    </v>
          </cell>
          <cell r="D220">
            <v>124.23</v>
          </cell>
        </row>
        <row r="221">
          <cell r="A221">
            <v>38467</v>
          </cell>
          <cell r="B221" t="str">
            <v>ALICATE DE PRESSAO 11 " PARA SOLDA, TIPO C</v>
          </cell>
          <cell r="C221" t="str">
            <v xml:space="preserve">UN    </v>
          </cell>
          <cell r="D221">
            <v>69.900000000000006</v>
          </cell>
        </row>
        <row r="222">
          <cell r="A222">
            <v>38468</v>
          </cell>
          <cell r="B222" t="str">
            <v>ALICATE DE PRESSAO 11 " PARA SOLDA, TIPO U</v>
          </cell>
          <cell r="C222" t="str">
            <v xml:space="preserve">UN    </v>
          </cell>
          <cell r="D222">
            <v>76.92</v>
          </cell>
        </row>
        <row r="223">
          <cell r="A223">
            <v>38471</v>
          </cell>
          <cell r="B223" t="str">
            <v>ALICATE PARA ANEIS DE PISTAO, CAPACIDADE 50 A 100 MM</v>
          </cell>
          <cell r="C223" t="str">
            <v xml:space="preserve">UN    </v>
          </cell>
          <cell r="D223">
            <v>99.89</v>
          </cell>
        </row>
        <row r="224">
          <cell r="A224">
            <v>37370</v>
          </cell>
          <cell r="B224" t="str">
            <v>ALIMENTACAO - HORISTA (COLETADO CAIXA)</v>
          </cell>
          <cell r="C224" t="str">
            <v xml:space="preserve">H     </v>
          </cell>
          <cell r="D224">
            <v>2.2000000000000002</v>
          </cell>
        </row>
        <row r="225">
          <cell r="A225">
            <v>40862</v>
          </cell>
          <cell r="B225" t="str">
            <v>ALIMENTACAO - MENSALISTA (COLETADO CAIXA)</v>
          </cell>
          <cell r="C225" t="str">
            <v xml:space="preserve">MES   </v>
          </cell>
          <cell r="D225">
            <v>415.08</v>
          </cell>
        </row>
        <row r="226">
          <cell r="A226">
            <v>10658</v>
          </cell>
          <cell r="B226" t="str">
            <v>ALISADORA DE CONCRETO COM MOTOR A GASOLINA DE 5,5 HP, PESO COM MOTOR DE 78 KG, 4 PAS</v>
          </cell>
          <cell r="C226" t="str">
            <v xml:space="preserve">UN    </v>
          </cell>
          <cell r="D226">
            <v>6095</v>
          </cell>
        </row>
        <row r="227">
          <cell r="A227">
            <v>253</v>
          </cell>
          <cell r="B227" t="str">
            <v>ALMOXARIFE</v>
          </cell>
          <cell r="C227" t="str">
            <v xml:space="preserve">H     </v>
          </cell>
          <cell r="D227">
            <v>14.88</v>
          </cell>
        </row>
        <row r="228">
          <cell r="A228">
            <v>40809</v>
          </cell>
          <cell r="B228" t="str">
            <v>ALMOXARIFE (MENSALISTA)</v>
          </cell>
          <cell r="C228" t="str">
            <v xml:space="preserve">MES   </v>
          </cell>
          <cell r="D228">
            <v>2637.37</v>
          </cell>
        </row>
        <row r="229">
          <cell r="A229">
            <v>42428</v>
          </cell>
          <cell r="B229" t="str">
            <v>ALONGADOR COM TRES ALTURAS, EM TUBO DE ACO CARBONO, PINTURA NO PROCESSO ELETROSTATICO - EQUIPAMENTO DE GINASTICA PARA ACADEMIA AO AR LIVRE / ACADEMIA DA TERCEIRA IDADE - ATI</v>
          </cell>
          <cell r="C229" t="str">
            <v xml:space="preserve">UN    </v>
          </cell>
          <cell r="D229">
            <v>1290</v>
          </cell>
        </row>
        <row r="230">
          <cell r="A230">
            <v>583</v>
          </cell>
          <cell r="B230" t="str">
            <v>ALUMINIO ANODIZADO</v>
          </cell>
          <cell r="C230" t="str">
            <v xml:space="preserve">KG    </v>
          </cell>
          <cell r="D230">
            <v>27.08</v>
          </cell>
        </row>
        <row r="231">
          <cell r="A231">
            <v>299</v>
          </cell>
          <cell r="B231" t="str">
            <v>ANEL BORRACHA DN 100 MM, PARA TUBO SERIE REFORCADA ESGOTO PREDIAL</v>
          </cell>
          <cell r="C231" t="str">
            <v xml:space="preserve">UN    </v>
          </cell>
          <cell r="D231">
            <v>2.71</v>
          </cell>
        </row>
        <row r="232">
          <cell r="A232">
            <v>298</v>
          </cell>
          <cell r="B232" t="str">
            <v>ANEL BORRACHA DN 75 MM, PARA TUBO SERIE REFORCADA ESGOTO PREDIAL</v>
          </cell>
          <cell r="C232" t="str">
            <v xml:space="preserve">UN    </v>
          </cell>
          <cell r="D232">
            <v>2.73</v>
          </cell>
        </row>
        <row r="233">
          <cell r="A233">
            <v>295</v>
          </cell>
          <cell r="B233" t="str">
            <v>ANEL BORRACHA PARA TUBO ESGOTO PREDIAL DN 40 MM (NBR 5688)</v>
          </cell>
          <cell r="C233" t="str">
            <v xml:space="preserve">UN    </v>
          </cell>
          <cell r="D233">
            <v>1.63</v>
          </cell>
        </row>
        <row r="234">
          <cell r="A234">
            <v>296</v>
          </cell>
          <cell r="B234" t="str">
            <v>ANEL BORRACHA PARA TUBO ESGOTO PREDIAL DN 50 MM (NBR 5688)</v>
          </cell>
          <cell r="C234" t="str">
            <v xml:space="preserve">UN    </v>
          </cell>
          <cell r="D234">
            <v>1.69</v>
          </cell>
        </row>
        <row r="235">
          <cell r="A235">
            <v>297</v>
          </cell>
          <cell r="B235" t="str">
            <v>ANEL BORRACHA PARA TUBO ESGOTO PREDIAL DN 75 MM (NBR 5688)</v>
          </cell>
          <cell r="C235" t="str">
            <v xml:space="preserve">UN    </v>
          </cell>
          <cell r="D235">
            <v>2.38</v>
          </cell>
        </row>
        <row r="236">
          <cell r="A236">
            <v>301</v>
          </cell>
          <cell r="B236" t="str">
            <v>ANEL BORRACHA PARA TUBO ESGOTO PREDIAL, DN 100 MM (NBR 5688)</v>
          </cell>
          <cell r="C236" t="str">
            <v xml:space="preserve">UN    </v>
          </cell>
          <cell r="D236">
            <v>2.99</v>
          </cell>
        </row>
        <row r="237">
          <cell r="A237">
            <v>300</v>
          </cell>
          <cell r="B237" t="str">
            <v>ANEL BORRACHA, DN 150 MM, PARA TUBO SERIE REFORCADA ESGOTO PREDIAL</v>
          </cell>
          <cell r="C237" t="str">
            <v xml:space="preserve">UN    </v>
          </cell>
          <cell r="D237">
            <v>12.56</v>
          </cell>
        </row>
        <row r="238">
          <cell r="A238">
            <v>20084</v>
          </cell>
          <cell r="B238" t="str">
            <v>ANEL BORRACHA, DN 40 MM, PARA TUBO SERIE REFORCADA ESGOTO PREDIAL</v>
          </cell>
          <cell r="C238" t="str">
            <v xml:space="preserve">UN    </v>
          </cell>
          <cell r="D238">
            <v>1.63</v>
          </cell>
        </row>
        <row r="239">
          <cell r="A239">
            <v>20085</v>
          </cell>
          <cell r="B239" t="str">
            <v>ANEL BORRACHA, DN 50 MM, PARA TUBO SERIE REFORCADA ESGOTO PREDIAL</v>
          </cell>
          <cell r="C239" t="str">
            <v xml:space="preserve">UN    </v>
          </cell>
          <cell r="D239">
            <v>1.51</v>
          </cell>
        </row>
        <row r="240">
          <cell r="A240">
            <v>311</v>
          </cell>
          <cell r="B240" t="str">
            <v>ANEL BORRACHA, PARA TUBO PVC DEFOFO, DN 100 MM (NBR 7665)</v>
          </cell>
          <cell r="C240" t="str">
            <v xml:space="preserve">UN    </v>
          </cell>
          <cell r="D240">
            <v>9.7200000000000006</v>
          </cell>
        </row>
        <row r="241">
          <cell r="A241">
            <v>318</v>
          </cell>
          <cell r="B241" t="str">
            <v>ANEL BORRACHA, PARA TUBO PVC DEFOFO, DN 150 MM (NBR 7665)</v>
          </cell>
          <cell r="C241" t="str">
            <v xml:space="preserve">UN    </v>
          </cell>
          <cell r="D241">
            <v>17.03</v>
          </cell>
        </row>
        <row r="242">
          <cell r="A242">
            <v>319</v>
          </cell>
          <cell r="B242" t="str">
            <v>ANEL BORRACHA, PARA TUBO PVC DEFOFO, DN 200 MM (NBR 7665)</v>
          </cell>
          <cell r="C242" t="str">
            <v xml:space="preserve">UN    </v>
          </cell>
          <cell r="D242">
            <v>32.159999999999997</v>
          </cell>
        </row>
        <row r="243">
          <cell r="A243">
            <v>320</v>
          </cell>
          <cell r="B243" t="str">
            <v>ANEL BORRACHA, PARA TUBO PVC DEFOFO, DN 250 MM (NBR 7665)</v>
          </cell>
          <cell r="C243" t="str">
            <v xml:space="preserve">UN    </v>
          </cell>
          <cell r="D243">
            <v>102.24</v>
          </cell>
        </row>
        <row r="244">
          <cell r="A244">
            <v>314</v>
          </cell>
          <cell r="B244" t="str">
            <v>ANEL BORRACHA, PARA TUBO PVC DEFOFO, DN 300 MM (NBR 7665)</v>
          </cell>
          <cell r="C244" t="str">
            <v xml:space="preserve">UN    </v>
          </cell>
          <cell r="D244">
            <v>157.05000000000001</v>
          </cell>
        </row>
        <row r="245">
          <cell r="A245">
            <v>303</v>
          </cell>
          <cell r="B245" t="str">
            <v>ANEL BORRACHA, PARA TUBO PVC, REDE COLETOR ESGOTO, DN 100 MM (NBR 7362)</v>
          </cell>
          <cell r="C245" t="str">
            <v xml:space="preserve">UN    </v>
          </cell>
          <cell r="D245">
            <v>4.07</v>
          </cell>
        </row>
        <row r="246">
          <cell r="A246">
            <v>304</v>
          </cell>
          <cell r="B246" t="str">
            <v>ANEL BORRACHA, PARA TUBO PVC, REDE COLETOR ESGOTO, DN 125 MM (NBR 7362)</v>
          </cell>
          <cell r="C246" t="str">
            <v xml:space="preserve">UN    </v>
          </cell>
          <cell r="D246">
            <v>6.22</v>
          </cell>
        </row>
        <row r="247">
          <cell r="A247">
            <v>305</v>
          </cell>
          <cell r="B247" t="str">
            <v>ANEL BORRACHA, PARA TUBO PVC, REDE COLETOR ESGOTO, DN 150 MM (NBR 7362)</v>
          </cell>
          <cell r="C247" t="str">
            <v xml:space="preserve">UN    </v>
          </cell>
          <cell r="D247">
            <v>10.63</v>
          </cell>
        </row>
        <row r="248">
          <cell r="A248">
            <v>306</v>
          </cell>
          <cell r="B248" t="str">
            <v>ANEL BORRACHA, PARA TUBO PVC, REDE COLETOR ESGOTO, DN 200 MM (NBR 7362)</v>
          </cell>
          <cell r="C248" t="str">
            <v xml:space="preserve">UN    </v>
          </cell>
          <cell r="D248">
            <v>12.77</v>
          </cell>
        </row>
        <row r="249">
          <cell r="A249">
            <v>307</v>
          </cell>
          <cell r="B249" t="str">
            <v>ANEL BORRACHA, PARA TUBO PVC, REDE COLETOR ESGOTO, DN 250 MM (NBR 7362)</v>
          </cell>
          <cell r="C249" t="str">
            <v xml:space="preserve">UN    </v>
          </cell>
          <cell r="D249">
            <v>25.21</v>
          </cell>
        </row>
        <row r="250">
          <cell r="A250">
            <v>309</v>
          </cell>
          <cell r="B250" t="str">
            <v>ANEL BORRACHA, PARA TUBO PVC, REDE COLETOR ESGOTO, DN 350 MM (NBR 7362)</v>
          </cell>
          <cell r="C250" t="str">
            <v xml:space="preserve">UN    </v>
          </cell>
          <cell r="D250">
            <v>51.67</v>
          </cell>
        </row>
        <row r="251">
          <cell r="A251">
            <v>310</v>
          </cell>
          <cell r="B251" t="str">
            <v>ANEL BORRACHA, PARA TUBO PVC, REDE COLETOR ESGOTO, DN 400 MM (NBR 7362)</v>
          </cell>
          <cell r="C251" t="str">
            <v xml:space="preserve">UN    </v>
          </cell>
          <cell r="D251">
            <v>65.53</v>
          </cell>
        </row>
        <row r="252">
          <cell r="A252">
            <v>328</v>
          </cell>
          <cell r="B252" t="str">
            <v>ANEL BORRACHA, PARA TUBO/CONEXAO PVC PBA, DN 100 MM, PARA REDE AGUA</v>
          </cell>
          <cell r="C252" t="str">
            <v xml:space="preserve">UN    </v>
          </cell>
          <cell r="D252">
            <v>7.82</v>
          </cell>
        </row>
        <row r="253">
          <cell r="A253">
            <v>325</v>
          </cell>
          <cell r="B253" t="str">
            <v>ANEL BORRACHA, PARA TUBO/CONEXAO PVC PBA, DN 50 MM, PARA REDE AGUA</v>
          </cell>
          <cell r="C253" t="str">
            <v xml:space="preserve">UN    </v>
          </cell>
          <cell r="D253">
            <v>3.03</v>
          </cell>
        </row>
        <row r="254">
          <cell r="A254">
            <v>20326</v>
          </cell>
          <cell r="B254" t="str">
            <v>ANEL BORRACHA, PARA TUBO/CONEXAO PVC PBA, DN 60 MM, PARA REDE AGUA</v>
          </cell>
          <cell r="C254" t="str">
            <v xml:space="preserve">UN    </v>
          </cell>
          <cell r="D254">
            <v>8.1199999999999992</v>
          </cell>
        </row>
        <row r="255">
          <cell r="A255">
            <v>329</v>
          </cell>
          <cell r="B255" t="str">
            <v>ANEL BORRACHA, PARA TUBO/CONEXAO PVC PBA, DN 75 MM, PARA REDE AGUA</v>
          </cell>
          <cell r="C255" t="str">
            <v xml:space="preserve">UN    </v>
          </cell>
          <cell r="D255">
            <v>9.99</v>
          </cell>
        </row>
        <row r="256">
          <cell r="A256">
            <v>308</v>
          </cell>
          <cell r="B256" t="str">
            <v>ANEL BORRACHA, PARA TUBO, PVC REDE COLETOR ESGOTO, DN 300 MM (NBR 7362)</v>
          </cell>
          <cell r="C256" t="str">
            <v xml:space="preserve">UN    </v>
          </cell>
          <cell r="D256">
            <v>33.67</v>
          </cell>
        </row>
        <row r="257">
          <cell r="A257">
            <v>39642</v>
          </cell>
          <cell r="B257" t="str">
            <v>ANEL DE BORRACHA PARA VEDACAO DE DUTO PEAD CORRUGADO PARA ELETRICA, DN 1 1/2"</v>
          </cell>
          <cell r="C257" t="str">
            <v xml:space="preserve">UN    </v>
          </cell>
          <cell r="D257">
            <v>2.04</v>
          </cell>
        </row>
        <row r="258">
          <cell r="A258">
            <v>39641</v>
          </cell>
          <cell r="B258" t="str">
            <v>ANEL DE BORRACHA PARA VEDACAO DE DUTO PEAD CORRUGADO PARA ELETRICA, DN 1 1/4"</v>
          </cell>
          <cell r="C258" t="str">
            <v xml:space="preserve">UN    </v>
          </cell>
          <cell r="D258">
            <v>1.42</v>
          </cell>
        </row>
        <row r="259">
          <cell r="A259">
            <v>39643</v>
          </cell>
          <cell r="B259" t="str">
            <v>ANEL DE BORRACHA PARA VEDACAO DE DUTO PEAD CORRUGADO PARA ELETRICA, DN 2"</v>
          </cell>
          <cell r="C259" t="str">
            <v xml:space="preserve">UN    </v>
          </cell>
          <cell r="D259">
            <v>5.68</v>
          </cell>
        </row>
        <row r="260">
          <cell r="A260">
            <v>39644</v>
          </cell>
          <cell r="B260" t="str">
            <v>ANEL DE BORRACHA PARA VEDACAO DE DUTO PEAD CORRUGADO PARA ELETRICA, DN 3"</v>
          </cell>
          <cell r="C260" t="str">
            <v xml:space="preserve">UN    </v>
          </cell>
          <cell r="D260">
            <v>7.33</v>
          </cell>
        </row>
        <row r="261">
          <cell r="A261">
            <v>39645</v>
          </cell>
          <cell r="B261" t="str">
            <v>ANEL DE BORRACHA PARA VEDACAO DE DUTO PEAD CORRUGADO PARA ELETRICA, DN 4"</v>
          </cell>
          <cell r="C261" t="str">
            <v xml:space="preserve">UN    </v>
          </cell>
          <cell r="D261">
            <v>9.4700000000000006</v>
          </cell>
        </row>
        <row r="262">
          <cell r="A262">
            <v>12548</v>
          </cell>
          <cell r="B262" t="str">
            <v>ANEL DE CONCRETO ARMADO, D = *1,10* M, H = 0,30 M</v>
          </cell>
          <cell r="C262" t="str">
            <v xml:space="preserve">UN    </v>
          </cell>
          <cell r="D262">
            <v>94.52</v>
          </cell>
        </row>
        <row r="263">
          <cell r="A263">
            <v>13113</v>
          </cell>
          <cell r="B263" t="str">
            <v>ANEL DE CONCRETO ARMADO, D = 0,60 M, H = 0,10 M</v>
          </cell>
          <cell r="C263" t="str">
            <v xml:space="preserve">UN    </v>
          </cell>
          <cell r="D263">
            <v>38.74</v>
          </cell>
        </row>
        <row r="264">
          <cell r="A264">
            <v>13114</v>
          </cell>
          <cell r="B264" t="str">
            <v>ANEL DE CONCRETO ARMADO, D = 0,60 M, H = 0,15 M</v>
          </cell>
          <cell r="C264" t="str">
            <v xml:space="preserve">UN    </v>
          </cell>
          <cell r="D264">
            <v>47.16</v>
          </cell>
        </row>
        <row r="265">
          <cell r="A265">
            <v>12530</v>
          </cell>
          <cell r="B265" t="str">
            <v>ANEL DE CONCRETO ARMADO, D = 0,60 M, H = 0,30 M</v>
          </cell>
          <cell r="C265" t="str">
            <v xml:space="preserve">UN    </v>
          </cell>
          <cell r="D265">
            <v>57.46</v>
          </cell>
        </row>
        <row r="266">
          <cell r="A266">
            <v>12531</v>
          </cell>
          <cell r="B266" t="str">
            <v>ANEL DE CONCRETO ARMADO, D = 0,60 M, H = 0,40 M</v>
          </cell>
          <cell r="C266" t="str">
            <v xml:space="preserve">UN    </v>
          </cell>
          <cell r="D266">
            <v>64.27</v>
          </cell>
        </row>
        <row r="267">
          <cell r="A267">
            <v>12532</v>
          </cell>
          <cell r="B267" t="str">
            <v>ANEL DE CONCRETO ARMADO, D = 0,60 M, H = 0,50 M</v>
          </cell>
          <cell r="C267" t="str">
            <v xml:space="preserve">UN    </v>
          </cell>
          <cell r="D267">
            <v>78.599999999999994</v>
          </cell>
        </row>
        <row r="268">
          <cell r="A268">
            <v>12533</v>
          </cell>
          <cell r="B268" t="str">
            <v>ANEL DE CONCRETO ARMADO, D = 0,80 M, H = 0,30 M</v>
          </cell>
          <cell r="C268" t="str">
            <v xml:space="preserve">UN    </v>
          </cell>
          <cell r="D268">
            <v>93.76</v>
          </cell>
        </row>
        <row r="269">
          <cell r="A269">
            <v>12544</v>
          </cell>
          <cell r="B269" t="str">
            <v>ANEL DE CONCRETO ARMADO, D = 0,80 M, H = 0,50 M</v>
          </cell>
          <cell r="C269" t="str">
            <v xml:space="preserve">UN    </v>
          </cell>
          <cell r="D269">
            <v>114.53</v>
          </cell>
        </row>
        <row r="270">
          <cell r="A270">
            <v>12546</v>
          </cell>
          <cell r="B270" t="str">
            <v>ANEL DE CONCRETO ARMADO, D = 1,00 M, H = 0,40 M</v>
          </cell>
          <cell r="C270" t="str">
            <v xml:space="preserve">UN    </v>
          </cell>
          <cell r="D270">
            <v>118.56</v>
          </cell>
        </row>
        <row r="271">
          <cell r="A271">
            <v>12547</v>
          </cell>
          <cell r="B271" t="str">
            <v>ANEL DE CONCRETO ARMADO, D = 1,00 M, H = 0,50 M</v>
          </cell>
          <cell r="C271" t="str">
            <v xml:space="preserve">UN    </v>
          </cell>
          <cell r="D271">
            <v>137.87</v>
          </cell>
        </row>
        <row r="272">
          <cell r="A272">
            <v>12551</v>
          </cell>
          <cell r="B272" t="str">
            <v>ANEL DE CONCRETO ARMADO, D = 1,20 M, H = 0,50 M</v>
          </cell>
          <cell r="C272" t="str">
            <v xml:space="preserve">UN    </v>
          </cell>
          <cell r="D272">
            <v>150.13</v>
          </cell>
        </row>
        <row r="273">
          <cell r="A273">
            <v>12563</v>
          </cell>
          <cell r="B273" t="str">
            <v>ANEL DE CONCRETO ARMADO, D = 1,50 M, H = 0,50 M</v>
          </cell>
          <cell r="C273" t="str">
            <v xml:space="preserve">UN    </v>
          </cell>
          <cell r="D273">
            <v>235.81</v>
          </cell>
        </row>
        <row r="274">
          <cell r="A274">
            <v>12565</v>
          </cell>
          <cell r="B274" t="str">
            <v>ANEL DE CONCRETO ARMADO, D = 2,00 M, H = 0,50 M</v>
          </cell>
          <cell r="C274" t="str">
            <v xml:space="preserve">UN    </v>
          </cell>
          <cell r="D274">
            <v>371.08</v>
          </cell>
        </row>
        <row r="275">
          <cell r="A275">
            <v>12567</v>
          </cell>
          <cell r="B275" t="str">
            <v>ANEL DE CONCRETO ARMADO, D = 2,50 M, H = 0,50 M</v>
          </cell>
          <cell r="C275" t="str">
            <v xml:space="preserve">UN    </v>
          </cell>
          <cell r="D275">
            <v>482.86</v>
          </cell>
        </row>
        <row r="276">
          <cell r="A276">
            <v>12568</v>
          </cell>
          <cell r="B276" t="str">
            <v>ANEL DE CONCRETO ARMADO, D = 3,00 M, H = 0,50 M</v>
          </cell>
          <cell r="C276" t="str">
            <v xml:space="preserve">UN    </v>
          </cell>
          <cell r="D276">
            <v>797.28</v>
          </cell>
        </row>
        <row r="277">
          <cell r="A277">
            <v>11789</v>
          </cell>
          <cell r="B277" t="str">
            <v>ANEL DE DISTRIBUICAO EM ACO GALVANIZADO PARA FIO FE-160</v>
          </cell>
          <cell r="C277" t="str">
            <v xml:space="preserve">UN    </v>
          </cell>
          <cell r="D277">
            <v>0.69</v>
          </cell>
        </row>
        <row r="278">
          <cell r="A278">
            <v>20975</v>
          </cell>
          <cell r="B278" t="str">
            <v>ANEL DE EXPANSAO EM COBRE, ENGATE RAPIDO 1 1/2", PARA EMPATACAO MANGUEIRA DE COMBATE A INCENDIO PREDIAL</v>
          </cell>
          <cell r="C278" t="str">
            <v xml:space="preserve">UN    </v>
          </cell>
          <cell r="D278">
            <v>7</v>
          </cell>
        </row>
        <row r="279">
          <cell r="A279">
            <v>20976</v>
          </cell>
          <cell r="B279" t="str">
            <v>ANEL DE EXPANSAO EM COBRE, ENGATE RAPIDO 2 1/2", PARA EMPATACAO MANGUEIRA DE COMBATE A INCENDIO PREDIAL</v>
          </cell>
          <cell r="C279" t="str">
            <v xml:space="preserve">UN    </v>
          </cell>
          <cell r="D279">
            <v>10.58</v>
          </cell>
        </row>
        <row r="280">
          <cell r="A280">
            <v>40340</v>
          </cell>
          <cell r="B280" t="str">
            <v>ANEL DE VEDACAO/JUNTA ELASTICA, H = *16* MM, PARA TUBO DE CONCRETO DN 300 MM</v>
          </cell>
          <cell r="C280" t="str">
            <v xml:space="preserve">UN    </v>
          </cell>
          <cell r="D280">
            <v>79.180000000000007</v>
          </cell>
        </row>
        <row r="281">
          <cell r="A281">
            <v>40341</v>
          </cell>
          <cell r="B281" t="str">
            <v>ANEL DE VEDACAO/JUNTA ELASTICA, H = *16* MM, PARA TUBO DE CONCRETO DN 400 MM</v>
          </cell>
          <cell r="C281" t="str">
            <v xml:space="preserve">UN    </v>
          </cell>
          <cell r="D281">
            <v>93.76</v>
          </cell>
        </row>
        <row r="282">
          <cell r="A282">
            <v>40342</v>
          </cell>
          <cell r="B282" t="str">
            <v>ANEL DE VEDACAO/JUNTA ELASTICA, H = *16* MM, PARA TUBO DE CONCRETO DN 500 MM</v>
          </cell>
          <cell r="C282" t="str">
            <v xml:space="preserve">UN    </v>
          </cell>
          <cell r="D282">
            <v>118.86</v>
          </cell>
        </row>
        <row r="283">
          <cell r="A283">
            <v>40343</v>
          </cell>
          <cell r="B283" t="str">
            <v>ANEL DE VEDACAO/JUNTA ELASTICA, H = *16* MM, PARA TUBO DE CONCRETO DN 600 MM</v>
          </cell>
          <cell r="C283" t="str">
            <v xml:space="preserve">UN    </v>
          </cell>
          <cell r="D283">
            <v>145.82</v>
          </cell>
        </row>
        <row r="284">
          <cell r="A284">
            <v>40344</v>
          </cell>
          <cell r="B284" t="str">
            <v>ANEL DE VEDACAO/JUNTA ELASTICA, H = *18* MM, PARA TUBO DE CONCRETO DN 700 MM</v>
          </cell>
          <cell r="C284" t="str">
            <v xml:space="preserve">UN    </v>
          </cell>
          <cell r="D284">
            <v>154.18</v>
          </cell>
        </row>
        <row r="285">
          <cell r="A285">
            <v>40345</v>
          </cell>
          <cell r="B285" t="str">
            <v>ANEL DE VEDACAO/JUNTA ELASTICA, H = *19* MM, PARA TUBO DE CONCRETO DN 800 MM</v>
          </cell>
          <cell r="C285" t="str">
            <v xml:space="preserve">UN    </v>
          </cell>
          <cell r="D285">
            <v>192.5</v>
          </cell>
        </row>
        <row r="286">
          <cell r="A286">
            <v>40346</v>
          </cell>
          <cell r="B286" t="str">
            <v>ANEL DE VEDACAO/JUNTA ELASTICA, H = *19* MM, PARA TUBO DE CONCRETO DN 900 MM</v>
          </cell>
          <cell r="C286" t="str">
            <v xml:space="preserve">UN    </v>
          </cell>
          <cell r="D286">
            <v>181.09</v>
          </cell>
        </row>
        <row r="287">
          <cell r="A287">
            <v>40347</v>
          </cell>
          <cell r="B287" t="str">
            <v>ANEL DE VEDACAO/JUNTA ELASTICA, H = *21* MM, PARA TUBO DE CONCRETO DN 1000 MM</v>
          </cell>
          <cell r="C287" t="str">
            <v xml:space="preserve">UN    </v>
          </cell>
          <cell r="D287">
            <v>223.91</v>
          </cell>
        </row>
        <row r="288">
          <cell r="A288">
            <v>38840</v>
          </cell>
          <cell r="B288" t="str">
            <v>ANEL DESLIZANTE / TRADICIONAL, METALICO, PARA TUBO PEX, DN 16 MM</v>
          </cell>
          <cell r="C288" t="str">
            <v xml:space="preserve">UN    </v>
          </cell>
          <cell r="D288">
            <v>1.9</v>
          </cell>
        </row>
        <row r="289">
          <cell r="A289">
            <v>38841</v>
          </cell>
          <cell r="B289" t="str">
            <v>ANEL DESLIZANTE / TRADICIONAL, METALICO, PARA TUBO PEX, DN 20 MM</v>
          </cell>
          <cell r="C289" t="str">
            <v xml:space="preserve">UN    </v>
          </cell>
          <cell r="D289">
            <v>2.1</v>
          </cell>
        </row>
        <row r="290">
          <cell r="A290">
            <v>38842</v>
          </cell>
          <cell r="B290" t="str">
            <v>ANEL DESLIZANTE / TRADICIONAL, METALICO, PARA TUBO PEX, DN 25 MM</v>
          </cell>
          <cell r="C290" t="str">
            <v xml:space="preserve">UN    </v>
          </cell>
          <cell r="D290">
            <v>4.16</v>
          </cell>
        </row>
        <row r="291">
          <cell r="A291">
            <v>38843</v>
          </cell>
          <cell r="B291" t="str">
            <v>ANEL DESLIZANTE / TRADICIONAL, METALICO, PARA TUBO PEX, DN 32 MM</v>
          </cell>
          <cell r="C291" t="str">
            <v xml:space="preserve">UN    </v>
          </cell>
          <cell r="D291">
            <v>6.5</v>
          </cell>
        </row>
        <row r="292">
          <cell r="A292">
            <v>13761</v>
          </cell>
          <cell r="B292" t="str">
            <v>APARELHO CORTE OXI-ACETILENO PARA SOLDA E CORTE CONTENDO MACARICO SOLDA, BICO DE CORTE, CILINDROS, REGULADORES, MANGUEIRAS E CARRINHO</v>
          </cell>
          <cell r="C292" t="str">
            <v xml:space="preserve">UN    </v>
          </cell>
          <cell r="D292">
            <v>3850.33</v>
          </cell>
        </row>
        <row r="293">
          <cell r="A293">
            <v>12888</v>
          </cell>
          <cell r="B293" t="str">
            <v>APARELHO DE APOIO DE NEOPRENE FRETADO, 60 X 45 X 7,6 CM, COM FRETAGEM DE ACO DE 4 MM INTERCALADAS COM ELASTOMERO DE 11 MM E REVESTIMENTO FINAL COM ELASTOMERO DE 6 MM</v>
          </cell>
          <cell r="C293" t="str">
            <v xml:space="preserve">DM3   </v>
          </cell>
          <cell r="D293">
            <v>133.85</v>
          </cell>
        </row>
        <row r="294">
          <cell r="A294">
            <v>12889</v>
          </cell>
          <cell r="B294" t="str">
            <v>APARELHO DE APOIO DE NEOPRENE SIMPLES/ NAO FRETADO, 100 X 100 CM, ESPESSURA 6,3 MM</v>
          </cell>
          <cell r="C294" t="str">
            <v xml:space="preserve">DM3   </v>
          </cell>
          <cell r="D294">
            <v>87.41</v>
          </cell>
        </row>
        <row r="295">
          <cell r="A295">
            <v>4814</v>
          </cell>
          <cell r="B295" t="str">
            <v>APARELHO SINALIZADOR LUMINOSO COM LED, PARA SAIDA GARAGEM, COM 2 LENTES EM POLICARBONATO, BIVOLT (INCLUI SUPORTE DE FIXACAO)</v>
          </cell>
          <cell r="C295" t="str">
            <v xml:space="preserve">UN    </v>
          </cell>
          <cell r="D295">
            <v>121.82</v>
          </cell>
        </row>
        <row r="296">
          <cell r="A296">
            <v>25967</v>
          </cell>
          <cell r="B296" t="str">
            <v>APOIO DO PORTA DENTE PARA FRESADORA DE ASFALTO</v>
          </cell>
          <cell r="C296" t="str">
            <v xml:space="preserve">UN    </v>
          </cell>
          <cell r="D296">
            <v>1830.58</v>
          </cell>
        </row>
        <row r="297">
          <cell r="A297">
            <v>6122</v>
          </cell>
          <cell r="B297" t="str">
            <v>APONTADOR OU APROPRIADOR</v>
          </cell>
          <cell r="C297" t="str">
            <v xml:space="preserve">H     </v>
          </cell>
          <cell r="D297">
            <v>14.3</v>
          </cell>
        </row>
        <row r="298">
          <cell r="A298">
            <v>40810</v>
          </cell>
          <cell r="B298" t="str">
            <v>APONTADOR OU APROPRIADOR DE MAO DE OBRA (MENSALISTA)</v>
          </cell>
          <cell r="C298" t="str">
            <v xml:space="preserve">MES   </v>
          </cell>
          <cell r="D298">
            <v>2537.58</v>
          </cell>
        </row>
        <row r="299">
          <cell r="A299">
            <v>21100</v>
          </cell>
          <cell r="B299" t="str">
            <v>AQUECEDOR DE AGUA A GAS GLP/GN COM CAPACIDADE DE ARMAZENAMENTO DE 50 A 80 L</v>
          </cell>
          <cell r="C299" t="str">
            <v xml:space="preserve">UN    </v>
          </cell>
          <cell r="D299">
            <v>2569.65</v>
          </cell>
        </row>
        <row r="300">
          <cell r="A300">
            <v>11816</v>
          </cell>
          <cell r="B300" t="str">
            <v>AQUECEDOR DE AGUA ELETRICO  RESERVATORIO DE 100 L CILINDRICO EM COBRE, REFORCADO COM ACO CARBONO, MONOFASICO, TENSAO NOMINAL 220 V</v>
          </cell>
          <cell r="C300" t="str">
            <v xml:space="preserve">UN    </v>
          </cell>
          <cell r="D300">
            <v>2740</v>
          </cell>
        </row>
        <row r="301">
          <cell r="A301">
            <v>11814</v>
          </cell>
          <cell r="B301" t="str">
            <v>AQUECEDOR DE AGUA ELETRICO  RESERVATORIO DE 500 L CILINDRICO EM COBRE, REFORCADO COM ACO CARBONO, MONOFASICO, TENSAO NOMINAL 220 V</v>
          </cell>
          <cell r="C301" t="str">
            <v xml:space="preserve">UN    </v>
          </cell>
          <cell r="D301">
            <v>5964.29</v>
          </cell>
        </row>
        <row r="302">
          <cell r="A302">
            <v>14186</v>
          </cell>
          <cell r="B302" t="str">
            <v>AQUECEDOR DE AGUA ELETRICO  RESERVATORIO DE 500 L CILINDRICO EM COBRE, REFORCADO COM ACO CARBONO, TRIFASICO, TENSAO NOMINAL 220/380/400 V, POTENCIA 24 KW</v>
          </cell>
          <cell r="C302" t="str">
            <v xml:space="preserve">UN    </v>
          </cell>
          <cell r="D302">
            <v>7488.97</v>
          </cell>
        </row>
        <row r="303">
          <cell r="A303">
            <v>14185</v>
          </cell>
          <cell r="B303" t="str">
            <v>AQUECEDOR DE AGUA ELETRICO  RESERVATORIO DE 700 L CILINDRICO EM COBRE, REFORCADO COM ACO CARBONO, MONOFASICO, TENSAO NOMINAL 220 V</v>
          </cell>
          <cell r="C303" t="str">
            <v xml:space="preserve">UN    </v>
          </cell>
          <cell r="D303">
            <v>9701.14</v>
          </cell>
        </row>
        <row r="304">
          <cell r="A304">
            <v>11811</v>
          </cell>
          <cell r="B304" t="str">
            <v>AQUECEDOR DE AGUA ELETRICO HORIZONTAL, RESERVATORIO DE 200 L CILINDRICO EM COBRE, REFORCADO COM ACO CARBONO, MONOFASICO, TENSAO NOMINAL 220 V</v>
          </cell>
          <cell r="C304" t="str">
            <v xml:space="preserve">UN    </v>
          </cell>
          <cell r="D304">
            <v>3709.35</v>
          </cell>
        </row>
        <row r="305">
          <cell r="A305">
            <v>26038</v>
          </cell>
          <cell r="B305" t="str">
            <v>AQUECEDOR DE OLEO BPF (FLUIDO) TERMICO, CAPACIDADE DE 300.000 KCAL/H</v>
          </cell>
          <cell r="C305" t="str">
            <v xml:space="preserve">UN    </v>
          </cell>
          <cell r="D305">
            <v>202992.51</v>
          </cell>
        </row>
        <row r="306">
          <cell r="A306">
            <v>34482</v>
          </cell>
          <cell r="B306" t="str">
            <v>AQUECEDOR SOLAR  CAPACIDADE DO RESERVATORIO 800 L, INCLUI 8 PLACAS COLETORAS DE 1,42 M2</v>
          </cell>
          <cell r="C306" t="str">
            <v xml:space="preserve">UN    </v>
          </cell>
          <cell r="D306">
            <v>4913.59</v>
          </cell>
        </row>
        <row r="307">
          <cell r="A307">
            <v>34469</v>
          </cell>
          <cell r="B307" t="str">
            <v>AQUECEDOR SOLAR CAPACIDADE DO RESERVATORIO 1000 L, INCLUI 10 PLACAS COLETORAS DE 1,42 M2</v>
          </cell>
          <cell r="C307" t="str">
            <v xml:space="preserve">UN    </v>
          </cell>
          <cell r="D307">
            <v>7600.71</v>
          </cell>
        </row>
        <row r="308">
          <cell r="A308">
            <v>34472</v>
          </cell>
          <cell r="B308" t="str">
            <v>AQUECEDOR SOLAR CAPACIDADE DO RESERVATORIO 200 L, INCLUI 2 PLACAS COLETORAS DE 1,42 M2</v>
          </cell>
          <cell r="C308" t="str">
            <v xml:space="preserve">UN    </v>
          </cell>
          <cell r="D308">
            <v>2338.5</v>
          </cell>
        </row>
        <row r="309">
          <cell r="A309">
            <v>34476</v>
          </cell>
          <cell r="B309" t="str">
            <v>AQUECEDOR SOLAR CAPACIDADE DO RESERVATORIO 400L, INCLUI 4 PLACAS COLETORAS DE 1,42 M2</v>
          </cell>
          <cell r="C309" t="str">
            <v xml:space="preserve">UN    </v>
          </cell>
          <cell r="D309">
            <v>3964.09</v>
          </cell>
        </row>
        <row r="310">
          <cell r="A310">
            <v>34477</v>
          </cell>
          <cell r="B310" t="str">
            <v>AQUECEDOR SOLAR CAPACIDADE DO RESERVATORIO 600 L, INCLUI 6 PLACAS COLETORAS DE 1,42 M2</v>
          </cell>
          <cell r="C310" t="str">
            <v xml:space="preserve">UN    </v>
          </cell>
          <cell r="D310">
            <v>5261.11</v>
          </cell>
        </row>
        <row r="311">
          <cell r="A311">
            <v>42425</v>
          </cell>
          <cell r="B311" t="str">
            <v>AR CONDICIONADO SPLIT INVERTER, HI-WALL (PAREDE), 12000 BTU/H, CICLO FRIO, 60HZ, CLASSIFICACAO A (SELO PROCEL), GAS HFC, CONTROLE S/FIO</v>
          </cell>
          <cell r="C311" t="str">
            <v xml:space="preserve">UN    </v>
          </cell>
          <cell r="D311">
            <v>1832.22</v>
          </cell>
        </row>
        <row r="312">
          <cell r="A312">
            <v>42422</v>
          </cell>
          <cell r="B312" t="str">
            <v>AR CONDICIONADO SPLIT INVERTER, HI-WALL (PAREDE), 18000 BTU/H, CICLO FRIO, 60HZ, CLASSIFICACAO A (SELO PROCEL), GAS HFC, CONTROLE S/FIO</v>
          </cell>
          <cell r="C312" t="str">
            <v xml:space="preserve">UN    </v>
          </cell>
          <cell r="D312">
            <v>2720</v>
          </cell>
        </row>
        <row r="313">
          <cell r="A313">
            <v>43184</v>
          </cell>
          <cell r="B313" t="str">
            <v>AR CONDICIONADO SPLIT INVERTER, HI-WALL (PAREDE), 24000 BTU/H, CICLO FRIO, 60HZ, CLASSIFICACAO A - SELO PROCEL, GAS HFC, CONTROLE S/FIO</v>
          </cell>
          <cell r="C313" t="str">
            <v xml:space="preserve">UN    </v>
          </cell>
          <cell r="D313">
            <v>3759.3</v>
          </cell>
        </row>
        <row r="314">
          <cell r="A314">
            <v>42424</v>
          </cell>
          <cell r="B314" t="str">
            <v>AR CONDICIONADO SPLIT INVERTER, HI-WALL (PAREDE), 9000 BTU/H, CICLO FRIO, 60HZ, CLASSIFICACAO A (SELO PROCEL), GAS HFC, CONTROLE S/FIO</v>
          </cell>
          <cell r="C314" t="str">
            <v xml:space="preserve">UN    </v>
          </cell>
          <cell r="D314">
            <v>1636.33</v>
          </cell>
        </row>
        <row r="315">
          <cell r="A315">
            <v>42421</v>
          </cell>
          <cell r="B315" t="str">
            <v>AR CONDICIONADO SPLIT INVERTER, PISO TETO, APRESENTANDO ENTRE 54000 E 58000 BTU/H, CICLO FRIO, 60HZ, CLASSIFICACAO ENERGETICA A OU B (SELO PROCEL), GAS HFC, CONTROLE S/FIO</v>
          </cell>
          <cell r="C315" t="str">
            <v xml:space="preserve">UN    </v>
          </cell>
          <cell r="D315">
            <v>14898.67</v>
          </cell>
        </row>
        <row r="316">
          <cell r="A316">
            <v>42416</v>
          </cell>
          <cell r="B316" t="str">
            <v>AR CONDICIONADO SPLIT INVERTER, PISO TETO, 18000 BTU/H, CICLO FRIO, 60HZ, CLASSIFICACAO ENERGETICA A OU B (SELO PROCEL), GAS HFC, CONTROLE S/FIO</v>
          </cell>
          <cell r="C316" t="str">
            <v xml:space="preserve">UN    </v>
          </cell>
          <cell r="D316">
            <v>7054.06</v>
          </cell>
        </row>
        <row r="317">
          <cell r="A317">
            <v>42417</v>
          </cell>
          <cell r="B317" t="str">
            <v>AR CONDICIONADO SPLIT INVERTER, PISO TETO, 24000 BTU/H, CICLO FRIO, 60HZ, CLASSIFICACAO ENERGETICA A OU B (SELO PROCEL), GAS HFC, CONTROLE S/FIO</v>
          </cell>
          <cell r="C317" t="str">
            <v xml:space="preserve">UN    </v>
          </cell>
          <cell r="D317">
            <v>7908.18</v>
          </cell>
        </row>
        <row r="318">
          <cell r="A318">
            <v>42419</v>
          </cell>
          <cell r="B318" t="str">
            <v>AR CONDICIONADO SPLIT INVERTER, PISO TETO, 36000 BTU/H, CICLO FRIO, 60HZ, CLASSIFICACAO ENERGETICA A OU B (SELO PROCEL), GAS HFC, CONTROLE S/FIO</v>
          </cell>
          <cell r="C318" t="str">
            <v xml:space="preserve">UN    </v>
          </cell>
          <cell r="D318">
            <v>8934.56</v>
          </cell>
        </row>
        <row r="319">
          <cell r="A319">
            <v>42420</v>
          </cell>
          <cell r="B319" t="str">
            <v>AR CONDICIONADO SPLIT INVERTER, PISO TETO, 48000 BTU/H, CICLO FRIO, 60HZ, CLASSIFICACAO ENERGETICA A OU B (SELO PROCEL), GAS HFC, CONTROLE S/FIO</v>
          </cell>
          <cell r="C319" t="str">
            <v xml:space="preserve">UN    </v>
          </cell>
          <cell r="D319">
            <v>12279.89</v>
          </cell>
        </row>
        <row r="320">
          <cell r="A320">
            <v>43195</v>
          </cell>
          <cell r="B320" t="str">
            <v>AR CONDICIONADO SPLIT ON/OFF, CASSETE (TETO), FRIO 4 VIAS 18000 BTUS/H, CLASSIFICACAO ENERGETICA C - SELO PROCEL, GAS HFC, CONTROLE S/ FIO</v>
          </cell>
          <cell r="C320" t="str">
            <v xml:space="preserve">UN    </v>
          </cell>
          <cell r="D320">
            <v>4323.92</v>
          </cell>
        </row>
        <row r="321">
          <cell r="A321">
            <v>43196</v>
          </cell>
          <cell r="B321" t="str">
            <v>AR CONDICIONADO SPLIT ON/OFF, CASSETE (TETO), FRIO 4 VIAS 24000 BTUS/H, CLASSIFICACAO ENERGETICA C - SELO PROCEL, GAS HFC, CONTROLE S/ FIO</v>
          </cell>
          <cell r="C321" t="str">
            <v xml:space="preserve">UN    </v>
          </cell>
          <cell r="D321">
            <v>5358.88</v>
          </cell>
        </row>
        <row r="322">
          <cell r="A322">
            <v>43198</v>
          </cell>
          <cell r="B322" t="str">
            <v>AR CONDICIONADO SPLIT ON/OFF, CASSETE (TETO), FRIO 4 VIAS 36000 BTUS/H, CLASSIFICACAO ENERGETICA C - SELO PROCEL, GAS HFC, CONTROLE S/ FIO</v>
          </cell>
          <cell r="C322" t="str">
            <v xml:space="preserve">UN    </v>
          </cell>
          <cell r="D322">
            <v>7963.17</v>
          </cell>
        </row>
        <row r="323">
          <cell r="A323">
            <v>43199</v>
          </cell>
          <cell r="B323" t="str">
            <v>AR CONDICIONADO SPLIT ON/OFF, CASSETE (TETO), FRIO 4 VIAS 48000 BTUS/H, CLASSIFICACAO ENERGETICA C - SELO PROCEL, GAS HFC, CONTROLE S/ FIO</v>
          </cell>
          <cell r="C323" t="str">
            <v xml:space="preserve">UN    </v>
          </cell>
          <cell r="D323">
            <v>8254.9699999999993</v>
          </cell>
        </row>
        <row r="324">
          <cell r="A324">
            <v>43200</v>
          </cell>
          <cell r="B324" t="str">
            <v>AR CONDICIONADO SPLIT ON/OFF, CASSETE (TETO), FRIO 4 VIAS 60000 BTUS/H, CLASSIFICACAO ENERGETICA C - SELO PROCEL, GAS HFC, CONTROLE S/ FIO</v>
          </cell>
          <cell r="C324" t="str">
            <v xml:space="preserve">UN    </v>
          </cell>
          <cell r="D324">
            <v>9473.18</v>
          </cell>
        </row>
        <row r="325">
          <cell r="A325">
            <v>39556</v>
          </cell>
          <cell r="B325" t="str">
            <v>AR CONDICIONADO SPLIT ON/OFF, CASSETE (TETO), 18000 BTUS/H, CICLO QUENTE/FRIO, 60 HZ, CLASSIFICACAO ENERGETICA C - SELO PROCEL, GAS HFC, CONTROLE S/ FIO</v>
          </cell>
          <cell r="C325" t="str">
            <v xml:space="preserve">UN    </v>
          </cell>
          <cell r="D325">
            <v>5173.97</v>
          </cell>
        </row>
        <row r="326">
          <cell r="A326">
            <v>39557</v>
          </cell>
          <cell r="B326" t="str">
            <v>AR CONDICIONADO SPLIT ON/OFF, CASSETE (TETO), 24000 BTUS/H, CICLO QUENTE/FRIO, 60 HZ, CLASSIFICACAO ENERGETICA C - SELO PROCEL, GAS HFC, CONTROLE S/ FIO</v>
          </cell>
          <cell r="C326" t="str">
            <v xml:space="preserve">UN    </v>
          </cell>
          <cell r="D326">
            <v>5571.24</v>
          </cell>
        </row>
        <row r="327">
          <cell r="A327">
            <v>39559</v>
          </cell>
          <cell r="B327" t="str">
            <v>AR CONDICIONADO SPLIT ON/OFF, CASSETE (TETO), 36000 BTUS/H, CICLO QUENTE/FRIO, 60 HZ, CLASSIFICACAO ENERGETICA A - SELO PROCEL, GAS HFC, CONTROLE S/ FIO</v>
          </cell>
          <cell r="C327" t="str">
            <v xml:space="preserve">UN    </v>
          </cell>
          <cell r="D327">
            <v>8233.2199999999993</v>
          </cell>
        </row>
        <row r="328">
          <cell r="A328">
            <v>39560</v>
          </cell>
          <cell r="B328" t="str">
            <v>AR CONDICIONADO SPLIT ON/OFF, CASSETE (TETO), 48000 BTUS/H, CICLO QUENTE/FRIO, 60 HZ, CLASSIFICACAO ENERGETICA A - SELO PROCEL, GAS HFC, CONTROLE S/ FIO</v>
          </cell>
          <cell r="C328" t="str">
            <v xml:space="preserve">UN    </v>
          </cell>
          <cell r="D328">
            <v>9525.0300000000007</v>
          </cell>
        </row>
        <row r="329">
          <cell r="A329">
            <v>39561</v>
          </cell>
          <cell r="B329" t="str">
            <v>AR CONDICIONADO SPLIT ON/OFF, CASSETE (TETO), 60000 BTUS/H, CICLO QUENTE/FRIO, 60 HZ, CLASSIFICACAO ENERGETICA A - SELO PROCEL, GAS HFC, CONTROLE S/ FIO</v>
          </cell>
          <cell r="C329" t="str">
            <v xml:space="preserve">UN    </v>
          </cell>
          <cell r="D329">
            <v>9964.4</v>
          </cell>
        </row>
        <row r="330">
          <cell r="A330">
            <v>43190</v>
          </cell>
          <cell r="B330" t="str">
            <v>AR CONDICIONADO SPLIT ON/OFF, HI-WALL (PAREDE), 12000 BTUS/H, CICLO FRIO, 60 HZ, CLASSIFICACAO ENERGETICA A - SELO PROCEL, GAS HFC, CONTROLE S/ FIO</v>
          </cell>
          <cell r="C330" t="str">
            <v xml:space="preserve">UN    </v>
          </cell>
          <cell r="D330">
            <v>1470.48</v>
          </cell>
        </row>
        <row r="331">
          <cell r="A331">
            <v>39555</v>
          </cell>
          <cell r="B331" t="str">
            <v>AR CONDICIONADO SPLIT ON/OFF, HI-WALL (PAREDE), 12000 BTUS/H, CICLO QUENTE/FRIO, 60 HZ, CLASSIFICACAO ENERGETICA A - SELO PROCEL, GAS HFC, CONTROLE S/ FIO</v>
          </cell>
          <cell r="C331" t="str">
            <v xml:space="preserve">UN    </v>
          </cell>
          <cell r="D331">
            <v>1590.68</v>
          </cell>
        </row>
        <row r="332">
          <cell r="A332">
            <v>43191</v>
          </cell>
          <cell r="B332" t="str">
            <v>AR CONDICIONADO SPLIT ON/OFF, HI-WALL (PAREDE), 18000 BTUS/H, CICLO FRIO, 60 HZ, CLASSIFICACAO ENERGETICA A - SELO PROCEL, GAS HFC, CONTROLE S/ FIO</v>
          </cell>
          <cell r="C332" t="str">
            <v xml:space="preserve">UN    </v>
          </cell>
          <cell r="D332">
            <v>2115.8200000000002</v>
          </cell>
        </row>
        <row r="333">
          <cell r="A333">
            <v>39548</v>
          </cell>
          <cell r="B333" t="str">
            <v>AR CONDICIONADO SPLIT ON/OFF, HI-WALL (PAREDE), 18000 BTUS/H, CICLO QUENTE/FRIO, 60 HZ, CLASSIFICACAO ENERGETICA A - SELO PROCEL, GAS HFC, CONTROLE S/ FIO</v>
          </cell>
          <cell r="C333" t="str">
            <v xml:space="preserve">UN    </v>
          </cell>
          <cell r="D333">
            <v>2359.4699999999998</v>
          </cell>
        </row>
        <row r="334">
          <cell r="A334">
            <v>43192</v>
          </cell>
          <cell r="B334" t="str">
            <v>AR CONDICIONADO SPLIT ON/OFF, HI-WALL (PAREDE), 24000 BTUS/H, CICLO FRIO, 60 HZ, CLASSIFICACAO ENERGETICA A - SELO PROCEL, GAS HFC, CONTROLE S/ FIO</v>
          </cell>
          <cell r="C334" t="str">
            <v xml:space="preserve">UN    </v>
          </cell>
          <cell r="D334">
            <v>2771.54</v>
          </cell>
        </row>
        <row r="335">
          <cell r="A335">
            <v>39554</v>
          </cell>
          <cell r="B335" t="str">
            <v>AR CONDICIONADO SPLIT ON/OFF, HI-WALL (PAREDE), 24000 BTUS/H, CICLO QUENTE/FRIO, 60 HZ, CLASSIFICACAO ENERGETICA A - SELO PROCEL, GAS HFC, CONTROLE S/ FIO</v>
          </cell>
          <cell r="C335" t="str">
            <v xml:space="preserve">UN    </v>
          </cell>
          <cell r="D335">
            <v>3120.05</v>
          </cell>
        </row>
        <row r="336">
          <cell r="A336">
            <v>43194</v>
          </cell>
          <cell r="B336" t="str">
            <v>AR CONDICIONADO SPLIT ON/OFF, HI-WALL (PAREDE), 9000 BTUS/H, CICLO FRIO, 60 HZ, CLASSIFICACAO ENERGETICA A - SELO PROCEL, GAS HFC, CONTROLE S/ FIO</v>
          </cell>
          <cell r="C336" t="str">
            <v xml:space="preserve">UN    </v>
          </cell>
          <cell r="D336">
            <v>1259.72</v>
          </cell>
        </row>
        <row r="337">
          <cell r="A337">
            <v>39551</v>
          </cell>
          <cell r="B337" t="str">
            <v>AR CONDICIONADO SPLIT ON/OFF, HI-WALL (PAREDE), 9000 BTUS/H, CICLO QUENTE/FRIO, 60 HZ, CLASSIFICACAO ENERGETICA A - SELO PROCEL, GAS HFC, CONTROLE S/ FIO</v>
          </cell>
          <cell r="C337" t="str">
            <v xml:space="preserve">UN    </v>
          </cell>
          <cell r="D337">
            <v>1387.08</v>
          </cell>
        </row>
        <row r="338">
          <cell r="A338">
            <v>43185</v>
          </cell>
          <cell r="B338" t="str">
            <v>AR CONDICIONADO SPLIT ON/OFF, PISO TETO, 18.000 BTU/H, CICLO FRIO, 60HZ, CLASSIFICACAO ENERGETICA C - SELO PROCEL, GAS HFC, CONTROLE S/FIO</v>
          </cell>
          <cell r="C338" t="str">
            <v xml:space="preserve">UN    </v>
          </cell>
          <cell r="D338">
            <v>3941.84</v>
          </cell>
        </row>
        <row r="339">
          <cell r="A339">
            <v>43186</v>
          </cell>
          <cell r="B339" t="str">
            <v>AR CONDICIONADO SPLIT ON/OFF, PISO TETO, 24.000 BTU/H, CICLO FRIO, 60HZ, CLASSIFICACAO ENERGETICA C - SELO PROCEL, GAS HFC, CONTROLE S/FIO</v>
          </cell>
          <cell r="C339" t="str">
            <v xml:space="preserve">UN    </v>
          </cell>
          <cell r="D339">
            <v>4157.8500000000004</v>
          </cell>
        </row>
        <row r="340">
          <cell r="A340">
            <v>43187</v>
          </cell>
          <cell r="B340" t="str">
            <v>AR CONDICIONADO SPLIT ON/OFF, PISO TETO, 36.000 BTU/H, CICLO FRIO, 60HZ, CLASSIFICACAO ENERGETICA C - SELO PROCEL, GAS HFC, CONTROLE S/FIO</v>
          </cell>
          <cell r="C340" t="str">
            <v xml:space="preserve">UN    </v>
          </cell>
          <cell r="D340">
            <v>5517.5</v>
          </cell>
        </row>
        <row r="341">
          <cell r="A341">
            <v>43188</v>
          </cell>
          <cell r="B341" t="str">
            <v>AR CONDICIONADO SPLIT ON/OFF, PISO TETO, 48.000 BTU/H, CICLO FRIO, 60HZ, CLASSIFICACAO ENERGETICA C - SELO PROCEL, GAS HFC, CONTROLE S/FIO</v>
          </cell>
          <cell r="C341" t="str">
            <v xml:space="preserve">UN    </v>
          </cell>
          <cell r="D341">
            <v>6685.19</v>
          </cell>
        </row>
        <row r="342">
          <cell r="A342">
            <v>43189</v>
          </cell>
          <cell r="B342" t="str">
            <v>AR CONDICIONADO SPLIT ON/OFF, PISO TETO, 60.000 BTU/H, CICLO FRIO, 60HZ, CLASSIFICACAO ENERGETICA C - SELO PROCEL, GAS HFC, CONTROLE S/FIO</v>
          </cell>
          <cell r="C342" t="str">
            <v xml:space="preserve">UN    </v>
          </cell>
          <cell r="D342">
            <v>7519.72</v>
          </cell>
        </row>
        <row r="343">
          <cell r="A343">
            <v>39580</v>
          </cell>
          <cell r="B343" t="str">
            <v>AR-CONDICIONADO FRIO SPLITAO INVERTER 30 TR</v>
          </cell>
          <cell r="C343" t="str">
            <v xml:space="preserve">UN    </v>
          </cell>
          <cell r="D343">
            <v>59258.51</v>
          </cell>
        </row>
        <row r="344">
          <cell r="A344">
            <v>39577</v>
          </cell>
          <cell r="B344" t="str">
            <v>AR-CONDICIONADO FRIO SPLITAO MODULAR 10 TR</v>
          </cell>
          <cell r="C344" t="str">
            <v xml:space="preserve">UN    </v>
          </cell>
          <cell r="D344">
            <v>18547.79</v>
          </cell>
        </row>
        <row r="345">
          <cell r="A345">
            <v>39578</v>
          </cell>
          <cell r="B345" t="str">
            <v>AR-CONDICIONADO FRIO SPLITAO MODULAR 15 TR</v>
          </cell>
          <cell r="C345" t="str">
            <v xml:space="preserve">UN    </v>
          </cell>
          <cell r="D345">
            <v>23936.29</v>
          </cell>
        </row>
        <row r="346">
          <cell r="A346">
            <v>39579</v>
          </cell>
          <cell r="B346" t="str">
            <v>AR-CONDICIONADO FRIO SPLITAO MODULAR 20 TR</v>
          </cell>
          <cell r="C346" t="str">
            <v xml:space="preserve">UN    </v>
          </cell>
          <cell r="D346">
            <v>34825.42</v>
          </cell>
        </row>
        <row r="347">
          <cell r="A347">
            <v>39826</v>
          </cell>
          <cell r="B347" t="str">
            <v>AR-CONDICIONADO SPLIT INVERTER, PISO TETO, 24000 BTU/H, QUENTE/FRIO, 60HZ, CLASSIFICACAO ENERGETICA A - SELO PROCEL, GAS HFC, CONTROLE S/FIO</v>
          </cell>
          <cell r="C347" t="str">
            <v xml:space="preserve">UN    </v>
          </cell>
          <cell r="D347">
            <v>4277.1899999999996</v>
          </cell>
        </row>
        <row r="348">
          <cell r="A348">
            <v>10700</v>
          </cell>
          <cell r="B348" t="str">
            <v>ARADO REVERSIVEL COM 3 DISCOS DE 26" X 6MM REBOCAVEL</v>
          </cell>
          <cell r="C348" t="str">
            <v xml:space="preserve">UN    </v>
          </cell>
          <cell r="D348">
            <v>12121.63</v>
          </cell>
        </row>
        <row r="349">
          <cell r="A349">
            <v>346</v>
          </cell>
          <cell r="B349" t="str">
            <v>ARAME DE ACO OVALADO 15 X 17 ( 45,7 KG, 700 KGF), ROLO 1000 M</v>
          </cell>
          <cell r="C349" t="str">
            <v xml:space="preserve">KG    </v>
          </cell>
          <cell r="D349">
            <v>14.21</v>
          </cell>
        </row>
        <row r="350">
          <cell r="A350">
            <v>3312</v>
          </cell>
          <cell r="B350" t="str">
            <v>ARAME DE AMARRACAO PARA GABIAO GALVANIZADO, DIAMETRO 2,2 MM</v>
          </cell>
          <cell r="C350" t="str">
            <v xml:space="preserve">KG    </v>
          </cell>
          <cell r="D350">
            <v>21.12</v>
          </cell>
        </row>
        <row r="351">
          <cell r="A351">
            <v>339</v>
          </cell>
          <cell r="B351" t="str">
            <v>ARAME FARPADO GALVANIZADO, 14 BWG (2,11 MM), CLASSE 250</v>
          </cell>
          <cell r="C351" t="str">
            <v xml:space="preserve">M     </v>
          </cell>
          <cell r="D351">
            <v>0.73</v>
          </cell>
        </row>
        <row r="352">
          <cell r="A352">
            <v>340</v>
          </cell>
          <cell r="B352" t="str">
            <v>ARAME FARPADO GALVANIZADO, 16 BWG (1,65 MM), CLASSE 250</v>
          </cell>
          <cell r="C352" t="str">
            <v xml:space="preserve">M     </v>
          </cell>
          <cell r="D352">
            <v>0.66</v>
          </cell>
        </row>
        <row r="353">
          <cell r="A353">
            <v>335</v>
          </cell>
          <cell r="B353" t="str">
            <v>ARAME GALVANIZADO 10 BWG, 3,40 MM (0,0713 KG/M)</v>
          </cell>
          <cell r="C353" t="str">
            <v xml:space="preserve">KG    </v>
          </cell>
          <cell r="D353">
            <v>10.37</v>
          </cell>
        </row>
        <row r="354">
          <cell r="A354">
            <v>43130</v>
          </cell>
          <cell r="B354" t="str">
            <v>ARAME GALVANIZADO 12 BWG, D = 2,76 MM (0,048 KG/M) OU 14 BWG, D = 2,11 MM (0,026 KG/M)</v>
          </cell>
          <cell r="C354" t="str">
            <v xml:space="preserve">KG    </v>
          </cell>
          <cell r="D354">
            <v>12</v>
          </cell>
        </row>
        <row r="355">
          <cell r="A355">
            <v>342</v>
          </cell>
          <cell r="B355" t="str">
            <v>ARAME GALVANIZADO 12 BWG, 2,76 MM (0,048 KG/M)</v>
          </cell>
          <cell r="C355" t="str">
            <v xml:space="preserve">KG    </v>
          </cell>
          <cell r="D355">
            <v>11.72</v>
          </cell>
        </row>
        <row r="356">
          <cell r="A356">
            <v>333</v>
          </cell>
          <cell r="B356" t="str">
            <v>ARAME GALVANIZADO 14 BWG, D = 2,11 MM (0,026 KG/M)</v>
          </cell>
          <cell r="C356" t="str">
            <v xml:space="preserve">KG    </v>
          </cell>
          <cell r="D356">
            <v>12</v>
          </cell>
        </row>
        <row r="357">
          <cell r="A357">
            <v>344</v>
          </cell>
          <cell r="B357" t="str">
            <v>ARAME GALVANIZADO 16 BWG, D = 1,65MM (0,0166 KG/M)</v>
          </cell>
          <cell r="C357" t="str">
            <v xml:space="preserve">KG    </v>
          </cell>
          <cell r="D357">
            <v>15.77</v>
          </cell>
        </row>
        <row r="358">
          <cell r="A358">
            <v>345</v>
          </cell>
          <cell r="B358" t="str">
            <v>ARAME GALVANIZADO 18 BWG, D = 1,24MM (0,009 KG/M)</v>
          </cell>
          <cell r="C358" t="str">
            <v xml:space="preserve">KG    </v>
          </cell>
          <cell r="D358">
            <v>17.11</v>
          </cell>
        </row>
        <row r="359">
          <cell r="A359">
            <v>43131</v>
          </cell>
          <cell r="B359" t="str">
            <v>ARAME GALVANIZADO 6 BWG, D = 5,16 MM (0,157 KG/M), OU 8 BWG, D = 4,19 MM (0,101 KG/M), OU 10 BWG, D = 3,40 MM (0,0713 KG/M)</v>
          </cell>
          <cell r="C359" t="str">
            <v xml:space="preserve">KG    </v>
          </cell>
          <cell r="D359">
            <v>13.94</v>
          </cell>
        </row>
        <row r="360">
          <cell r="A360">
            <v>3313</v>
          </cell>
          <cell r="B360" t="str">
            <v>ARAME PROTEGIDO COM POLIMERO PARA GABIAO, DIAMETRO 2,2 MM</v>
          </cell>
          <cell r="C360" t="str">
            <v xml:space="preserve">KG    </v>
          </cell>
          <cell r="D360">
            <v>27.18</v>
          </cell>
        </row>
        <row r="361">
          <cell r="A361">
            <v>43132</v>
          </cell>
          <cell r="B361" t="str">
            <v>ARAME RECOZIDO 16 BWG, D = 1,60 MM (0,016 KG/M) OU 18 BWG, D = 1,25 MM (0,01 KG/M)</v>
          </cell>
          <cell r="C361" t="str">
            <v xml:space="preserve">KG    </v>
          </cell>
          <cell r="D361">
            <v>11.29</v>
          </cell>
        </row>
        <row r="362">
          <cell r="A362">
            <v>34562</v>
          </cell>
          <cell r="B362" t="str">
            <v>ARAME RECOZIDO 16 BWG, 1,60 MM (0,016 KG/M)</v>
          </cell>
          <cell r="C362" t="str">
            <v xml:space="preserve">KG    </v>
          </cell>
          <cell r="D362">
            <v>11.33</v>
          </cell>
        </row>
        <row r="363">
          <cell r="A363">
            <v>337</v>
          </cell>
          <cell r="B363" t="str">
            <v>ARAME RECOZIDO 18 BWG, 1,25 MM (0,01 KG/M)</v>
          </cell>
          <cell r="C363" t="str">
            <v xml:space="preserve">KG    </v>
          </cell>
          <cell r="D363">
            <v>10.95</v>
          </cell>
        </row>
        <row r="364">
          <cell r="A364">
            <v>369</v>
          </cell>
          <cell r="B364" t="str">
            <v>AREIA AMARELA, AREIA BARRADA OU ARENOSO (RETIRADA NO AREAL, SEM TRANSPORTE)</v>
          </cell>
          <cell r="C364" t="str">
            <v xml:space="preserve">M3    </v>
          </cell>
          <cell r="D364">
            <v>66.81</v>
          </cell>
        </row>
        <row r="365">
          <cell r="A365">
            <v>366</v>
          </cell>
          <cell r="B365" t="str">
            <v>AREIA FINA - POSTO JAZIDA/FORNECEDOR (RETIRADO NA JAZIDA, SEM TRANSPORTE)</v>
          </cell>
          <cell r="C365" t="str">
            <v xml:space="preserve">M3    </v>
          </cell>
          <cell r="D365">
            <v>65</v>
          </cell>
        </row>
        <row r="366">
          <cell r="A366">
            <v>367</v>
          </cell>
          <cell r="B366" t="str">
            <v>AREIA GROSSA - POSTO JAZIDA/FORNECEDOR (RETIRADO NA JAZIDA, SEM TRANSPORTE)</v>
          </cell>
          <cell r="C366" t="str">
            <v xml:space="preserve">M3    </v>
          </cell>
          <cell r="D366">
            <v>56.5</v>
          </cell>
        </row>
        <row r="367">
          <cell r="A367">
            <v>370</v>
          </cell>
          <cell r="B367" t="str">
            <v>AREIA MEDIA - POSTO JAZIDA/FORNECEDOR (RETIRADO NA JAZIDA, SEM TRANSPORTE)</v>
          </cell>
          <cell r="C367" t="str">
            <v xml:space="preserve">M3    </v>
          </cell>
          <cell r="D367">
            <v>62.5</v>
          </cell>
        </row>
        <row r="368">
          <cell r="A368">
            <v>368</v>
          </cell>
          <cell r="B368" t="str">
            <v>AREIA PARA ATERRO - POSTO JAZIDA/FORNECEDOR (RETIRADO NA JAZIDA, SEM TRANSPORTE)</v>
          </cell>
          <cell r="C368" t="str">
            <v xml:space="preserve">M3    </v>
          </cell>
          <cell r="D368">
            <v>42.37</v>
          </cell>
        </row>
        <row r="369">
          <cell r="A369">
            <v>11075</v>
          </cell>
          <cell r="B369" t="str">
            <v>AREIA PARA LEITO FILTRANTE (0,42 A 1,68 MM) - POSTO JAZIDA/FORNECEDOR (RETIRADO NA JAZIDA, SEM TRANSPORTE)</v>
          </cell>
          <cell r="C369" t="str">
            <v xml:space="preserve">M3    </v>
          </cell>
          <cell r="D369">
            <v>925.18</v>
          </cell>
        </row>
        <row r="370">
          <cell r="A370">
            <v>11076</v>
          </cell>
          <cell r="B370" t="str">
            <v>AREIA PRETA PARA EMBOCO - POSTO JAZIDA/FORNECEDOR (RETIRADO NA JAZIDA, SEM TRANSPORTE)</v>
          </cell>
          <cell r="C370" t="str">
            <v xml:space="preserve">M3    </v>
          </cell>
          <cell r="D370">
            <v>70.62</v>
          </cell>
        </row>
        <row r="371">
          <cell r="A371">
            <v>1381</v>
          </cell>
          <cell r="B371" t="str">
            <v>ARGAMASSA COLANTE AC I PARA CERAMICAS</v>
          </cell>
          <cell r="C371" t="str">
            <v xml:space="preserve">KG    </v>
          </cell>
          <cell r="D371">
            <v>0.6</v>
          </cell>
        </row>
        <row r="372">
          <cell r="A372">
            <v>34353</v>
          </cell>
          <cell r="B372" t="str">
            <v>ARGAMASSA COLANTE AC-II</v>
          </cell>
          <cell r="C372" t="str">
            <v xml:space="preserve">KG    </v>
          </cell>
          <cell r="D372">
            <v>1.2</v>
          </cell>
        </row>
        <row r="373">
          <cell r="A373">
            <v>37595</v>
          </cell>
          <cell r="B373" t="str">
            <v>ARGAMASSA COLANTE TIPO ACIII</v>
          </cell>
          <cell r="C373" t="str">
            <v xml:space="preserve">KG    </v>
          </cell>
          <cell r="D373">
            <v>1.83</v>
          </cell>
        </row>
        <row r="374">
          <cell r="A374">
            <v>37596</v>
          </cell>
          <cell r="B374" t="str">
            <v>ARGAMASSA COLANTE TIPO ACIII E</v>
          </cell>
          <cell r="C374" t="str">
            <v xml:space="preserve">KG    </v>
          </cell>
          <cell r="D374">
            <v>2.72</v>
          </cell>
        </row>
        <row r="375">
          <cell r="A375">
            <v>371</v>
          </cell>
          <cell r="B375" t="str">
            <v>ARGAMASSA INDUSTRIALIZADA MULTIUSO, PARA REVESTIMENTO INTERNO E EXTERNO E ASSENTAMENTO DE BLOCOS DIVERSOS</v>
          </cell>
          <cell r="C375" t="str">
            <v xml:space="preserve">KG    </v>
          </cell>
          <cell r="D375">
            <v>0.54</v>
          </cell>
        </row>
        <row r="376">
          <cell r="A376">
            <v>37553</v>
          </cell>
          <cell r="B376" t="str">
            <v>ARGAMASSA INDUSTRIALIZADA PARA CHAPISCO COLANTE</v>
          </cell>
          <cell r="C376" t="str">
            <v xml:space="preserve">KG    </v>
          </cell>
          <cell r="D376">
            <v>2.0299999999999998</v>
          </cell>
        </row>
        <row r="377">
          <cell r="A377">
            <v>37552</v>
          </cell>
          <cell r="B377" t="str">
            <v>ARGAMASSA INDUSTRIALIZADA PARA CHAPISCO ROLADO</v>
          </cell>
          <cell r="C377" t="str">
            <v xml:space="preserve">KG    </v>
          </cell>
          <cell r="D377">
            <v>2.6</v>
          </cell>
        </row>
        <row r="378">
          <cell r="A378">
            <v>36880</v>
          </cell>
          <cell r="B378" t="str">
            <v>ARGAMASSA PARA REVESTIMENTO DECORATIVO MONOCAMADA, CORES CLARAS</v>
          </cell>
          <cell r="C378" t="str">
            <v xml:space="preserve">KG    </v>
          </cell>
          <cell r="D378">
            <v>2.02</v>
          </cell>
        </row>
        <row r="379">
          <cell r="A379">
            <v>34355</v>
          </cell>
          <cell r="B379" t="str">
            <v>ARGAMASSA PISO SOBRE PISO</v>
          </cell>
          <cell r="C379" t="str">
            <v xml:space="preserve">KG    </v>
          </cell>
          <cell r="D379">
            <v>1.66</v>
          </cell>
        </row>
        <row r="380">
          <cell r="A380">
            <v>130</v>
          </cell>
          <cell r="B380" t="str">
            <v>ARGAMASSA POLIMERICA DE REPARO ESTRUTURAL, BICOMPONENTE</v>
          </cell>
          <cell r="C380" t="str">
            <v xml:space="preserve">KG    </v>
          </cell>
          <cell r="D380">
            <v>2.67</v>
          </cell>
        </row>
        <row r="381">
          <cell r="A381">
            <v>135</v>
          </cell>
          <cell r="B381" t="str">
            <v>ARGAMASSA POLIMERICA IMPERMEABILIZANTE SEMIFLEXIVEL, BICOMPONENTE (MEMBRANA IMPERMEABILIZANTE ACRILICA)</v>
          </cell>
          <cell r="C381" t="str">
            <v xml:space="preserve">KG    </v>
          </cell>
          <cell r="D381">
            <v>2.15</v>
          </cell>
        </row>
        <row r="382">
          <cell r="A382">
            <v>36886</v>
          </cell>
          <cell r="B382" t="str">
            <v>ARGAMASSA PRONTA PARA CONTRAPISO</v>
          </cell>
          <cell r="C382" t="str">
            <v xml:space="preserve">KG    </v>
          </cell>
          <cell r="D382">
            <v>0.64</v>
          </cell>
        </row>
        <row r="383">
          <cell r="A383">
            <v>374</v>
          </cell>
          <cell r="B383" t="str">
            <v>ARGAMASSA PRONTA PARA REVESTIMENTO INTERNO EM PAREDES</v>
          </cell>
          <cell r="C383" t="str">
            <v xml:space="preserve">KG    </v>
          </cell>
          <cell r="D383">
            <v>0.46</v>
          </cell>
        </row>
        <row r="384">
          <cell r="A384">
            <v>38546</v>
          </cell>
          <cell r="B384" t="str">
            <v>ARGAMASSA USINADA AUTOADENSAVEL E AUTONIVELANTE PARA CONTRAPISO, INCLUI BOMBEAMENTO</v>
          </cell>
          <cell r="C384" t="str">
            <v xml:space="preserve">M3    </v>
          </cell>
          <cell r="D384">
            <v>465.76</v>
          </cell>
        </row>
        <row r="385">
          <cell r="A385">
            <v>34549</v>
          </cell>
          <cell r="B385" t="str">
            <v>ARGILA EXPANDIDA, GRANULOMETRIA 2215</v>
          </cell>
          <cell r="C385" t="str">
            <v xml:space="preserve">M3    </v>
          </cell>
          <cell r="D385">
            <v>200.43</v>
          </cell>
        </row>
        <row r="386">
          <cell r="A386">
            <v>6081</v>
          </cell>
          <cell r="B386" t="str">
            <v>ARGILA OU BARRO PARA ATERRO/REATERRO (COM TRANSPORTE ATE 10 KM)</v>
          </cell>
          <cell r="C386" t="str">
            <v xml:space="preserve">M3    </v>
          </cell>
          <cell r="D386">
            <v>28.39</v>
          </cell>
        </row>
        <row r="387">
          <cell r="A387">
            <v>6077</v>
          </cell>
          <cell r="B387" t="str">
            <v>ARGILA OU BARRO PARA ATERRO/REATERRO (RETIRADO NA JAZIDA, SEM TRANSPORTE)</v>
          </cell>
          <cell r="C387" t="str">
            <v xml:space="preserve">M3    </v>
          </cell>
          <cell r="D387">
            <v>16.36</v>
          </cell>
        </row>
        <row r="388">
          <cell r="A388">
            <v>6079</v>
          </cell>
          <cell r="B388" t="str">
            <v>ARGILA, ARGILA VERMELHA OU ARGILA ARENOSA (RETIRADA NA JAZIDA, SEM TRANSPORTE)</v>
          </cell>
          <cell r="C388" t="str">
            <v xml:space="preserve">M3    </v>
          </cell>
          <cell r="D388">
            <v>9.35</v>
          </cell>
        </row>
        <row r="389">
          <cell r="A389">
            <v>1091</v>
          </cell>
          <cell r="B389" t="str">
            <v>ARMACAO VERTICAL COM HASTE E CONTRA-PINO, EM CHAPA DE ACO GALVANIZADO 3/16", COM 1 ESTRIBO E 1 ISOLADOR</v>
          </cell>
          <cell r="C389" t="str">
            <v xml:space="preserve">UN    </v>
          </cell>
          <cell r="D389">
            <v>20.84</v>
          </cell>
        </row>
        <row r="390">
          <cell r="A390">
            <v>1094</v>
          </cell>
          <cell r="B390" t="str">
            <v>ARMACAO VERTICAL COM HASTE E CONTRA-PINO, EM CHAPA DE ACO GALVANIZADO 3/16", COM 1 ESTRIBO, SEM ISOLADOR</v>
          </cell>
          <cell r="C390" t="str">
            <v xml:space="preserve">UN    </v>
          </cell>
          <cell r="D390">
            <v>14.57</v>
          </cell>
        </row>
        <row r="391">
          <cell r="A391">
            <v>1095</v>
          </cell>
          <cell r="B391" t="str">
            <v>ARMACAO VERTICAL COM HASTE E CONTRA-PINO, EM CHAPA DE ACO GALVANIZADO 3/16", COM 2 ESTRIBOS, E 2 ISOLADORES</v>
          </cell>
          <cell r="C391" t="str">
            <v xml:space="preserve">UN    </v>
          </cell>
          <cell r="D391">
            <v>30.98</v>
          </cell>
        </row>
        <row r="392">
          <cell r="A392">
            <v>1092</v>
          </cell>
          <cell r="B392" t="str">
            <v>ARMACAO VERTICAL COM HASTE E CONTRA-PINO, EM CHAPA DE ACO GALVANIZADO 3/16", COM 2 ESTRIBOS, SEM ISOLADOR</v>
          </cell>
          <cell r="C392" t="str">
            <v xml:space="preserve">UN    </v>
          </cell>
          <cell r="D392">
            <v>23.97</v>
          </cell>
        </row>
        <row r="393">
          <cell r="A393">
            <v>1093</v>
          </cell>
          <cell r="B393" t="str">
            <v>ARMACAO VERTICAL COM HASTE E CONTRA-PINO, EM CHAPA DE ACO GALVANIZADO 3/16", COM 3 ESTRIBOS E 3 ISOLADORES</v>
          </cell>
          <cell r="C393" t="str">
            <v xml:space="preserve">UN    </v>
          </cell>
          <cell r="D393">
            <v>55.97</v>
          </cell>
        </row>
        <row r="394">
          <cell r="A394">
            <v>1090</v>
          </cell>
          <cell r="B394" t="str">
            <v>ARMACAO VERTICAL COM HASTE E CONTRA-PINO, EM CHAPA DE ACO GALVANIZADO 3/16", COM 3 ESTRIBOS, SEM ISOLADOR</v>
          </cell>
          <cell r="C394" t="str">
            <v xml:space="preserve">UN    </v>
          </cell>
          <cell r="D394">
            <v>40.08</v>
          </cell>
        </row>
        <row r="395">
          <cell r="A395">
            <v>1096</v>
          </cell>
          <cell r="B395" t="str">
            <v>ARMACAO VERTICAL COM HASTE E CONTRA-PINO, EM CHAPA DE ACO GALVANIZADO 3/16", COM 4 ESTRIBOS E 4 ISOLADORES</v>
          </cell>
          <cell r="C395" t="str">
            <v xml:space="preserve">UN    </v>
          </cell>
          <cell r="D395">
            <v>72.13</v>
          </cell>
        </row>
        <row r="396">
          <cell r="A396">
            <v>1097</v>
          </cell>
          <cell r="B396" t="str">
            <v>ARMACAO VERTICAL COM HASTE E CONTRA-PINO, EM CHAPA DE ACO GALVANIZADO 3/16", COM 4 ESTRIBOS, SEM ISOLADOR</v>
          </cell>
          <cell r="C396" t="str">
            <v xml:space="preserve">UN    </v>
          </cell>
          <cell r="D396">
            <v>61.22</v>
          </cell>
        </row>
        <row r="397">
          <cell r="A397">
            <v>378</v>
          </cell>
          <cell r="B397" t="str">
            <v>ARMADOR</v>
          </cell>
          <cell r="C397" t="str">
            <v xml:space="preserve">H     </v>
          </cell>
          <cell r="D397">
            <v>14.88</v>
          </cell>
        </row>
        <row r="398">
          <cell r="A398">
            <v>40911</v>
          </cell>
          <cell r="B398" t="str">
            <v>ARMADOR (MENSALISTA)</v>
          </cell>
          <cell r="C398" t="str">
            <v xml:space="preserve">MES   </v>
          </cell>
          <cell r="D398">
            <v>2637.37</v>
          </cell>
        </row>
        <row r="399">
          <cell r="A399">
            <v>33939</v>
          </cell>
          <cell r="B399" t="str">
            <v>ARQUITETO JUNIOR</v>
          </cell>
          <cell r="C399" t="str">
            <v xml:space="preserve">H     </v>
          </cell>
          <cell r="D399">
            <v>66.349999999999994</v>
          </cell>
        </row>
        <row r="400">
          <cell r="A400">
            <v>40815</v>
          </cell>
          <cell r="B400" t="str">
            <v>ARQUITETO JUNIOR (MENSALISTA)</v>
          </cell>
          <cell r="C400" t="str">
            <v xml:space="preserve">MES   </v>
          </cell>
          <cell r="D400">
            <v>11761.93</v>
          </cell>
        </row>
        <row r="401">
          <cell r="A401">
            <v>34760</v>
          </cell>
          <cell r="B401" t="str">
            <v>ARQUITETO PAISAGISTA</v>
          </cell>
          <cell r="C401" t="str">
            <v xml:space="preserve">H     </v>
          </cell>
          <cell r="D401">
            <v>62.64</v>
          </cell>
        </row>
        <row r="402">
          <cell r="A402">
            <v>40935</v>
          </cell>
          <cell r="B402" t="str">
            <v>ARQUITETO PAISAGISTA (MENSALISTA)</v>
          </cell>
          <cell r="C402" t="str">
            <v xml:space="preserve">MES   </v>
          </cell>
          <cell r="D402">
            <v>11106.13</v>
          </cell>
        </row>
        <row r="403">
          <cell r="A403">
            <v>33952</v>
          </cell>
          <cell r="B403" t="str">
            <v>ARQUITETO PLENO</v>
          </cell>
          <cell r="C403" t="str">
            <v xml:space="preserve">H     </v>
          </cell>
          <cell r="D403">
            <v>94.25</v>
          </cell>
        </row>
        <row r="404">
          <cell r="A404">
            <v>40816</v>
          </cell>
          <cell r="B404" t="str">
            <v>ARQUITETO PLENO (MENSALISTA)</v>
          </cell>
          <cell r="C404" t="str">
            <v xml:space="preserve">MES   </v>
          </cell>
          <cell r="D404">
            <v>16706.86</v>
          </cell>
        </row>
        <row r="405">
          <cell r="A405">
            <v>33953</v>
          </cell>
          <cell r="B405" t="str">
            <v>ARQUITETO SENIOR</v>
          </cell>
          <cell r="C405" t="str">
            <v xml:space="preserve">H     </v>
          </cell>
          <cell r="D405">
            <v>124.61</v>
          </cell>
        </row>
        <row r="406">
          <cell r="A406">
            <v>40817</v>
          </cell>
          <cell r="B406" t="str">
            <v>ARQUITETO SENIOR (MENSALISTA)</v>
          </cell>
          <cell r="C406" t="str">
            <v xml:space="preserve">MES   </v>
          </cell>
          <cell r="D406">
            <v>22087.96</v>
          </cell>
        </row>
        <row r="407">
          <cell r="A407">
            <v>13348</v>
          </cell>
          <cell r="B407" t="str">
            <v>ARRUELA  EM ACO GALVANIZADO, DIAMETRO EXTERNO = 35MM, ESPESSURA = 3MM, DIAMETRO DO FURO= 18MM</v>
          </cell>
          <cell r="C407" t="str">
            <v xml:space="preserve">UN    </v>
          </cell>
          <cell r="D407">
            <v>0.49</v>
          </cell>
        </row>
        <row r="408">
          <cell r="A408">
            <v>39211</v>
          </cell>
          <cell r="B408" t="str">
            <v>ARRUELA EM ALUMINIO, COM ROSCA, DE  1 1/4", PARA ELETRODUTO</v>
          </cell>
          <cell r="C408" t="str">
            <v xml:space="preserve">UN    </v>
          </cell>
          <cell r="D408">
            <v>0.85</v>
          </cell>
        </row>
        <row r="409">
          <cell r="A409">
            <v>39212</v>
          </cell>
          <cell r="B409" t="str">
            <v>ARRUELA EM ALUMINIO, COM ROSCA, DE 1 1/2", PARA ELETRODUTO</v>
          </cell>
          <cell r="C409" t="str">
            <v xml:space="preserve">UN    </v>
          </cell>
          <cell r="D409">
            <v>0.95</v>
          </cell>
        </row>
        <row r="410">
          <cell r="A410">
            <v>39208</v>
          </cell>
          <cell r="B410" t="str">
            <v>ARRUELA EM ALUMINIO, COM ROSCA, DE 1/2", PARA ELETRODUTO</v>
          </cell>
          <cell r="C410" t="str">
            <v xml:space="preserve">UN    </v>
          </cell>
          <cell r="D410">
            <v>0.26</v>
          </cell>
        </row>
        <row r="411">
          <cell r="A411">
            <v>39210</v>
          </cell>
          <cell r="B411" t="str">
            <v>ARRUELA EM ALUMINIO, COM ROSCA, DE 1", PARA ELETRODUTO</v>
          </cell>
          <cell r="C411" t="str">
            <v xml:space="preserve">UN    </v>
          </cell>
          <cell r="D411">
            <v>0.47</v>
          </cell>
        </row>
        <row r="412">
          <cell r="A412">
            <v>39214</v>
          </cell>
          <cell r="B412" t="str">
            <v>ARRUELA EM ALUMINIO, COM ROSCA, DE 2 1/2", PARA ELETRODUTO</v>
          </cell>
          <cell r="C412" t="str">
            <v xml:space="preserve">UN    </v>
          </cell>
          <cell r="D412">
            <v>1.76</v>
          </cell>
        </row>
        <row r="413">
          <cell r="A413">
            <v>39213</v>
          </cell>
          <cell r="B413" t="str">
            <v>ARRUELA EM ALUMINIO, COM ROSCA, DE 2", PARA ELETRODUTO</v>
          </cell>
          <cell r="C413" t="str">
            <v xml:space="preserve">UN    </v>
          </cell>
          <cell r="D413">
            <v>1.24</v>
          </cell>
        </row>
        <row r="414">
          <cell r="A414">
            <v>39209</v>
          </cell>
          <cell r="B414" t="str">
            <v>ARRUELA EM ALUMINIO, COM ROSCA, DE 3/4", PARA ELETRODUTO</v>
          </cell>
          <cell r="C414" t="str">
            <v xml:space="preserve">UN    </v>
          </cell>
          <cell r="D414">
            <v>0.31</v>
          </cell>
        </row>
        <row r="415">
          <cell r="A415">
            <v>39207</v>
          </cell>
          <cell r="B415" t="str">
            <v>ARRUELA EM ALUMINIO, COM ROSCA, DE 3/8", PARA ELETRODUTO</v>
          </cell>
          <cell r="C415" t="str">
            <v xml:space="preserve">UN    </v>
          </cell>
          <cell r="D415">
            <v>0.47</v>
          </cell>
        </row>
        <row r="416">
          <cell r="A416">
            <v>39215</v>
          </cell>
          <cell r="B416" t="str">
            <v>ARRUELA EM ALUMINIO, COM ROSCA, DE 3", PARA ELETRODUTO</v>
          </cell>
          <cell r="C416" t="str">
            <v xml:space="preserve">UN    </v>
          </cell>
          <cell r="D416">
            <v>3.21</v>
          </cell>
        </row>
        <row r="417">
          <cell r="A417">
            <v>39216</v>
          </cell>
          <cell r="B417" t="str">
            <v>ARRUELA EM ALUMINIO, COM ROSCA, DE 4", PARA ELETRODUTO</v>
          </cell>
          <cell r="C417" t="str">
            <v xml:space="preserve">UN    </v>
          </cell>
          <cell r="D417">
            <v>4.4800000000000004</v>
          </cell>
        </row>
        <row r="418">
          <cell r="A418">
            <v>379</v>
          </cell>
          <cell r="B418" t="str">
            <v>ARRUELA QUADRADA EM ACO GALVANIZADO, DIMENSAO = 38 MM, ESPESSURA = 3MM, DIAMETRO DO FURO= 18 MM</v>
          </cell>
          <cell r="C418" t="str">
            <v xml:space="preserve">UN    </v>
          </cell>
          <cell r="D418">
            <v>0.43</v>
          </cell>
        </row>
        <row r="419">
          <cell r="A419">
            <v>11267</v>
          </cell>
          <cell r="B419" t="str">
            <v>ARRUELA REDONDA DE LATAO, DIAMETRO EXTERNO = 34 MM, ESPESSURA = 2,5 MM, DIAMETRO DO FURO = 17 MM</v>
          </cell>
          <cell r="C419" t="str">
            <v xml:space="preserve">UN    </v>
          </cell>
          <cell r="D419">
            <v>4.33</v>
          </cell>
        </row>
        <row r="420">
          <cell r="A420">
            <v>41901</v>
          </cell>
          <cell r="B420" t="str">
            <v>ASFALTO DILUIDO DE PETROLEO CM-30 (COLETADO CAIXA NA ANP ACRESCIDO DE ICMS)</v>
          </cell>
          <cell r="C420" t="str">
            <v xml:space="preserve">KG    </v>
          </cell>
          <cell r="D420">
            <v>5.8</v>
          </cell>
        </row>
        <row r="421">
          <cell r="A421">
            <v>510</v>
          </cell>
          <cell r="B421" t="str">
            <v>ASFALTO MODIFICADO TIPO I - NBR 9910 (ASFALTO OXIDADO PARA IMPERMEABILIZACAO, COEFICIENTE DE PENETRACAO 25-40)</v>
          </cell>
          <cell r="C421" t="str">
            <v xml:space="preserve">KG    </v>
          </cell>
          <cell r="D421">
            <v>8.49</v>
          </cell>
        </row>
        <row r="422">
          <cell r="A422">
            <v>516</v>
          </cell>
          <cell r="B422" t="str">
            <v>ASFALTO MODIFICADO TIPO II - NBR 9910 (ASFALTO OXIDADO PARA IMPERMEABILIZACAO, COEFICIENTE DE PENETRACAO 20-35)</v>
          </cell>
          <cell r="C422" t="str">
            <v xml:space="preserve">KG    </v>
          </cell>
          <cell r="D422">
            <v>9.0500000000000007</v>
          </cell>
        </row>
        <row r="423">
          <cell r="A423">
            <v>509</v>
          </cell>
          <cell r="B423" t="str">
            <v>ASFALTO MODIFICADO TIPO III - NBR 9910 (ASFALTO OXIDADO PARA IMPERMEABILIZACAO, COEFICIENTE DE PENETRACAO 15-25)</v>
          </cell>
          <cell r="C423" t="str">
            <v xml:space="preserve">KG    </v>
          </cell>
          <cell r="D423">
            <v>9.24</v>
          </cell>
        </row>
        <row r="424">
          <cell r="A424">
            <v>40331</v>
          </cell>
          <cell r="B424" t="str">
            <v>ASSENTADOR DE MANILHAS</v>
          </cell>
          <cell r="C424" t="str">
            <v xml:space="preserve">H     </v>
          </cell>
          <cell r="D424">
            <v>12.48</v>
          </cell>
        </row>
        <row r="425">
          <cell r="A425">
            <v>40930</v>
          </cell>
          <cell r="B425" t="str">
            <v>ASSENTADOR DE MANILHAS (MENSALISTA)</v>
          </cell>
          <cell r="C425" t="str">
            <v xml:space="preserve">MES   </v>
          </cell>
          <cell r="D425">
            <v>2214.7800000000002</v>
          </cell>
        </row>
        <row r="426">
          <cell r="A426">
            <v>11761</v>
          </cell>
          <cell r="B426" t="str">
            <v>ASSENTO  VASO SANITARIO INFANTIL EM PLASTICO BRANCO</v>
          </cell>
          <cell r="C426" t="str">
            <v xml:space="preserve">UN    </v>
          </cell>
          <cell r="D426">
            <v>51.99</v>
          </cell>
        </row>
        <row r="427">
          <cell r="A427">
            <v>377</v>
          </cell>
          <cell r="B427" t="str">
            <v>ASSENTO SANITARIO DE PLASTICO, TIPO CONVENCIONAL</v>
          </cell>
          <cell r="C427" t="str">
            <v xml:space="preserve">UN    </v>
          </cell>
          <cell r="D427">
            <v>24.43</v>
          </cell>
        </row>
        <row r="428">
          <cell r="A428">
            <v>7588</v>
          </cell>
          <cell r="B428" t="str">
            <v>AUTOMATICO DE BOIA SUPERIOR / INFERIOR, *15* A / 250 V</v>
          </cell>
          <cell r="C428" t="str">
            <v xml:space="preserve">UN    </v>
          </cell>
          <cell r="D428">
            <v>29.43</v>
          </cell>
        </row>
        <row r="429">
          <cell r="A429">
            <v>34392</v>
          </cell>
          <cell r="B429" t="str">
            <v>AUXILIAR  DE ALMOXARIFE</v>
          </cell>
          <cell r="C429" t="str">
            <v xml:space="preserve">H     </v>
          </cell>
          <cell r="D429">
            <v>11.39</v>
          </cell>
        </row>
        <row r="430">
          <cell r="A430">
            <v>40908</v>
          </cell>
          <cell r="B430" t="str">
            <v>AUXILIAR DE ALMOXARIFE (MENSALISTA)</v>
          </cell>
          <cell r="C430" t="str">
            <v xml:space="preserve">MES   </v>
          </cell>
          <cell r="D430">
            <v>2020.87</v>
          </cell>
        </row>
        <row r="431">
          <cell r="A431">
            <v>34551</v>
          </cell>
          <cell r="B431" t="str">
            <v>AUXILIAR DE AZULEJISTA</v>
          </cell>
          <cell r="C431" t="str">
            <v xml:space="preserve">H     </v>
          </cell>
          <cell r="D431">
            <v>10.83</v>
          </cell>
        </row>
        <row r="432">
          <cell r="A432">
            <v>41078</v>
          </cell>
          <cell r="B432" t="str">
            <v>AUXILIAR DE AZULEJISTA (MENSALISTA)</v>
          </cell>
          <cell r="C432" t="str">
            <v xml:space="preserve">MES   </v>
          </cell>
          <cell r="D432">
            <v>1922.52</v>
          </cell>
        </row>
        <row r="433">
          <cell r="A433">
            <v>246</v>
          </cell>
          <cell r="B433" t="str">
            <v>AUXILIAR DE ENCANADOR OU BOMBEIRO HIDRAULICO</v>
          </cell>
          <cell r="C433" t="str">
            <v xml:space="preserve">H     </v>
          </cell>
          <cell r="D433">
            <v>10.89</v>
          </cell>
        </row>
        <row r="434">
          <cell r="A434">
            <v>40927</v>
          </cell>
          <cell r="B434" t="str">
            <v>AUXILIAR DE ENCANADOR OU BOMBEIRO HIDRAULICO (MENSALISTA)</v>
          </cell>
          <cell r="C434" t="str">
            <v xml:space="preserve">MES   </v>
          </cell>
          <cell r="D434">
            <v>1934.42</v>
          </cell>
        </row>
        <row r="435">
          <cell r="A435">
            <v>2350</v>
          </cell>
          <cell r="B435" t="str">
            <v>AUXILIAR DE ESCRITORIO</v>
          </cell>
          <cell r="C435" t="str">
            <v xml:space="preserve">H     </v>
          </cell>
          <cell r="D435">
            <v>11.99</v>
          </cell>
        </row>
        <row r="436">
          <cell r="A436">
            <v>40812</v>
          </cell>
          <cell r="B436" t="str">
            <v>AUXILIAR DE ESCRITORIO (MENSALISTA)</v>
          </cell>
          <cell r="C436" t="str">
            <v xml:space="preserve">MES   </v>
          </cell>
          <cell r="D436">
            <v>2126.42</v>
          </cell>
        </row>
        <row r="437">
          <cell r="A437">
            <v>245</v>
          </cell>
          <cell r="B437" t="str">
            <v>AUXILIAR DE LABORATORISTA DE SOLOS E CONCRETO</v>
          </cell>
          <cell r="C437" t="str">
            <v xml:space="preserve">H     </v>
          </cell>
          <cell r="D437">
            <v>20.399999999999999</v>
          </cell>
        </row>
        <row r="438">
          <cell r="A438">
            <v>41090</v>
          </cell>
          <cell r="B438" t="str">
            <v>AUXILIAR DE LABORATORISTA DE SOLOS E DE CONCRETO (MENSALISTA)</v>
          </cell>
          <cell r="C438" t="str">
            <v xml:space="preserve">MES   </v>
          </cell>
          <cell r="D438">
            <v>3618.68</v>
          </cell>
        </row>
        <row r="439">
          <cell r="A439">
            <v>251</v>
          </cell>
          <cell r="B439" t="str">
            <v>AUXILIAR DE MECANICO</v>
          </cell>
          <cell r="C439" t="str">
            <v xml:space="preserve">H     </v>
          </cell>
          <cell r="D439">
            <v>9.31</v>
          </cell>
        </row>
        <row r="440">
          <cell r="A440">
            <v>40975</v>
          </cell>
          <cell r="B440" t="str">
            <v>AUXILIAR DE MECANICO (MENSALISTA)</v>
          </cell>
          <cell r="C440" t="str">
            <v xml:space="preserve">MES   </v>
          </cell>
          <cell r="D440">
            <v>1653.31</v>
          </cell>
        </row>
        <row r="441">
          <cell r="A441">
            <v>6127</v>
          </cell>
          <cell r="B441" t="str">
            <v>AUXILIAR DE PEDREIRO</v>
          </cell>
          <cell r="C441" t="str">
            <v xml:space="preserve">H     </v>
          </cell>
          <cell r="D441">
            <v>11.04</v>
          </cell>
        </row>
        <row r="442">
          <cell r="A442">
            <v>41072</v>
          </cell>
          <cell r="B442" t="str">
            <v>AUXILIAR DE PEDREIRO (MENSALISTA)</v>
          </cell>
          <cell r="C442" t="str">
            <v xml:space="preserve">MES   </v>
          </cell>
          <cell r="D442">
            <v>1959.64</v>
          </cell>
        </row>
        <row r="443">
          <cell r="A443">
            <v>6121</v>
          </cell>
          <cell r="B443" t="str">
            <v>AUXILIAR DE SERVICOS GERAIS</v>
          </cell>
          <cell r="C443" t="str">
            <v xml:space="preserve">H     </v>
          </cell>
          <cell r="D443">
            <v>11.9</v>
          </cell>
        </row>
        <row r="444">
          <cell r="A444">
            <v>41071</v>
          </cell>
          <cell r="B444" t="str">
            <v>AUXILIAR DE SERVICOS GERAIS (MENSALISTA)</v>
          </cell>
          <cell r="C444" t="str">
            <v xml:space="preserve">MES   </v>
          </cell>
          <cell r="D444">
            <v>2112.15</v>
          </cell>
        </row>
        <row r="445">
          <cell r="A445">
            <v>244</v>
          </cell>
          <cell r="B445" t="str">
            <v>AUXILIAR DE TOPOGRAFO</v>
          </cell>
          <cell r="C445" t="str">
            <v xml:space="preserve">H     </v>
          </cell>
          <cell r="D445">
            <v>5.86</v>
          </cell>
        </row>
        <row r="446">
          <cell r="A446">
            <v>41093</v>
          </cell>
          <cell r="B446" t="str">
            <v>AUXILIAR DE TOPOGRAFO (MENSALISTA)</v>
          </cell>
          <cell r="C446" t="str">
            <v xml:space="preserve">MES   </v>
          </cell>
          <cell r="D446">
            <v>1091.99</v>
          </cell>
        </row>
        <row r="447">
          <cell r="A447">
            <v>532</v>
          </cell>
          <cell r="B447" t="str">
            <v>AUXILIAR TECNICO / ASSISTENTE DE ENGENHARIA</v>
          </cell>
          <cell r="C447" t="str">
            <v xml:space="preserve">H     </v>
          </cell>
          <cell r="D447">
            <v>23.25</v>
          </cell>
        </row>
        <row r="448">
          <cell r="A448">
            <v>40931</v>
          </cell>
          <cell r="B448" t="str">
            <v>AUXILIAR TECNICO / ASSISTENTE DE ENGENHARIA (MENSALISTA)</v>
          </cell>
          <cell r="C448" t="str">
            <v xml:space="preserve">MES   </v>
          </cell>
          <cell r="D448">
            <v>4122.49</v>
          </cell>
        </row>
        <row r="449">
          <cell r="A449">
            <v>36150</v>
          </cell>
          <cell r="B449" t="str">
            <v>AVENTAL DE SEGURANCA DE RASPA DE COURO 1,00 X 0,60 M</v>
          </cell>
          <cell r="C449" t="str">
            <v xml:space="preserve">UN    </v>
          </cell>
          <cell r="D449">
            <v>34.6</v>
          </cell>
        </row>
        <row r="450">
          <cell r="A450">
            <v>41069</v>
          </cell>
          <cell r="B450" t="str">
            <v>AZULEJISTA OU LADRILHEIRO (MENSALISTA)</v>
          </cell>
          <cell r="C450" t="str">
            <v xml:space="preserve">MES   </v>
          </cell>
          <cell r="D450">
            <v>2637.37</v>
          </cell>
        </row>
        <row r="451">
          <cell r="A451">
            <v>4760</v>
          </cell>
          <cell r="B451" t="str">
            <v>AZULEJISTA OU LADRILHISTA</v>
          </cell>
          <cell r="C451" t="str">
            <v xml:space="preserve">H     </v>
          </cell>
          <cell r="D451">
            <v>14.88</v>
          </cell>
        </row>
        <row r="452">
          <cell r="A452">
            <v>10422</v>
          </cell>
          <cell r="B452" t="str">
            <v>BACIA SANITARIA (VASO) COM CAIXA ACOPLADA, DE LOUCA BRANCA</v>
          </cell>
          <cell r="C452" t="str">
            <v xml:space="preserve">UN    </v>
          </cell>
          <cell r="D452">
            <v>263.95999999999998</v>
          </cell>
        </row>
        <row r="453">
          <cell r="A453">
            <v>10420</v>
          </cell>
          <cell r="B453" t="str">
            <v>BACIA SANITARIA (VASO) CONVENCIONAL DE LOUCA BRANCA</v>
          </cell>
          <cell r="C453" t="str">
            <v xml:space="preserve">UN    </v>
          </cell>
          <cell r="D453">
            <v>99</v>
          </cell>
        </row>
        <row r="454">
          <cell r="A454">
            <v>10421</v>
          </cell>
          <cell r="B454" t="str">
            <v>BACIA SANITARIA (VASO) CONVENCIONAL DE LOUCA COR</v>
          </cell>
          <cell r="C454" t="str">
            <v xml:space="preserve">UN    </v>
          </cell>
          <cell r="D454">
            <v>132.49</v>
          </cell>
        </row>
        <row r="455">
          <cell r="A455">
            <v>36520</v>
          </cell>
          <cell r="B455" t="str">
            <v>BACIA SANITARIA (VASO) CONVENCIONAL PARA PCD SEM FURO FRONTAL, DE LOUCA BRANCA, SEM ASSENTO</v>
          </cell>
          <cell r="C455" t="str">
            <v xml:space="preserve">UN    </v>
          </cell>
          <cell r="D455">
            <v>493.23</v>
          </cell>
        </row>
        <row r="456">
          <cell r="A456">
            <v>11784</v>
          </cell>
          <cell r="B456" t="str">
            <v>BACIA SANITARIA TURCA DE LOUCA BRANCA</v>
          </cell>
          <cell r="C456" t="str">
            <v xml:space="preserve">UN    </v>
          </cell>
          <cell r="D456">
            <v>370.44</v>
          </cell>
        </row>
        <row r="457">
          <cell r="A457">
            <v>10</v>
          </cell>
          <cell r="B457" t="str">
            <v>BALDE PLASTICO CAPACIDADE *10* L</v>
          </cell>
          <cell r="C457" t="str">
            <v xml:space="preserve">UN    </v>
          </cell>
          <cell r="D457">
            <v>9.0500000000000007</v>
          </cell>
        </row>
        <row r="458">
          <cell r="A458">
            <v>4815</v>
          </cell>
          <cell r="B458" t="str">
            <v>BALDE VERMELHO PARA SINALIZACAO DE VIAS</v>
          </cell>
          <cell r="C458" t="str">
            <v xml:space="preserve">UN    </v>
          </cell>
          <cell r="D458">
            <v>4.8899999999999997</v>
          </cell>
        </row>
        <row r="459">
          <cell r="A459">
            <v>541</v>
          </cell>
          <cell r="B459" t="str">
            <v>BANCADA DE MARMORE SINTETICO COM UMA CUBA, 120 X *60* CM</v>
          </cell>
          <cell r="C459" t="str">
            <v xml:space="preserve">UN    </v>
          </cell>
          <cell r="D459">
            <v>128.35</v>
          </cell>
        </row>
        <row r="460">
          <cell r="A460">
            <v>542</v>
          </cell>
          <cell r="B460" t="str">
            <v>BANCADA DE MARMORE SINTETICO COM UMA CUBA, 150 X *60* CM</v>
          </cell>
          <cell r="C460" t="str">
            <v xml:space="preserve">UN    </v>
          </cell>
          <cell r="D460">
            <v>160.88</v>
          </cell>
        </row>
        <row r="461">
          <cell r="A461">
            <v>540</v>
          </cell>
          <cell r="B461" t="str">
            <v>BANCADA DE MARMORE SINTETICO COM UMA CUBA, 200 X *60* CM</v>
          </cell>
          <cell r="C461" t="str">
            <v xml:space="preserve">UN    </v>
          </cell>
          <cell r="D461">
            <v>362.56</v>
          </cell>
        </row>
        <row r="462">
          <cell r="A462">
            <v>38364</v>
          </cell>
          <cell r="B462" t="str">
            <v>BANCADA/ BANCA EM GRANITO, POLIDO, TIPO ANDORINHA/ QUARTZ/ CASTELO/ CORUMBA OU OUTROS EQUIVALENTES DA REGIAO, COM CUBA INOX, FORMATO *120 X 60* CM, E=  *2* CM</v>
          </cell>
          <cell r="C462" t="str">
            <v xml:space="preserve">UN    </v>
          </cell>
          <cell r="D462">
            <v>618.44000000000005</v>
          </cell>
        </row>
        <row r="463">
          <cell r="A463">
            <v>11692</v>
          </cell>
          <cell r="B463" t="str">
            <v>BANCADA/ BANCA EM MARMORE, POLIDO, BRANCO COMUM, E=  *3* CM</v>
          </cell>
          <cell r="C463" t="str">
            <v xml:space="preserve">M2    </v>
          </cell>
          <cell r="D463">
            <v>312.73</v>
          </cell>
        </row>
        <row r="464">
          <cell r="A464">
            <v>1746</v>
          </cell>
          <cell r="B464" t="str">
            <v>BANCADA/BANCA/PIA DE ACO INOXIDAVEL (AISI 430) COM 1 CUBA CENTRAL, COM VALVULA, ESCORREDOR DUPLO, DE *0,55 X 1,20* M</v>
          </cell>
          <cell r="C464" t="str">
            <v xml:space="preserve">UN    </v>
          </cell>
          <cell r="D464">
            <v>170.54</v>
          </cell>
        </row>
        <row r="465">
          <cell r="A465">
            <v>1748</v>
          </cell>
          <cell r="B465" t="str">
            <v>BANCADA/BANCA/PIA DE ACO INOXIDAVEL (AISI 430) COM 1 CUBA CENTRAL, COM VALVULA, ESCORREDOR DUPLO, DE *0,55 X 1,40* M</v>
          </cell>
          <cell r="C465" t="str">
            <v xml:space="preserve">UN    </v>
          </cell>
          <cell r="D465">
            <v>226.77</v>
          </cell>
        </row>
        <row r="466">
          <cell r="A466">
            <v>1749</v>
          </cell>
          <cell r="B466" t="str">
            <v>BANCADA/BANCA/PIA DE ACO INOXIDAVEL (AISI 430) COM 1 CUBA CENTRAL, COM VALVULA, ESCORREDOR DUPLO, DE *0,55 X 1,80* M</v>
          </cell>
          <cell r="C466" t="str">
            <v xml:space="preserve">UN    </v>
          </cell>
          <cell r="D466">
            <v>328.56</v>
          </cell>
        </row>
        <row r="467">
          <cell r="A467">
            <v>37412</v>
          </cell>
          <cell r="B467" t="str">
            <v>BANCADA/BANCA/PIA DE ACO INOXIDAVEL (AISI 430) COM 1 CUBA CENTRAL, COM VALVULA, LISA (SEM ESCORREDOR), DE *0,55 X 1,20* M</v>
          </cell>
          <cell r="C467" t="str">
            <v xml:space="preserve">UN    </v>
          </cell>
          <cell r="D467">
            <v>166.7</v>
          </cell>
        </row>
        <row r="468">
          <cell r="A468">
            <v>1745</v>
          </cell>
          <cell r="B468" t="str">
            <v>BANCADA/BANCA/PIA DE ACO INOXIDAVEL (AISI 430) COM 1 CUBA CENTRAL, SEM VALVULA, ESCORREDOR DUPLO, DE *0,55 X 1,60* M</v>
          </cell>
          <cell r="C468" t="str">
            <v xml:space="preserve">UN    </v>
          </cell>
          <cell r="D468">
            <v>198.23</v>
          </cell>
        </row>
        <row r="469">
          <cell r="A469">
            <v>1750</v>
          </cell>
          <cell r="B469" t="str">
            <v>BANCADA/BANCA/PIA DE ACO INOXIDAVEL (AISI 430) COM 2 CUBAS, COM VALVULAS, ESCORREDOR DUPLO, DE *0,55 X 2,00* M</v>
          </cell>
          <cell r="C469" t="str">
            <v xml:space="preserve">UN    </v>
          </cell>
          <cell r="D469">
            <v>463.23</v>
          </cell>
        </row>
        <row r="470">
          <cell r="A470">
            <v>11687</v>
          </cell>
          <cell r="B470" t="str">
            <v>BANCADA/TAMPO ACO INOX (AISI 304), LARGURA 60 CM, COM RODABANCA (NAO INCLUI PES DE APOIO)</v>
          </cell>
          <cell r="C470" t="str">
            <v xml:space="preserve">M     </v>
          </cell>
          <cell r="D470">
            <v>738.08</v>
          </cell>
        </row>
        <row r="471">
          <cell r="A471">
            <v>11689</v>
          </cell>
          <cell r="B471" t="str">
            <v>BANCADA/TAMPO ACO INOX (AISI 304), LARGURA 70 CM, COM RODABANCA (NAO INCLUI PES DE APOIO)</v>
          </cell>
          <cell r="C471" t="str">
            <v xml:space="preserve">M     </v>
          </cell>
          <cell r="D471">
            <v>924.77</v>
          </cell>
        </row>
        <row r="472">
          <cell r="A472">
            <v>11693</v>
          </cell>
          <cell r="B472" t="str">
            <v>BANCADA/TAMPO LISO (SEM CUBA) EM MARMORE SINTETICO</v>
          </cell>
          <cell r="C472" t="str">
            <v xml:space="preserve">M2    </v>
          </cell>
          <cell r="D472">
            <v>142.31</v>
          </cell>
        </row>
        <row r="473">
          <cell r="A473">
            <v>36215</v>
          </cell>
          <cell r="B473" t="str">
            <v>BANCO ARTICULADO PARA BANHO, EM ACO INOX POLIDO, 70* CM X 45* CM</v>
          </cell>
          <cell r="C473" t="str">
            <v xml:space="preserve">UN    </v>
          </cell>
          <cell r="D473">
            <v>989.46</v>
          </cell>
        </row>
        <row r="474">
          <cell r="A474">
            <v>42439</v>
          </cell>
          <cell r="B474" t="str">
            <v>BANCO COM ENCOSTO, 1,60M* DE COMPRIMENTO, EM TUBO DE ACO CARBONO E PINTURA NO PROCESSO ELETROSTATICO - PARA ACADEMIA AO AR LIVRE / ACADEMIA DA TERCEIRA IDADE - ATI</v>
          </cell>
          <cell r="C474" t="str">
            <v xml:space="preserve">UN    </v>
          </cell>
          <cell r="D474">
            <v>686.09</v>
          </cell>
        </row>
        <row r="475">
          <cell r="A475">
            <v>38381</v>
          </cell>
          <cell r="B475" t="str">
            <v>BANDEJA DE PINTURA PARA ROLO 23 CM</v>
          </cell>
          <cell r="C475" t="str">
            <v xml:space="preserve">UN    </v>
          </cell>
          <cell r="D475">
            <v>7.84</v>
          </cell>
        </row>
        <row r="476">
          <cell r="A476">
            <v>39621</v>
          </cell>
          <cell r="B476" t="str">
            <v>BARRA ANTIPANICO DUPLA, CEGA LADO OPOSTO, COR CINZA</v>
          </cell>
          <cell r="C476" t="str">
            <v xml:space="preserve">PAR   </v>
          </cell>
          <cell r="D476">
            <v>1193.5899999999999</v>
          </cell>
        </row>
        <row r="477">
          <cell r="A477">
            <v>39624</v>
          </cell>
          <cell r="B477" t="str">
            <v>BARRA ANTIPANICO DUPLA, PARA PORTA DE VIDRO, COR CINZA</v>
          </cell>
          <cell r="C477" t="str">
            <v xml:space="preserve">PAR   </v>
          </cell>
          <cell r="D477">
            <v>1207.8399999999999</v>
          </cell>
        </row>
        <row r="478">
          <cell r="A478">
            <v>39615</v>
          </cell>
          <cell r="B478" t="str">
            <v>BARRA ANTIPANICO SIMPLES, CEGA LADO OPOSTO, COR CINZA</v>
          </cell>
          <cell r="C478" t="str">
            <v xml:space="preserve">UN    </v>
          </cell>
          <cell r="D478">
            <v>416.41</v>
          </cell>
        </row>
        <row r="479">
          <cell r="A479">
            <v>39620</v>
          </cell>
          <cell r="B479" t="str">
            <v>BARRA ANTIPANICO SIMPLES, COM FECHADURA LADO OPOSTO, COR CINZA</v>
          </cell>
          <cell r="C479" t="str">
            <v xml:space="preserve">UN    </v>
          </cell>
          <cell r="D479">
            <v>636.58000000000004</v>
          </cell>
        </row>
        <row r="480">
          <cell r="A480">
            <v>39623</v>
          </cell>
          <cell r="B480" t="str">
            <v>BARRA ANTIPANICO SIMPLES, PARA PORTA DE VIDRO, COR CINZA</v>
          </cell>
          <cell r="C480" t="str">
            <v xml:space="preserve">UN    </v>
          </cell>
          <cell r="D480">
            <v>616.41999999999996</v>
          </cell>
        </row>
        <row r="481">
          <cell r="A481">
            <v>36207</v>
          </cell>
          <cell r="B481" t="str">
            <v>BARRA DE APOIO EM "L", EM ACO INOX POLIDO 70 X 70 CM, DIAMETRO MINIMO 3 CM</v>
          </cell>
          <cell r="C481" t="str">
            <v xml:space="preserve">UN    </v>
          </cell>
          <cell r="D481">
            <v>438.26</v>
          </cell>
        </row>
        <row r="482">
          <cell r="A482">
            <v>36209</v>
          </cell>
          <cell r="B482" t="str">
            <v>BARRA DE APOIO EM "L", EM ACO INOX POLIDO 80 X 80 CM, DIAMETRO MINIMO 3 CM</v>
          </cell>
          <cell r="C482" t="str">
            <v xml:space="preserve">UN    </v>
          </cell>
          <cell r="D482">
            <v>502.97</v>
          </cell>
        </row>
        <row r="483">
          <cell r="A483">
            <v>36210</v>
          </cell>
          <cell r="B483" t="str">
            <v>BARRA DE APOIO LATERAL ARTICULADA, COM TRAVA, EM ACO INOX POLIDO, 70 CM, DIAMETRO MINIMO 3 CM</v>
          </cell>
          <cell r="C483" t="str">
            <v xml:space="preserve">UN    </v>
          </cell>
          <cell r="D483">
            <v>544.20000000000005</v>
          </cell>
        </row>
        <row r="484">
          <cell r="A484">
            <v>36204</v>
          </cell>
          <cell r="B484" t="str">
            <v>BARRA DE APOIO RETA, EM ACO INOX POLIDO, COMPRIMENTO 60CM, DIAMETRO MINIMO 3 CM</v>
          </cell>
          <cell r="C484" t="str">
            <v xml:space="preserve">UN    </v>
          </cell>
          <cell r="D484">
            <v>192.95</v>
          </cell>
        </row>
        <row r="485">
          <cell r="A485">
            <v>36205</v>
          </cell>
          <cell r="B485" t="str">
            <v>BARRA DE APOIO RETA, EM ACO INOX POLIDO, COMPRIMENTO 70CM, DIAMETRO MINIMO 3 CM</v>
          </cell>
          <cell r="C485" t="str">
            <v xml:space="preserve">UN    </v>
          </cell>
          <cell r="D485">
            <v>214.29</v>
          </cell>
        </row>
        <row r="486">
          <cell r="A486">
            <v>36081</v>
          </cell>
          <cell r="B486" t="str">
            <v>BARRA DE APOIO RETA, EM ACO INOX POLIDO, COMPRIMENTO 80CM, DIAMETRO MINIMO 3 CM</v>
          </cell>
          <cell r="C486" t="str">
            <v xml:space="preserve">UN    </v>
          </cell>
          <cell r="D486">
            <v>228.49</v>
          </cell>
        </row>
        <row r="487">
          <cell r="A487">
            <v>36206</v>
          </cell>
          <cell r="B487" t="str">
            <v>BARRA DE APOIO RETA, EM ACO INOX POLIDO, COMPRIMENTO 90 CM, DIAMETRO MINIMO 3 CM</v>
          </cell>
          <cell r="C487" t="str">
            <v xml:space="preserve">UN    </v>
          </cell>
          <cell r="D487">
            <v>239.38</v>
          </cell>
        </row>
        <row r="488">
          <cell r="A488">
            <v>36218</v>
          </cell>
          <cell r="B488" t="str">
            <v>BARRA DE APOIO RETA, EM ALUMINIO, COMPRIMENTO 60CM, DIAMETRO MINIMO 3 CM</v>
          </cell>
          <cell r="C488" t="str">
            <v xml:space="preserve">UN    </v>
          </cell>
          <cell r="D488">
            <v>95.46</v>
          </cell>
        </row>
        <row r="489">
          <cell r="A489">
            <v>36220</v>
          </cell>
          <cell r="B489" t="str">
            <v>BARRA DE APOIO RETA, EM ALUMINIO, COMPRIMENTO 70CM, DIAMETRO MINIMO 3 CM</v>
          </cell>
          <cell r="C489" t="str">
            <v xml:space="preserve">UN    </v>
          </cell>
          <cell r="D489">
            <v>109.46</v>
          </cell>
        </row>
        <row r="490">
          <cell r="A490">
            <v>36080</v>
          </cell>
          <cell r="B490" t="str">
            <v>BARRA DE APOIO RETA, EM ALUMINIO, COMPRIMENTO 80 CM, DIAMETRO MINIMO 3 CM</v>
          </cell>
          <cell r="C490" t="str">
            <v xml:space="preserve">UN    </v>
          </cell>
          <cell r="D490">
            <v>118.4</v>
          </cell>
        </row>
        <row r="491">
          <cell r="A491">
            <v>36223</v>
          </cell>
          <cell r="B491" t="str">
            <v>BARRA DE APOIO RETA, EM ALUMINIO, COMPRIMENTO 90 CM, DIAMETRO MINIMO 3 CM</v>
          </cell>
          <cell r="C491" t="str">
            <v xml:space="preserve">UN    </v>
          </cell>
          <cell r="D491">
            <v>123.98</v>
          </cell>
        </row>
        <row r="492">
          <cell r="A492">
            <v>546</v>
          </cell>
          <cell r="B492" t="str">
            <v>BARRA DE FERRO RETANGULAR, BARRA CHATA (QUALQUER DIMENSAO)</v>
          </cell>
          <cell r="C492" t="str">
            <v xml:space="preserve">KG    </v>
          </cell>
          <cell r="D492">
            <v>5.64</v>
          </cell>
        </row>
        <row r="493">
          <cell r="A493">
            <v>557</v>
          </cell>
          <cell r="B493" t="str">
            <v>BARRA DE FERRO RETANGULAR, BARRA CHATA, 1 1/2"  X 1/2" (L X E), 3,79 KG/M</v>
          </cell>
          <cell r="C493" t="str">
            <v xml:space="preserve">M     </v>
          </cell>
          <cell r="D493">
            <v>21.64</v>
          </cell>
        </row>
        <row r="494">
          <cell r="A494">
            <v>552</v>
          </cell>
          <cell r="B494" t="str">
            <v>BARRA DE FERRO RETANGULAR, BARRA CHATA, 1 1/2" X 1/4" (L X E), 1,89 KG/M</v>
          </cell>
          <cell r="C494" t="str">
            <v xml:space="preserve">M     </v>
          </cell>
          <cell r="D494">
            <v>10.65</v>
          </cell>
        </row>
        <row r="495">
          <cell r="A495">
            <v>555</v>
          </cell>
          <cell r="B495" t="str">
            <v>BARRA DE FERRO RETANGULAR, BARRA CHATA, 1" X 1/4" (L X E), 1,2265 KG/M</v>
          </cell>
          <cell r="C495" t="str">
            <v xml:space="preserve">M     </v>
          </cell>
          <cell r="D495">
            <v>6.53</v>
          </cell>
        </row>
        <row r="496">
          <cell r="A496">
            <v>565</v>
          </cell>
          <cell r="B496" t="str">
            <v>BARRA DE FERRO RETANGULAR, BARRA CHATA, 1" X 3/16" (L X E), 1,73 KG/M</v>
          </cell>
          <cell r="C496" t="str">
            <v xml:space="preserve">M     </v>
          </cell>
          <cell r="D496">
            <v>9.98</v>
          </cell>
        </row>
        <row r="497">
          <cell r="A497">
            <v>549</v>
          </cell>
          <cell r="B497" t="str">
            <v>BARRA DE FERRO RETANGULAR, BARRA CHATA, 2" X 1/2" (L X E), 5,06 KG/M</v>
          </cell>
          <cell r="C497" t="str">
            <v xml:space="preserve">M     </v>
          </cell>
          <cell r="D497">
            <v>28.53</v>
          </cell>
        </row>
        <row r="498">
          <cell r="A498">
            <v>559</v>
          </cell>
          <cell r="B498" t="str">
            <v>BARRA DE FERRO RETANGULAR, BARRA CHATA, 2" X 1/4" (L X E), 2,53 KG/M</v>
          </cell>
          <cell r="C498" t="str">
            <v xml:space="preserve">M     </v>
          </cell>
          <cell r="D498">
            <v>14.26</v>
          </cell>
        </row>
        <row r="499">
          <cell r="A499">
            <v>551</v>
          </cell>
          <cell r="B499" t="str">
            <v>BARRA DE FERRO RETANGULAR, BARRA CHATA, 2" X 1" (L X E), 10,12 KG/M</v>
          </cell>
          <cell r="C499" t="str">
            <v xml:space="preserve">M     </v>
          </cell>
          <cell r="D499">
            <v>55.75</v>
          </cell>
        </row>
        <row r="500">
          <cell r="A500">
            <v>547</v>
          </cell>
          <cell r="B500" t="str">
            <v>BARRA DE FERRO RETANGULAR, BARRA CHATA, 2" X 3/8" (L X E), 3,79KG/M</v>
          </cell>
          <cell r="C500" t="str">
            <v xml:space="preserve">M     </v>
          </cell>
          <cell r="D500">
            <v>21.37</v>
          </cell>
        </row>
        <row r="501">
          <cell r="A501">
            <v>560</v>
          </cell>
          <cell r="B501" t="str">
            <v>BARRA DE FERRO RETANGULAR, BARRA CHATA, 2" X 5/16" (L X E), 3,162 KG/M</v>
          </cell>
          <cell r="C501" t="str">
            <v xml:space="preserve">M     </v>
          </cell>
          <cell r="D501">
            <v>18.059999999999999</v>
          </cell>
        </row>
        <row r="502">
          <cell r="A502">
            <v>566</v>
          </cell>
          <cell r="B502" t="str">
            <v>BARRA DE FERRO RETANGULAR, BARRA CHATA, 3/4" X 1/8" (L X E), 0,47 KG/M</v>
          </cell>
          <cell r="C502" t="str">
            <v xml:space="preserve">M     </v>
          </cell>
          <cell r="D502">
            <v>2.9</v>
          </cell>
        </row>
        <row r="503">
          <cell r="A503">
            <v>563</v>
          </cell>
          <cell r="B503" t="str">
            <v>BARRA DE FERRO RETANGULAR, BARRA CHATA, 3/8" X 1 1/2" (L X E), 2,84 KG/M</v>
          </cell>
          <cell r="C503" t="str">
            <v xml:space="preserve">M     </v>
          </cell>
          <cell r="D503">
            <v>16.22</v>
          </cell>
        </row>
        <row r="504">
          <cell r="A504">
            <v>38127</v>
          </cell>
          <cell r="B504" t="str">
            <v>BASE DE MISTURADOR MONOCOMANDO PARA CHUVEIRO</v>
          </cell>
          <cell r="C504" t="str">
            <v xml:space="preserve">UN    </v>
          </cell>
          <cell r="D504">
            <v>351.9</v>
          </cell>
        </row>
        <row r="505">
          <cell r="A505">
            <v>38060</v>
          </cell>
          <cell r="B505" t="str">
            <v>BASE PARA MASTRO DE PARA-RAIOS DIAMETRO NOMINAL 1 1/2"</v>
          </cell>
          <cell r="C505" t="str">
            <v xml:space="preserve">UN    </v>
          </cell>
          <cell r="D505">
            <v>66.349999999999994</v>
          </cell>
        </row>
        <row r="506">
          <cell r="A506">
            <v>10956</v>
          </cell>
          <cell r="B506" t="str">
            <v>BASE PARA MASTRO DE PARA-RAIOS DIAMETRO NOMINAL 2"</v>
          </cell>
          <cell r="C506" t="str">
            <v xml:space="preserve">UN    </v>
          </cell>
          <cell r="D506">
            <v>68.930000000000007</v>
          </cell>
        </row>
        <row r="507">
          <cell r="A507">
            <v>39380</v>
          </cell>
          <cell r="B507" t="str">
            <v>BASE PARA RELE COM SUPORTE METALICO</v>
          </cell>
          <cell r="C507" t="str">
            <v xml:space="preserve">UN    </v>
          </cell>
          <cell r="D507">
            <v>9.8699999999999992</v>
          </cell>
        </row>
        <row r="508">
          <cell r="A508">
            <v>13374</v>
          </cell>
          <cell r="B508" t="str">
            <v>BASE UNIPOLAR PARA FUSIVEL NH1, CORRENTE NOMINAL DE 250 A, SEM CAPA</v>
          </cell>
          <cell r="C508" t="str">
            <v xml:space="preserve">UN    </v>
          </cell>
          <cell r="D508">
            <v>89.96</v>
          </cell>
        </row>
        <row r="509">
          <cell r="A509">
            <v>37597</v>
          </cell>
          <cell r="B509" t="str">
            <v>BATE-ESTACAS POR GRAVIDADE, POTENCIA160 HP, PESO DO MARTELO ATE 3 TONELADAS</v>
          </cell>
          <cell r="C509" t="str">
            <v xml:space="preserve">UN    </v>
          </cell>
          <cell r="D509">
            <v>332215.39</v>
          </cell>
        </row>
        <row r="510">
          <cell r="A510">
            <v>183</v>
          </cell>
          <cell r="B510" t="str">
            <v>BATENTE/ PORTAL/ ADUELA/ MARCO MACICO, E= *3 CM, L= *13 CM, *60 CM A 120* CM X *210 CM,  EM CEDRINHO/ ANGELIM COMERCIAL/ EUCALIPTO/ CURUPIXA/ PEROBA/ CUMARU OU EQUIVALENTE DA REGIAO (NAO INCLUI ALIZARES)</v>
          </cell>
          <cell r="C510" t="str">
            <v xml:space="preserve">JG    </v>
          </cell>
          <cell r="D510">
            <v>99.62</v>
          </cell>
        </row>
        <row r="511">
          <cell r="A511">
            <v>184</v>
          </cell>
          <cell r="B511" t="str">
            <v>BATENTE/ PORTAL/ ADUELA/ MARCO MACICO, E= *3* CM, L= *13* CM, *60 CM A 120* CM X *210* CM, EM PINUS/ TAUARI/ VIROLA OU EQUIVALENTE DA REGIAO (NAO INCLUI ALIZARES)</v>
          </cell>
          <cell r="C511" t="str">
            <v xml:space="preserve">JG    </v>
          </cell>
          <cell r="D511">
            <v>65.84</v>
          </cell>
        </row>
        <row r="512">
          <cell r="A512">
            <v>195</v>
          </cell>
          <cell r="B512" t="str">
            <v>BATENTE/ PORTAL/ ADUELA/ MARCO MACICO, E= *3* CM, L= *7* CM, *60 CM A 120* CM X *210* CM,  EM CEDRINHO/ ANGELIM COMERCIAL/ EUCALIPTO/ CURUPIXA/ PEROBA/ CUMARU OU EQUIVALENTE DA REGIAO (NAO INCLUI ALIZARES)</v>
          </cell>
          <cell r="C512" t="str">
            <v xml:space="preserve">JG    </v>
          </cell>
          <cell r="D512">
            <v>80.92</v>
          </cell>
        </row>
        <row r="513">
          <cell r="A513">
            <v>194</v>
          </cell>
          <cell r="B513" t="str">
            <v>BATENTE/ PORTAL/ ADUELA/ MARCO MACICO, E= *3* CM, L= *7* CM, *60 CM A 120* CM X *210* CM, EM PINUS/ TAUARI/ VIROLA OU EQUIVALENTE DA REGIAO (NAO INCLUI ALIZARES)</v>
          </cell>
          <cell r="C513" t="str">
            <v xml:space="preserve">JG    </v>
          </cell>
          <cell r="D513">
            <v>43.99</v>
          </cell>
        </row>
        <row r="514">
          <cell r="A514">
            <v>20001</v>
          </cell>
          <cell r="B514" t="str">
            <v>BATENTE/ PORTAL/ ADUELA/MARCO MACICO, E= *3* CM, L= *15* CM, *60 CM A 120* CM  X *210* CM, EM PINUS/ TAUARI/ VIROLA OU EQUIVALENTE DA REGIAO</v>
          </cell>
          <cell r="C514" t="str">
            <v xml:space="preserve">JG    </v>
          </cell>
          <cell r="D514">
            <v>80.64</v>
          </cell>
        </row>
        <row r="515">
          <cell r="A515">
            <v>181</v>
          </cell>
          <cell r="B515" t="str">
            <v>BATENTE/ PORTAL/ADUELA/ MARCO MACICO, E= *3* CM, L= *15* CM, *60 CM A 120* CM  X *210* CM,  EM CEDRINHO/ ANGELIM COMERCIAL/  EUCALIPTO/ CURUPIXA/ PEROBA/ CUMARU OU EQUIVALENTE DA REGIAO (NAO INCLUI ALIZARES)</v>
          </cell>
          <cell r="C515" t="str">
            <v xml:space="preserve">JG    </v>
          </cell>
          <cell r="D515">
            <v>109.1</v>
          </cell>
        </row>
        <row r="516">
          <cell r="A516">
            <v>39837</v>
          </cell>
          <cell r="B516" t="str">
            <v>BATENTE/PORTAL/ADUELA/MARCO, EM MDF/PVC WOOD/POLIESTIRENO OU MADEIRA LAMINADA, L = *9,0* CM COM GUARNICAO REGULAVEL 2 FACES = *35* MM, PRIMER</v>
          </cell>
          <cell r="C516" t="str">
            <v xml:space="preserve">JG    </v>
          </cell>
          <cell r="D516">
            <v>209.83</v>
          </cell>
        </row>
        <row r="517">
          <cell r="A517">
            <v>10535</v>
          </cell>
          <cell r="B517" t="str">
            <v>BETONEIRA CAPACIDADE NOMINAL 400 L, CAPACIDADE DE MISTURA  280 L, MOTOR ELETRICO TRIFASICO 220/380 V POTENCIA 2 CV, SEM CARREGADOR</v>
          </cell>
          <cell r="C517" t="str">
            <v xml:space="preserve">UN    </v>
          </cell>
          <cell r="D517">
            <v>3870</v>
          </cell>
        </row>
        <row r="518">
          <cell r="A518">
            <v>10537</v>
          </cell>
          <cell r="B518" t="str">
            <v>BETONEIRA CAPACIDADE NOMINAL 400 L, CAPACIDADE DE MISTURA 310 L, MOTOR A DIESEL POTENCIA 5 CV, SEM CARREGADOR</v>
          </cell>
          <cell r="C518" t="str">
            <v xml:space="preserve">UN    </v>
          </cell>
          <cell r="D518">
            <v>5277.63</v>
          </cell>
        </row>
        <row r="519">
          <cell r="A519">
            <v>13891</v>
          </cell>
          <cell r="B519" t="str">
            <v>BETONEIRA CAPACIDADE NOMINAL 400 L, CAPACIDADE DE MISTURA 310 L, MOTOR A GASOLINA POTENCIA 5,5 CV, SEM CARREGADOR</v>
          </cell>
          <cell r="C519" t="str">
            <v xml:space="preserve">UN    </v>
          </cell>
          <cell r="D519">
            <v>4840.7700000000004</v>
          </cell>
        </row>
        <row r="520">
          <cell r="A520">
            <v>25975</v>
          </cell>
          <cell r="B520" t="str">
            <v>BETONEIRA CAPACIDADE NOMINAL 600 L, CAPACIDADE DE MISTURA 440 L, MOTOR A GASOLINA POTENCIA 10 HP, COM CARREGADOR</v>
          </cell>
          <cell r="C520" t="str">
            <v xml:space="preserve">UN    </v>
          </cell>
          <cell r="D520">
            <v>21055.42</v>
          </cell>
        </row>
        <row r="521">
          <cell r="A521">
            <v>36396</v>
          </cell>
          <cell r="B521" t="str">
            <v>BETONEIRA, CAPACIDADE NOMINAL 400 L, CAPACIDADE DE MISTURA 310L, MOTOR ELETRICO TRIFASICO 220/380V POTENCIA 2 CV, SEM CARREGADOR</v>
          </cell>
          <cell r="C521" t="str">
            <v xml:space="preserve">UN    </v>
          </cell>
          <cell r="D521">
            <v>4427.54</v>
          </cell>
        </row>
        <row r="522">
          <cell r="A522">
            <v>36397</v>
          </cell>
          <cell r="B522" t="str">
            <v>BETONEIRA, CAPACIDADE NOMINAL 600 L, CAPACIDADE DE MISTURA  360L, MOTOR ELETRICO TRIFASICO 220/380V, POTENCIA 4CV, EXCLUSO CARREGADOR</v>
          </cell>
          <cell r="C522" t="str">
            <v xml:space="preserve">UN    </v>
          </cell>
          <cell r="D522">
            <v>15742.37</v>
          </cell>
        </row>
        <row r="523">
          <cell r="A523">
            <v>36398</v>
          </cell>
          <cell r="B523" t="str">
            <v>BETONEIRA, CAPACIDADE NOMINAL 600 L, CAPACIDADE DE MISTURA 440 L, MOTOR A DIESEL POTENCIA 10 CV, COM CARREGADOR</v>
          </cell>
          <cell r="C523" t="str">
            <v xml:space="preserve">UN    </v>
          </cell>
          <cell r="D523">
            <v>19133.54</v>
          </cell>
        </row>
        <row r="524">
          <cell r="A524">
            <v>647</v>
          </cell>
          <cell r="B524" t="str">
            <v>BLASTER, DINAMITADOR OU CABO DE FOGO</v>
          </cell>
          <cell r="C524" t="str">
            <v xml:space="preserve">H     </v>
          </cell>
          <cell r="D524">
            <v>10.23</v>
          </cell>
        </row>
        <row r="525">
          <cell r="A525">
            <v>40920</v>
          </cell>
          <cell r="B525" t="str">
            <v>BLASTER, DINAMITADOR OU CABO DE FOGO (MENSALISTA)</v>
          </cell>
          <cell r="C525" t="str">
            <v xml:space="preserve">MES   </v>
          </cell>
          <cell r="D525">
            <v>1813.93</v>
          </cell>
        </row>
        <row r="526">
          <cell r="A526">
            <v>7266</v>
          </cell>
          <cell r="B526" t="str">
            <v>BLOCO CERAMICO (ALVENARIA DE VEDACAO), DE 9 X 19 X 19 CM</v>
          </cell>
          <cell r="C526" t="str">
            <v xml:space="preserve">MIL   </v>
          </cell>
          <cell r="D526">
            <v>597</v>
          </cell>
        </row>
        <row r="527">
          <cell r="A527">
            <v>7270</v>
          </cell>
          <cell r="B527" t="str">
            <v>BLOCO CERAMICO (ALVENARIA DE VEDACAO), 4 FUROS, DE 9 X 9 X 19 CM</v>
          </cell>
          <cell r="C527" t="str">
            <v xml:space="preserve">UN    </v>
          </cell>
          <cell r="D527">
            <v>0.56000000000000005</v>
          </cell>
        </row>
        <row r="528">
          <cell r="A528">
            <v>7269</v>
          </cell>
          <cell r="B528" t="str">
            <v>BLOCO CERAMICO (ALVENARIA DE VEDACAO), 6 FUROS, DE 9 X 9 X 19 CM</v>
          </cell>
          <cell r="C528" t="str">
            <v xml:space="preserve">UN    </v>
          </cell>
          <cell r="D528">
            <v>0.4</v>
          </cell>
        </row>
        <row r="529">
          <cell r="A529">
            <v>7271</v>
          </cell>
          <cell r="B529" t="str">
            <v>BLOCO CERAMICO (ALVENARIA DE VEDACAO), 8 FUROS, DE 9 X 19 X 19 CM</v>
          </cell>
          <cell r="C529" t="str">
            <v xml:space="preserve">UN    </v>
          </cell>
          <cell r="D529">
            <v>0.59</v>
          </cell>
        </row>
        <row r="530">
          <cell r="A530">
            <v>7268</v>
          </cell>
          <cell r="B530" t="str">
            <v>BLOCO CERAMICO (ALVENARIA DE VEDACAO), 8 FUROS, DE 9 X 19 X 29 CM</v>
          </cell>
          <cell r="C530" t="str">
            <v xml:space="preserve">UN    </v>
          </cell>
          <cell r="D530">
            <v>0.84</v>
          </cell>
        </row>
        <row r="531">
          <cell r="A531">
            <v>7267</v>
          </cell>
          <cell r="B531" t="str">
            <v>BLOCO CERAMICO (ALVENARIA VEDACAO), 6 FUROS, DE 9 X 14 X 19 CM</v>
          </cell>
          <cell r="C531" t="str">
            <v xml:space="preserve">UN    </v>
          </cell>
          <cell r="D531">
            <v>0.41</v>
          </cell>
        </row>
        <row r="532">
          <cell r="A532">
            <v>38783</v>
          </cell>
          <cell r="B532" t="str">
            <v>BLOCO CERAMICO DE VEDACAO COM FUROS NA HORIZONTAL, 11,5 X 19 X 19 CM - 4,5 MPA (NBR 15270)</v>
          </cell>
          <cell r="C532" t="str">
            <v xml:space="preserve">UN    </v>
          </cell>
          <cell r="D532">
            <v>0.74</v>
          </cell>
        </row>
        <row r="533">
          <cell r="A533">
            <v>37593</v>
          </cell>
          <cell r="B533" t="str">
            <v>BLOCO CERAMICO DE VEDACAO COM FUROS NA VERTICAL, 14 X 19 X 39 CM - 4,5 MPA (NBR 15270)</v>
          </cell>
          <cell r="C533" t="str">
            <v xml:space="preserve">UN    </v>
          </cell>
          <cell r="D533">
            <v>1.95</v>
          </cell>
        </row>
        <row r="534">
          <cell r="A534">
            <v>37594</v>
          </cell>
          <cell r="B534" t="str">
            <v>BLOCO CERAMICO DE VEDACAO COM FUROS NA VERTICAL, 19 X 19 X 39 CM - 4,5 MPA (NBR 15270)</v>
          </cell>
          <cell r="C534" t="str">
            <v xml:space="preserve">UN    </v>
          </cell>
          <cell r="D534">
            <v>2.38</v>
          </cell>
        </row>
        <row r="535">
          <cell r="A535">
            <v>37592</v>
          </cell>
          <cell r="B535" t="str">
            <v>BLOCO CERAMICO DE VEDACAO COM FUROS NA VERTICAL, 9 X 19 X 39 CM - 4,5 MPA (NBR 15270)</v>
          </cell>
          <cell r="C535" t="str">
            <v xml:space="preserve">UN    </v>
          </cell>
          <cell r="D535">
            <v>1.46</v>
          </cell>
        </row>
        <row r="536">
          <cell r="A536">
            <v>34556</v>
          </cell>
          <cell r="B536" t="str">
            <v>BLOCO CONCRETO ESTRUTURAL 14 X 19 X 29 CM, FBK 10 MPA (NBR 6136)</v>
          </cell>
          <cell r="C536" t="str">
            <v xml:space="preserve">UN    </v>
          </cell>
          <cell r="D536">
            <v>2.86</v>
          </cell>
        </row>
        <row r="537">
          <cell r="A537">
            <v>37873</v>
          </cell>
          <cell r="B537" t="str">
            <v>BLOCO CONCRETO ESTRUTURAL 14 X 19 X 29 CM, FBK 12 MPA  (NBR 6136)</v>
          </cell>
          <cell r="C537" t="str">
            <v xml:space="preserve">UN    </v>
          </cell>
          <cell r="D537">
            <v>3.12</v>
          </cell>
        </row>
        <row r="538">
          <cell r="A538">
            <v>34564</v>
          </cell>
          <cell r="B538" t="str">
            <v>BLOCO CONCRETO ESTRUTURAL 14 X 19 X 29 CM, FBK 14 MPA (NBR 6136)</v>
          </cell>
          <cell r="C538" t="str">
            <v xml:space="preserve">UN    </v>
          </cell>
          <cell r="D538">
            <v>3.58</v>
          </cell>
        </row>
        <row r="539">
          <cell r="A539">
            <v>34565</v>
          </cell>
          <cell r="B539" t="str">
            <v>BLOCO CONCRETO ESTRUTURAL 14 X 19 X 29 CM, FBK 16 MPA (NBR 6136)</v>
          </cell>
          <cell r="C539" t="str">
            <v xml:space="preserve">UN    </v>
          </cell>
          <cell r="D539">
            <v>4.13</v>
          </cell>
        </row>
        <row r="540">
          <cell r="A540">
            <v>38590</v>
          </cell>
          <cell r="B540" t="str">
            <v>BLOCO CONCRETO ESTRUTURAL 14 X 19 X 29 CM, FBK 4,5 MPA (NBR 6136)</v>
          </cell>
          <cell r="C540" t="str">
            <v xml:space="preserve">UN    </v>
          </cell>
          <cell r="D540">
            <v>2.4</v>
          </cell>
        </row>
        <row r="541">
          <cell r="A541">
            <v>34566</v>
          </cell>
          <cell r="B541" t="str">
            <v>BLOCO CONCRETO ESTRUTURAL 14 X 19 X 29 CM, FBK 6 MPA (NBR 6136)</v>
          </cell>
          <cell r="C541" t="str">
            <v xml:space="preserve">UN    </v>
          </cell>
          <cell r="D541">
            <v>2.2400000000000002</v>
          </cell>
        </row>
        <row r="542">
          <cell r="A542">
            <v>34567</v>
          </cell>
          <cell r="B542" t="str">
            <v>BLOCO CONCRETO ESTRUTURAL 14 X 19 X 29 CM, FBK 8 MPA (NBR 6136)</v>
          </cell>
          <cell r="C542" t="str">
            <v xml:space="preserve">UN    </v>
          </cell>
          <cell r="D542">
            <v>2.5099999999999998</v>
          </cell>
        </row>
        <row r="543">
          <cell r="A543">
            <v>38591</v>
          </cell>
          <cell r="B543" t="str">
            <v>BLOCO CONCRETO ESTRUTURAL 14 X 19 X 34 CM, FBK 4,5 MPA (NBR 6136)</v>
          </cell>
          <cell r="C543" t="str">
            <v xml:space="preserve">UN    </v>
          </cell>
          <cell r="D543">
            <v>2.72</v>
          </cell>
        </row>
        <row r="544">
          <cell r="A544">
            <v>34568</v>
          </cell>
          <cell r="B544" t="str">
            <v>BLOCO CONCRETO ESTRUTURAL 14 X 19 X 39 CM, FBK 10 MPA (NBR 6136)</v>
          </cell>
          <cell r="C544" t="str">
            <v xml:space="preserve">UN    </v>
          </cell>
          <cell r="D544">
            <v>3.28</v>
          </cell>
        </row>
        <row r="545">
          <cell r="A545">
            <v>34569</v>
          </cell>
          <cell r="B545" t="str">
            <v>BLOCO CONCRETO ESTRUTURAL 14 X 19 X 39 CM, FBK 12 MPA (NBR 6136)</v>
          </cell>
          <cell r="C545" t="str">
            <v xml:space="preserve">UN    </v>
          </cell>
          <cell r="D545">
            <v>3.36</v>
          </cell>
        </row>
        <row r="546">
          <cell r="A546">
            <v>34570</v>
          </cell>
          <cell r="B546" t="str">
            <v>BLOCO CONCRETO ESTRUTURAL 14 X 19 X 39 CM, FBK 14 MPA (NBR 6136)</v>
          </cell>
          <cell r="C546" t="str">
            <v xml:space="preserve">UN    </v>
          </cell>
          <cell r="D546">
            <v>3.59</v>
          </cell>
        </row>
        <row r="547">
          <cell r="A547">
            <v>25070</v>
          </cell>
          <cell r="B547" t="str">
            <v>BLOCO CONCRETO ESTRUTURAL 14 X 19 X 39 CM, FBK 4,5 MPA (NBR 6136)</v>
          </cell>
          <cell r="C547" t="str">
            <v xml:space="preserve">UN    </v>
          </cell>
          <cell r="D547">
            <v>2.75</v>
          </cell>
        </row>
        <row r="548">
          <cell r="A548">
            <v>34571</v>
          </cell>
          <cell r="B548" t="str">
            <v>BLOCO CONCRETO ESTRUTURAL 14 X 19 X 39 CM, FBK 6 MPA (NBR 6136)</v>
          </cell>
          <cell r="C548" t="str">
            <v xml:space="preserve">UN    </v>
          </cell>
          <cell r="D548">
            <v>2.8</v>
          </cell>
        </row>
        <row r="549">
          <cell r="A549">
            <v>34573</v>
          </cell>
          <cell r="B549" t="str">
            <v>BLOCO CONCRETO ESTRUTURAL 14 X 19 X 39 CM, FBK 8 MPA (NBR 6136)</v>
          </cell>
          <cell r="C549" t="str">
            <v xml:space="preserve">UN    </v>
          </cell>
          <cell r="D549">
            <v>2.95</v>
          </cell>
        </row>
        <row r="550">
          <cell r="A550">
            <v>37107</v>
          </cell>
          <cell r="B550" t="str">
            <v>BLOCO CONCRETO ESTRUTURAL 14 X 19 X 39, FCK 16 MPA - NBR 6136/2007</v>
          </cell>
          <cell r="C550" t="str">
            <v xml:space="preserve">UN    </v>
          </cell>
          <cell r="D550">
            <v>4.3600000000000003</v>
          </cell>
        </row>
        <row r="551">
          <cell r="A551">
            <v>34576</v>
          </cell>
          <cell r="B551" t="str">
            <v>BLOCO CONCRETO ESTRUTURAL 19 X 19 X 39 CM, FBK 10 MPA (NBR 6136)</v>
          </cell>
          <cell r="C551" t="str">
            <v xml:space="preserve">UN    </v>
          </cell>
          <cell r="D551">
            <v>4.08</v>
          </cell>
        </row>
        <row r="552">
          <cell r="A552">
            <v>34577</v>
          </cell>
          <cell r="B552" t="str">
            <v>BLOCO CONCRETO ESTRUTURAL 19 X 19 X 39 CM, FBK 12 MPA (NBR 6136)</v>
          </cell>
          <cell r="C552" t="str">
            <v xml:space="preserve">UN    </v>
          </cell>
          <cell r="D552">
            <v>4.3600000000000003</v>
          </cell>
        </row>
        <row r="553">
          <cell r="A553">
            <v>34578</v>
          </cell>
          <cell r="B553" t="str">
            <v>BLOCO CONCRETO ESTRUTURAL 19 X 19 X 39 CM, FBK 14 MPA (NBR 6136)</v>
          </cell>
          <cell r="C553" t="str">
            <v xml:space="preserve">UN    </v>
          </cell>
          <cell r="D553">
            <v>4.84</v>
          </cell>
        </row>
        <row r="554">
          <cell r="A554">
            <v>34579</v>
          </cell>
          <cell r="B554" t="str">
            <v>BLOCO CONCRETO ESTRUTURAL 19 X 19 X 39 CM, FBK 16 MPA (NBR 6136)</v>
          </cell>
          <cell r="C554" t="str">
            <v xml:space="preserve">UN    </v>
          </cell>
          <cell r="D554">
            <v>6.19</v>
          </cell>
        </row>
        <row r="555">
          <cell r="A555">
            <v>25067</v>
          </cell>
          <cell r="B555" t="str">
            <v>BLOCO CONCRETO ESTRUTURAL 19 X 19 X 39 CM, FBK 4,5 MPA (NBR 6136)</v>
          </cell>
          <cell r="C555" t="str">
            <v xml:space="preserve">UN    </v>
          </cell>
          <cell r="D555">
            <v>3.58</v>
          </cell>
        </row>
        <row r="556">
          <cell r="A556">
            <v>34580</v>
          </cell>
          <cell r="B556" t="str">
            <v>BLOCO CONCRETO ESTRUTURAL 19 X 19 X 39 CM, FBK 8 MPA (NBR 6136)</v>
          </cell>
          <cell r="C556" t="str">
            <v xml:space="preserve">UN    </v>
          </cell>
          <cell r="D556">
            <v>3.89</v>
          </cell>
        </row>
        <row r="557">
          <cell r="A557">
            <v>25071</v>
          </cell>
          <cell r="B557" t="str">
            <v>BLOCO CONCRETO ESTRUTURAL 9 X 19 X 39 CM, FBK 4,5 MPA (NBR 6136)</v>
          </cell>
          <cell r="C557" t="str">
            <v xml:space="preserve">UN    </v>
          </cell>
          <cell r="D557">
            <v>1.88</v>
          </cell>
        </row>
        <row r="558">
          <cell r="A558">
            <v>38395</v>
          </cell>
          <cell r="B558" t="str">
            <v>BLOCO DE ESPUMA MULTIUSO *23 X 13 X 8* CM</v>
          </cell>
          <cell r="C558" t="str">
            <v xml:space="preserve">UN    </v>
          </cell>
          <cell r="D558">
            <v>6.55</v>
          </cell>
        </row>
        <row r="559">
          <cell r="A559">
            <v>34583</v>
          </cell>
          <cell r="B559" t="str">
            <v>BLOCO DE GESSO COMPACTO, BRANCO, E = 10 CM, *67 X 50* CM</v>
          </cell>
          <cell r="C559" t="str">
            <v xml:space="preserve">M2    </v>
          </cell>
          <cell r="D559">
            <v>68.23</v>
          </cell>
        </row>
        <row r="560">
          <cell r="A560">
            <v>34584</v>
          </cell>
          <cell r="B560" t="str">
            <v>BLOCO DE GESSO VAZADO BRANCO, E = *7* CM, *67 X 50* CM</v>
          </cell>
          <cell r="C560" t="str">
            <v xml:space="preserve">M2    </v>
          </cell>
          <cell r="D560">
            <v>38.19</v>
          </cell>
        </row>
        <row r="561">
          <cell r="A561">
            <v>709</v>
          </cell>
          <cell r="B561" t="str">
            <v>BLOCO DE POLIETILENO ALTA DENSIDADE, *27* X *30* X *100* CM, ACOMPANHADOS PLACAS  TERMINAIS  E LONGARINAS, PARA FUNDO DE FILTRO</v>
          </cell>
          <cell r="C561" t="str">
            <v xml:space="preserve">M2    </v>
          </cell>
          <cell r="D561">
            <v>484.33</v>
          </cell>
        </row>
        <row r="562">
          <cell r="A562">
            <v>716</v>
          </cell>
          <cell r="B562" t="str">
            <v>BLOCO DE VIDRO INCOLOR XADREZ, DE *20 X 20 X 10* CM</v>
          </cell>
          <cell r="C562" t="str">
            <v xml:space="preserve">UN    </v>
          </cell>
          <cell r="D562">
            <v>14.26</v>
          </cell>
        </row>
        <row r="563">
          <cell r="A563">
            <v>715</v>
          </cell>
          <cell r="B563" t="str">
            <v>BLOCO DE VIDRO INCOLOR, CANELADO, DE *19 X 19 X 8* CM</v>
          </cell>
          <cell r="C563" t="str">
            <v xml:space="preserve">UN    </v>
          </cell>
          <cell r="D563">
            <v>14.11</v>
          </cell>
        </row>
        <row r="564">
          <cell r="A564">
            <v>718</v>
          </cell>
          <cell r="B564" t="str">
            <v>BLOCO DE VIDRO/ELEMENTO VAZADO INCOLOR, VENEZIANA, DE *20 X 20 X 6* CM</v>
          </cell>
          <cell r="C564" t="str">
            <v xml:space="preserve">UN    </v>
          </cell>
          <cell r="D564">
            <v>21.02</v>
          </cell>
        </row>
        <row r="565">
          <cell r="A565">
            <v>11981</v>
          </cell>
          <cell r="B565" t="str">
            <v>BLOCO DE VIDRO/ELEMENTO VAZADO, INCOLOR, VENEZIANA, *20 X 10 X 8* CM</v>
          </cell>
          <cell r="C565" t="str">
            <v xml:space="preserve">UN    </v>
          </cell>
          <cell r="D565">
            <v>14.41</v>
          </cell>
        </row>
        <row r="566">
          <cell r="A566">
            <v>10610</v>
          </cell>
          <cell r="B566" t="str">
            <v>BLOCO ESTRUTURAL CERAMICO - 14 X 19 X 29 CM - 4,0 MPA -  NBR 15270</v>
          </cell>
          <cell r="C566" t="str">
            <v xml:space="preserve">UN    </v>
          </cell>
          <cell r="D566">
            <v>1.61</v>
          </cell>
        </row>
        <row r="567">
          <cell r="A567">
            <v>34585</v>
          </cell>
          <cell r="B567" t="str">
            <v>BLOCO ESTRUTURAL CERAMICO 14 X 19 X 29 CM, 3,0 MPA (NBR 15270)</v>
          </cell>
          <cell r="C567" t="str">
            <v xml:space="preserve">UN    </v>
          </cell>
          <cell r="D567">
            <v>1.64</v>
          </cell>
        </row>
        <row r="568">
          <cell r="A568">
            <v>34586</v>
          </cell>
          <cell r="B568" t="str">
            <v>BLOCO ESTRUTURAL CERAMICO 14 X 19 X 29 CM, 6,0 MPA (NBR 15270)</v>
          </cell>
          <cell r="C568" t="str">
            <v xml:space="preserve">UN    </v>
          </cell>
          <cell r="D568">
            <v>1.66</v>
          </cell>
        </row>
        <row r="569">
          <cell r="A569">
            <v>38603</v>
          </cell>
          <cell r="B569" t="str">
            <v>BLOCO ESTRUTURAL CERAMICO 14 X 19 X 34 CM, 6,0 MPA (NBR 15270)</v>
          </cell>
          <cell r="C569" t="str">
            <v xml:space="preserve">UN    </v>
          </cell>
          <cell r="D569">
            <v>1.92</v>
          </cell>
        </row>
        <row r="570">
          <cell r="A570">
            <v>34588</v>
          </cell>
          <cell r="B570" t="str">
            <v>BLOCO ESTRUTURAL CERAMICO 14 X 19 X 39 CM, 6,0 MPA (NBR 15270)</v>
          </cell>
          <cell r="C570" t="str">
            <v xml:space="preserve">UN    </v>
          </cell>
          <cell r="D570">
            <v>2.13</v>
          </cell>
        </row>
        <row r="571">
          <cell r="A571">
            <v>34590</v>
          </cell>
          <cell r="B571" t="str">
            <v>BLOCO ESTRUTURAL CERAMICO 19 X 19 X 29 CM, 6,0 MPA (NBR 15270)</v>
          </cell>
          <cell r="C571" t="str">
            <v xml:space="preserve">UN    </v>
          </cell>
          <cell r="D571">
            <v>2.2999999999999998</v>
          </cell>
        </row>
        <row r="572">
          <cell r="A572">
            <v>34591</v>
          </cell>
          <cell r="B572" t="str">
            <v>BLOCO ESTRUTURAL CERAMICO 19 X 19 X 39 CM, 6,0 MPA (NBR 15270)</v>
          </cell>
          <cell r="C572" t="str">
            <v xml:space="preserve">UN    </v>
          </cell>
          <cell r="D572">
            <v>2.87</v>
          </cell>
        </row>
        <row r="573">
          <cell r="A573">
            <v>37103</v>
          </cell>
          <cell r="B573" t="str">
            <v>BLOCO VEDACAO CONCRETO APARENTE 14 X 19 X 39 CM (CLASSE C - NBR 6136)</v>
          </cell>
          <cell r="C573" t="str">
            <v xml:space="preserve">UN    </v>
          </cell>
          <cell r="D573">
            <v>2.34</v>
          </cell>
        </row>
        <row r="574">
          <cell r="A574">
            <v>34555</v>
          </cell>
          <cell r="B574" t="str">
            <v>BLOCO VEDACAO CONCRETO APARENTE 19 X 19 X 39 CM  (CLASSE C - NBR 6136)</v>
          </cell>
          <cell r="C574" t="str">
            <v xml:space="preserve">UN    </v>
          </cell>
          <cell r="D574">
            <v>2.93</v>
          </cell>
        </row>
        <row r="575">
          <cell r="A575">
            <v>34599</v>
          </cell>
          <cell r="B575" t="str">
            <v>BLOCO VEDACAO CONCRETO APARENTE 9 X 19 X 39 CM (CLASSE C - NBR 6136)</v>
          </cell>
          <cell r="C575" t="str">
            <v xml:space="preserve">UN    </v>
          </cell>
          <cell r="D575">
            <v>2.1</v>
          </cell>
        </row>
        <row r="576">
          <cell r="A576">
            <v>674</v>
          </cell>
          <cell r="B576" t="str">
            <v>BLOCO VEDACAO CONCRETO CELULAR AUTOCLAVADO 10 X 30 X 60 CM (E X A X C)</v>
          </cell>
          <cell r="C576" t="str">
            <v xml:space="preserve">M2    </v>
          </cell>
          <cell r="D576">
            <v>49.31</v>
          </cell>
        </row>
        <row r="577">
          <cell r="A577">
            <v>34600</v>
          </cell>
          <cell r="B577" t="str">
            <v>BLOCO VEDACAO CONCRETO CELULAR AUTOCLAVADO 15 X 30 X 60 CM (E X A X C)</v>
          </cell>
          <cell r="C577" t="str">
            <v xml:space="preserve">M2    </v>
          </cell>
          <cell r="D577">
            <v>80.12</v>
          </cell>
        </row>
        <row r="578">
          <cell r="A578">
            <v>652</v>
          </cell>
          <cell r="B578" t="str">
            <v>BLOCO VEDACAO CONCRETO CELULAR AUTOCLAVADO 20 X 30 X 60 CM</v>
          </cell>
          <cell r="C578" t="str">
            <v xml:space="preserve">M2    </v>
          </cell>
          <cell r="D578">
            <v>102.04</v>
          </cell>
        </row>
        <row r="579">
          <cell r="A579">
            <v>34592</v>
          </cell>
          <cell r="B579" t="str">
            <v>BLOCO VEDACAO CONCRETO 14 X 19 X 29 CM (CLASSE C - NBR 6136)</v>
          </cell>
          <cell r="C579" t="str">
            <v xml:space="preserve">UN    </v>
          </cell>
          <cell r="D579">
            <v>1.99</v>
          </cell>
        </row>
        <row r="580">
          <cell r="A580">
            <v>651</v>
          </cell>
          <cell r="B580" t="str">
            <v>BLOCO VEDACAO CONCRETO 14 X 19 X 39 CM (CLASSE C - NBR 6136)</v>
          </cell>
          <cell r="C580" t="str">
            <v xml:space="preserve">UN    </v>
          </cell>
          <cell r="D580">
            <v>2.2799999999999998</v>
          </cell>
        </row>
        <row r="581">
          <cell r="A581">
            <v>654</v>
          </cell>
          <cell r="B581" t="str">
            <v>BLOCO VEDACAO CONCRETO 19 X 19 X 39 CM (CLASSE C - NBR 6136)</v>
          </cell>
          <cell r="C581" t="str">
            <v xml:space="preserve">UN    </v>
          </cell>
          <cell r="D581">
            <v>2.94</v>
          </cell>
        </row>
        <row r="582">
          <cell r="A582">
            <v>650</v>
          </cell>
          <cell r="B582" t="str">
            <v>BLOCO VEDACAO CONCRETO 9 X 19 X 39 CM (CLASSE C - NBR 6136)</v>
          </cell>
          <cell r="C582" t="str">
            <v xml:space="preserve">UN    </v>
          </cell>
          <cell r="D582">
            <v>1.94</v>
          </cell>
        </row>
        <row r="583">
          <cell r="A583">
            <v>40517</v>
          </cell>
          <cell r="B583" t="str">
            <v>BLOQUETE/PISO DE CONCRETO - MODELO BLOCO PISOGRAMA/CONCREGRAMA 2 FUROS, *35  CM X 15* CM, E =  *6* CM, COR NATURAL</v>
          </cell>
          <cell r="C583" t="str">
            <v xml:space="preserve">M2    </v>
          </cell>
          <cell r="D583">
            <v>52.85</v>
          </cell>
        </row>
        <row r="584">
          <cell r="A584">
            <v>40520</v>
          </cell>
          <cell r="B584" t="str">
            <v>BLOQUETE/PISO DE CONCRETO - MODELO BLOCO PISOGRAMA/CONCREGRAMA 2 FUROS, *35  CM X 15* CM, E =  *8* CM, COR NATURAL</v>
          </cell>
          <cell r="C584" t="str">
            <v xml:space="preserve">M2    </v>
          </cell>
          <cell r="D584">
            <v>55.36</v>
          </cell>
        </row>
        <row r="585">
          <cell r="A585">
            <v>40515</v>
          </cell>
          <cell r="B585" t="str">
            <v>BLOQUETE/PISO DE CONCRETO - MODELO PISOGRAMA/CONCREGRAMA/PAVI-GRADE/GRAMEIRO, *60  CM X 45* CM, E =  *7* CM, COR NATURAL</v>
          </cell>
          <cell r="C585" t="str">
            <v xml:space="preserve">M2    </v>
          </cell>
          <cell r="D585">
            <v>66.84</v>
          </cell>
        </row>
        <row r="586">
          <cell r="A586">
            <v>40516</v>
          </cell>
          <cell r="B586" t="str">
            <v>BLOQUETE/PISO DE CONCRETO - MODELO PISOGRAMA/CONCREGRAMA/PAVI-GRADE/GRAMEIRO, *60  CM X 45* CM, E =  *9* CM, COR NATURAL</v>
          </cell>
          <cell r="C586" t="str">
            <v xml:space="preserve">M2    </v>
          </cell>
          <cell r="D586">
            <v>79.599999999999994</v>
          </cell>
        </row>
        <row r="587">
          <cell r="A587">
            <v>40529</v>
          </cell>
          <cell r="B587" t="str">
            <v>BLOQUETE/PISO INTERTRAVADO DE CONCRETO - MODELO ONDA/16 FACES/RETANGULAR/TIJOLINHO/PAVER/HOLANDES/PARALELEPIPEDO, *22 CM X *11 CM, E = 10 CM, RESISTENCIA DE 50 MPA (NBR 9781), COR NATURAL</v>
          </cell>
          <cell r="C587" t="str">
            <v xml:space="preserve">M2    </v>
          </cell>
          <cell r="D587">
            <v>62.16</v>
          </cell>
        </row>
        <row r="588">
          <cell r="A588">
            <v>36170</v>
          </cell>
          <cell r="B588" t="str">
            <v>BLOQUETE/PISO INTERTRAVADO DE CONCRETO - MODELO ONDA/16 FACES/RETANGULAR/TIJOLINHO/PAVER/HOLANDES/PARALELEPIPEDO, *22 CM X 11* CM, E = 8 CM, RESISTENCIA DE 35 MPA (NBR 9781), COR NATURAL</v>
          </cell>
          <cell r="C588" t="str">
            <v xml:space="preserve">M2    </v>
          </cell>
          <cell r="D588">
            <v>46.56</v>
          </cell>
        </row>
        <row r="589">
          <cell r="A589">
            <v>40524</v>
          </cell>
          <cell r="B589" t="str">
            <v>BLOQUETE/PISO INTERTRAVADO DE CONCRETO - MODELO ONDA/16 FACES/RETANGULAR/TIJOLINHO/PAVER/HOLANDES/PARALELEPIPEDO, 20 CM X 10 CM, E = 10 CM, RESISTENCIA DE 35 MPA (NBR 9781), COR NATURAL</v>
          </cell>
          <cell r="C589" t="str">
            <v xml:space="preserve">M2    </v>
          </cell>
          <cell r="D589">
            <v>56.62</v>
          </cell>
        </row>
        <row r="590">
          <cell r="A590">
            <v>36156</v>
          </cell>
          <cell r="B590" t="str">
            <v>BLOQUETE/PISO INTERTRAVADO DE CONCRETO - MODELO ONDA/16 FACES/RETANGULAR/TIJOLINHO/PAVER/HOLANDES/PARALELEPIPEDO, 20 CM X 10 CM, E = 6 CM, RESISTENCIA DE 35 MPA (NBR 9781), COLORIDO</v>
          </cell>
          <cell r="C590" t="str">
            <v xml:space="preserve">M2    </v>
          </cell>
          <cell r="D590">
            <v>49.07</v>
          </cell>
        </row>
        <row r="591">
          <cell r="A591">
            <v>36155</v>
          </cell>
          <cell r="B591" t="str">
            <v>BLOQUETE/PISO INTERTRAVADO DE CONCRETO - MODELO ONDA/16 FACES/RETANGULAR/TIJOLINHO/PAVER/HOLANDES/PARALELEPIPEDO, 20 CM X 10 CM, E = 6 CM, RESISTENCIA DE 35 MPA (NBR 9781), COR NATURAL</v>
          </cell>
          <cell r="C591" t="str">
            <v xml:space="preserve">M2    </v>
          </cell>
          <cell r="D591">
            <v>43.47</v>
          </cell>
        </row>
        <row r="592">
          <cell r="A592">
            <v>36154</v>
          </cell>
          <cell r="B592" t="str">
            <v>BLOQUETE/PISO INTERTRAVADO DE CONCRETO - MODELO ONDA/16 FACES/RETANGULAR/TIJOLINHO/PAVER/HOLANDES/PARALELEPIPEDO, 20 CM X 10 CM, E = 8 CM, RESISTENCIA DE 35 MPA (NBR 9781), COLORIDO</v>
          </cell>
          <cell r="C592" t="str">
            <v xml:space="preserve">M2    </v>
          </cell>
          <cell r="D592">
            <v>57.75</v>
          </cell>
        </row>
        <row r="593">
          <cell r="A593">
            <v>695</v>
          </cell>
          <cell r="B593" t="str">
            <v>BLOQUETE/PISO INTERTRAVADO DE CONCRETO - MODELO RAQUETE, *22 CM X 13,5* CM, E = 6 CM, RESISTENCIA DE 35 MPA (NBR 9781), COR NATURAL</v>
          </cell>
          <cell r="C593" t="str">
            <v xml:space="preserve">M2    </v>
          </cell>
          <cell r="D593">
            <v>42.69</v>
          </cell>
        </row>
        <row r="594">
          <cell r="A594">
            <v>679</v>
          </cell>
          <cell r="B594" t="str">
            <v>BLOQUETE/PISO INTERTRAVADO DE CONCRETO - MODELO SEXTAVADO, 25 CM X 25 CM, E = 10 CM, RESISTENCIA DE 35 MPA (NBR 9781), COR NATURAL</v>
          </cell>
          <cell r="C594" t="str">
            <v xml:space="preserve">M2    </v>
          </cell>
          <cell r="D594">
            <v>58.51</v>
          </cell>
        </row>
        <row r="595">
          <cell r="A595">
            <v>711</v>
          </cell>
          <cell r="B595" t="str">
            <v>BLOQUETE/PISO INTERTRAVADO DE CONCRETO - MODELO SEXTAVADO, 25 CM X 25 CM, E = 6 CM, RESISTENCIA DE 35 MPA (NBR 9781), COR NATURAL</v>
          </cell>
          <cell r="C595" t="str">
            <v xml:space="preserve">M2    </v>
          </cell>
          <cell r="D595">
            <v>44.67</v>
          </cell>
        </row>
        <row r="596">
          <cell r="A596">
            <v>712</v>
          </cell>
          <cell r="B596" t="str">
            <v>BLOQUETE/PISO INTERTRAVADO DE CONCRETO - MODELO SEXTAVADO, 25 CM X 25 CM, E = 8 CM, RESISTENCIA DE 35 MPA (NBR 9781), COR NATURAL</v>
          </cell>
          <cell r="C596" t="str">
            <v xml:space="preserve">M2    </v>
          </cell>
          <cell r="D596">
            <v>46.56</v>
          </cell>
        </row>
        <row r="597">
          <cell r="A597">
            <v>12614</v>
          </cell>
          <cell r="B597" t="str">
            <v>BOCAL PVC, PARA CALHA PLUVIAL, DIAMETRO DA SAIDA ENTRE 80 E 100 MM, PARA DRENAGEM PREDIAL</v>
          </cell>
          <cell r="C597" t="str">
            <v xml:space="preserve">UN    </v>
          </cell>
          <cell r="D597">
            <v>15.07</v>
          </cell>
        </row>
        <row r="598">
          <cell r="A598">
            <v>6140</v>
          </cell>
          <cell r="B598" t="str">
            <v>BOLSA DE LIGACAO EM PVC FLEXIVEL PARA VASO SANITARIO 1.1/2 " (40 MM)</v>
          </cell>
          <cell r="C598" t="str">
            <v xml:space="preserve">UN    </v>
          </cell>
          <cell r="D598">
            <v>2.69</v>
          </cell>
        </row>
        <row r="599">
          <cell r="A599">
            <v>38399</v>
          </cell>
          <cell r="B599" t="str">
            <v>BOLSA DE LONA PARA FERRAMENTAS *50 X 35 X 25* CM</v>
          </cell>
          <cell r="C599" t="str">
            <v xml:space="preserve">UN    </v>
          </cell>
          <cell r="D599">
            <v>148.16</v>
          </cell>
        </row>
        <row r="600">
          <cell r="A600">
            <v>735</v>
          </cell>
          <cell r="B600" t="str">
            <v>BOMBA CENTRIFUGA  MOTOR ELETRICO TRIFASICO 1,48HP  DIAMETRO DE SUCCAO X ELEVACAO 1" X 1", 4 ESTAGIOS, DIAMETRO DOS ROTORES 3 X 107 MM + 1 X 100 MM, HM/Q: 10 M / 5,3 M3/H A 70 M / 1,8 M3/H</v>
          </cell>
          <cell r="C600" t="str">
            <v xml:space="preserve">UN    </v>
          </cell>
          <cell r="D600">
            <v>1647.16</v>
          </cell>
        </row>
        <row r="601">
          <cell r="A601">
            <v>736</v>
          </cell>
          <cell r="B601" t="str">
            <v>BOMBA CENTRIFUGA  MOTOR ELETRICO TRIFASICO 2,96HP, DIAMETRO DE SUCCAO X ELEVACAO 1 1/2" X 1 1/4", DIAMETRO DO ROTOR 148 MM, HM/Q: 34 M / 14,80 M3/H A 40 M / 8,60 M3/H</v>
          </cell>
          <cell r="C601" t="str">
            <v xml:space="preserve">UN    </v>
          </cell>
          <cell r="D601">
            <v>1384.97</v>
          </cell>
        </row>
        <row r="602">
          <cell r="A602">
            <v>729</v>
          </cell>
          <cell r="B602" t="str">
            <v>BOMBA CENTRIFUGA COM MOTOR ELETRICO MONOFASICO, POTENCIA 0,33 HP,  BOCAIS 1" X 3/4", DIAMETRO DO ROTOR 99 MM, HM/Q = 4 MCA / 8,5 M3/H A 18 MCA / 0,90 M3/H</v>
          </cell>
          <cell r="C602" t="str">
            <v xml:space="preserve">UN    </v>
          </cell>
          <cell r="D602">
            <v>564.39</v>
          </cell>
        </row>
        <row r="603">
          <cell r="A603">
            <v>39925</v>
          </cell>
          <cell r="B603" t="str">
            <v>BOMBA CENTRIFUGA MONOESTAGIO COM MOTOR ELETRICO MONOFASICO, POTENCIA 15 HP,  DIAMETRO DO ROTOR *173* MM, HM/Q = *30* MCA / *90* M3/H A *45* MCA / *55* M3/H</v>
          </cell>
          <cell r="C603" t="str">
            <v xml:space="preserve">UN    </v>
          </cell>
          <cell r="D603">
            <v>8155.38</v>
          </cell>
        </row>
        <row r="604">
          <cell r="A604">
            <v>731</v>
          </cell>
          <cell r="B604" t="str">
            <v>BOMBA CENTRIFUGA MOTOR ELETRICO MONOFASICO 0,49 HP  BOCAIS 1" X 3/4", DIAMETRO DO ROTOR 110 MM, HM/Q: 6 M / 8,3 M3/H A 20 M / 1,2 M3/H</v>
          </cell>
          <cell r="C604" t="str">
            <v xml:space="preserve">UN    </v>
          </cell>
          <cell r="D604">
            <v>549.29</v>
          </cell>
        </row>
        <row r="605">
          <cell r="A605">
            <v>10575</v>
          </cell>
          <cell r="B605" t="str">
            <v>BOMBA CENTRIFUGA MOTOR ELETRICO MONOFASICO 0,50 CV DIAMETRO DE SUCCAO X ELEVACAO 3/4" X 3/4", MONOESTAGIO, DIAMETRO DOS ROTORES 114 MM, HM/Q: 2 M / 2,99 M3/H A 24 M / 0,71 M3/H</v>
          </cell>
          <cell r="C605" t="str">
            <v xml:space="preserve">UN    </v>
          </cell>
          <cell r="D605">
            <v>857.21</v>
          </cell>
        </row>
        <row r="606">
          <cell r="A606">
            <v>733</v>
          </cell>
          <cell r="B606" t="str">
            <v>BOMBA CENTRIFUGA MOTOR ELETRICO MONOFASICO 0,74HP  DIAMETRO DE SUCCAO X ELEVACAO 1 1/4" X 1", DIAMETRO DO ROTOR 120 MM, HM/Q: 8 M / 7,70 M3/H A 24 M / 2,80 M3/H</v>
          </cell>
          <cell r="C606" t="str">
            <v xml:space="preserve">UN    </v>
          </cell>
          <cell r="D606">
            <v>938.54</v>
          </cell>
        </row>
        <row r="607">
          <cell r="A607">
            <v>732</v>
          </cell>
          <cell r="B607" t="str">
            <v>BOMBA CENTRIFUGA MOTOR ELETRICO TRIFASICO 0,99HP  DIAMETRO DE SUCCAO X ELEVACAO 1" X 1", DIAMETRO DO ROTOR 145 MM, HM/Q: 14 M / 8,4 M3/H A 40 M / 0,60 M3/H</v>
          </cell>
          <cell r="C607" t="str">
            <v xml:space="preserve">UN    </v>
          </cell>
          <cell r="D607">
            <v>925.92</v>
          </cell>
        </row>
        <row r="608">
          <cell r="A608">
            <v>737</v>
          </cell>
          <cell r="B608" t="str">
            <v>BOMBA CENTRIFUGA MOTOR ELETRICO TRIFASICO 14,8 HP, DIAMETRO DE SUCCAO X ELEVACAO 2 1/2" X 2", DIAMETRO DO ROTOR 195 MM, HM/Q: 62 M / 55,5 M3/H A 80 M / 31,50 M3/H</v>
          </cell>
          <cell r="C608" t="str">
            <v xml:space="preserve">UN    </v>
          </cell>
          <cell r="D608">
            <v>5192.29</v>
          </cell>
        </row>
        <row r="609">
          <cell r="A609">
            <v>738</v>
          </cell>
          <cell r="B609" t="str">
            <v>BOMBA CENTRIFUGA MOTOR ELETRICO TRIFASICO 5HP, DIAMETRO DE SUCCAO X ELEVACAO 2" X 1 1/2", DIAMETRO DO ROTOR 155 MM, HM/Q: 40 M / 20,40 M3/H A 46 M / 9,20 M3/H</v>
          </cell>
          <cell r="C609" t="str">
            <v xml:space="preserve">UN    </v>
          </cell>
          <cell r="D609">
            <v>2407.63</v>
          </cell>
        </row>
        <row r="610">
          <cell r="A610">
            <v>740</v>
          </cell>
          <cell r="B610" t="str">
            <v>BOMBA CENTRIFUGA MOTOR ELETRICO TRIFASICO 9,86 DIAMETRO DE SUCCAO X ELEVACAO 1" X 1", 4 ESTAGIOS, DIAMETRO DOS ROTORES 4 X 146 MM, HM/Q: 85 M / 14,9 M3/H A 140 M / 4,2 M3/H</v>
          </cell>
          <cell r="C610" t="str">
            <v xml:space="preserve">UN    </v>
          </cell>
          <cell r="D610">
            <v>4884.58</v>
          </cell>
        </row>
        <row r="611">
          <cell r="A611">
            <v>734</v>
          </cell>
          <cell r="B611" t="str">
            <v>BOMBA CENTRIFUGA,  MOTOR ELETRICO TRIFASICO 1,48HP  DIAMETRO DE SUCCAO X ELEVACAO 1 1/2" X 1", DIAMETRO DO ROTOR 117 MM, HM/Q: 10 M / 21,9 M3/H A 24 M / 6,1 M3/H</v>
          </cell>
          <cell r="C611" t="str">
            <v xml:space="preserve">UN    </v>
          </cell>
          <cell r="D611">
            <v>992.58</v>
          </cell>
        </row>
        <row r="612">
          <cell r="A612">
            <v>39008</v>
          </cell>
          <cell r="B612" t="str">
            <v>BOMBA DE PROJECAO DE CONCRETO SECO, POTENCIA 10 CV, VAZAO 3 M3/H</v>
          </cell>
          <cell r="C612" t="str">
            <v xml:space="preserve">UN    </v>
          </cell>
          <cell r="D612">
            <v>47176.480000000003</v>
          </cell>
        </row>
        <row r="613">
          <cell r="A613">
            <v>39009</v>
          </cell>
          <cell r="B613" t="str">
            <v>BOMBA DE PROJECAO DE CONCRETO SECO, POTENCIA 10 CV, VAZAO 6 M3/H</v>
          </cell>
          <cell r="C613" t="str">
            <v xml:space="preserve">UN    </v>
          </cell>
          <cell r="D613">
            <v>50543.75</v>
          </cell>
        </row>
        <row r="614">
          <cell r="A614">
            <v>10587</v>
          </cell>
          <cell r="B614" t="str">
            <v>BOMBA SUBMERSA PARA POCOS TUBULARES PROFUNDOS DIAMETRO DE 4 POLEGADAS, ELETRICA, MONOFASICA, POTENCIA 0,49 HP, 13 ESTAGIOS, BOCAL DE DESCARGA DIAMETRO DE UMA POLEGADA E MEIA, HM/Q = 18 M / 1,90 M3/H A 85 M / 0,60 M3/H</v>
          </cell>
          <cell r="C614" t="str">
            <v xml:space="preserve">UN    </v>
          </cell>
          <cell r="D614">
            <v>3180.43</v>
          </cell>
        </row>
        <row r="615">
          <cell r="A615">
            <v>759</v>
          </cell>
          <cell r="B615" t="str">
            <v>BOMBA SUBMERSA PARA POCOS TUBULARES PROFUNDOS DIAMETRO DE 4 POLEGADAS, ELETRICA, TRIFASICA, POTENCIA 1,97 HP, 20 ESTAGIOS, BOCAL DE DESCARGA DIAMETRO DE UMA POLEGADA E MEIA, HM/Q = 18 M / 5,40 M3/H A 164 M / 0,80 M3/H</v>
          </cell>
          <cell r="C615" t="str">
            <v xml:space="preserve">UN    </v>
          </cell>
          <cell r="D615">
            <v>4572.82</v>
          </cell>
        </row>
        <row r="616">
          <cell r="A616">
            <v>761</v>
          </cell>
          <cell r="B616" t="str">
            <v>BOMBA SUBMERSA PARA POCOS TUBULARES PROFUNDOS DIAMETRO DE 4 POLEGADAS, ELETRICA, TRIFASICA, POTENCIA 5,42 HP, 15 ESTAGIOS, BOCAL DE DESCARGA DIAMETRO DE 2 POLEGADAS, HM/Q = 18 M / 18,10 M3/H A 121 M / 2,90 M3/H</v>
          </cell>
          <cell r="C616" t="str">
            <v xml:space="preserve">UN    </v>
          </cell>
          <cell r="D616">
            <v>7751.32</v>
          </cell>
        </row>
        <row r="617">
          <cell r="A617">
            <v>750</v>
          </cell>
          <cell r="B617" t="str">
            <v>BOMBA SUBMERSA PARA POCOS TUBULARES PROFUNDOS DIAMETRO DE 4 POLEGADAS, ELETRICA, TRIFASICA, POTENCIA 5,42 HP, 29 ESTAGIOS, BOCAL DE DESCARGA DE UMA POLEGADA E MEIA, HM/Q = 18 M / 8,10 M3/H A 201 M / 3,2 M3/H</v>
          </cell>
          <cell r="C617" t="str">
            <v xml:space="preserve">UN    </v>
          </cell>
          <cell r="D617">
            <v>7359.26</v>
          </cell>
        </row>
        <row r="618">
          <cell r="A618">
            <v>755</v>
          </cell>
          <cell r="B618" t="str">
            <v>BOMBA SUBMERSA PARA POCOS TUBULARES PROFUNDOS DIAMETRO DE 6 POLEGADAS, ELETRICA, TRIFASICA, POTENCIA 27,12 HP, 7 ESTAGIOS, BOCAL DE DESCARGA DIAMETRO DE 4 POLEGADAS, HM/Q = 13,9 M / 90 M3/H A 44,0 M / 25,0 M3/H</v>
          </cell>
          <cell r="C618" t="str">
            <v xml:space="preserve">UN    </v>
          </cell>
          <cell r="D618">
            <v>30198.85</v>
          </cell>
        </row>
        <row r="619">
          <cell r="A619">
            <v>749</v>
          </cell>
          <cell r="B619" t="str">
            <v>BOMBA SUBMERSA PARA POCOS TUBULARES PROFUNDOS DIAMETRO DE 6 POLEGADAS, ELETRICA, TRIFASICA, POTENCIA 3,45 HP, 5 ESTAGIOS, BOCAL DE DESCARGA DIAMETRO DE 2 POLEGADAS, HM/Q = 68,5 M / 6,12 M3/H A 39,5 M / 14,04 M3/H</v>
          </cell>
          <cell r="C619" t="str">
            <v xml:space="preserve">UN    </v>
          </cell>
          <cell r="D619">
            <v>11106.58</v>
          </cell>
        </row>
        <row r="620">
          <cell r="A620">
            <v>756</v>
          </cell>
          <cell r="B620" t="str">
            <v>BOMBA SUBMERSA PARA POCOS TUBULARES PROFUNDOS DIAMETRO DE 6 POLEGADAS, ELETRICA, TRIFASICA, POTENCIA 32 HP, 9 ESTAGIOS, BOCAL DE DESCARGA DIAMETRO DE 4 POLEGADAS, HM/Q = 114,0 M / 13,9 M3/H A 57,0 M / 25,0 M3/H</v>
          </cell>
          <cell r="C620" t="str">
            <v xml:space="preserve">UN    </v>
          </cell>
          <cell r="D620">
            <v>32935.89</v>
          </cell>
        </row>
        <row r="621">
          <cell r="A621">
            <v>757</v>
          </cell>
          <cell r="B621" t="str">
            <v>BOMBA SUBMERSIVEL,  ELETRICA, TRIFASICA, POTENCIA 6 HP, DIAMETRO DO ROTOR 127 MM, BOCAL DE SAIDA DIAMETRO DE 3 POLEGADAS, HM/Q = 7 M / 66,90 M3/H A 26 M / 2,88 M3/H</v>
          </cell>
          <cell r="C621" t="str">
            <v xml:space="preserve">UN    </v>
          </cell>
          <cell r="D621">
            <v>14955</v>
          </cell>
        </row>
        <row r="622">
          <cell r="A622">
            <v>10588</v>
          </cell>
          <cell r="B622" t="str">
            <v>BOMBA SUBMERSIVEL, ELETRICA, TRIFASICA, POTENCIA 0,98 HP, DIAMETRO DO ROTOR 142 MM SEMIABERTO, BOCAL DE SAIDA DIAMETRO DE 2 POLEGADAS, HM/Q = 2 M / 32 M3/H A 8 M / 16 M3/H</v>
          </cell>
          <cell r="C622" t="str">
            <v xml:space="preserve">UN    </v>
          </cell>
          <cell r="D622">
            <v>3301.69</v>
          </cell>
        </row>
        <row r="623">
          <cell r="A623">
            <v>10592</v>
          </cell>
          <cell r="B623" t="str">
            <v>BOMBA SUBMERSIVEL, ELETRICA, TRIFASICA, POTENCIA 0,99 HP, DIAMETRO ROTOR 98 MM SEMIABERTO, BOCAL DE SAIDA DIAMETRO 2 POLEGADAS, HM/Q = 2 M / 28,90 M3/H A 14 M / 7 M3/H</v>
          </cell>
          <cell r="C623" t="str">
            <v xml:space="preserve">UN    </v>
          </cell>
          <cell r="D623">
            <v>3988</v>
          </cell>
        </row>
        <row r="624">
          <cell r="A624">
            <v>10589</v>
          </cell>
          <cell r="B624" t="str">
            <v>BOMBA SUBMERSIVEL, ELETRICA, TRIFASICA, POTENCIA 1,97 HP, DIAMETRO DO ROTOR 144 MM SEMIABERTO, BOCAL DE SAIDA DIAMETRO DE 2 POLEGADAS, HM/Q = 2 M / 26,8 M3/H A 28 M / 4,6 M3/H</v>
          </cell>
          <cell r="C624" t="str">
            <v xml:space="preserve">UN    </v>
          </cell>
          <cell r="D624">
            <v>5357.62</v>
          </cell>
        </row>
        <row r="625">
          <cell r="A625">
            <v>760</v>
          </cell>
          <cell r="B625" t="str">
            <v>BOMBA SUBMERSIVEL, ELETRICA, TRIFASICA, POTENCIA 13 HP, DIAMETRO DO ROTOR 170 MM, BOCAL DE SAIDA DIAMETRO DE 3 POLEGADAS, HM/Q = 11 M / 68,40 M3/H A 72 M / 3,6 M3/H</v>
          </cell>
          <cell r="C625" t="str">
            <v xml:space="preserve">UN    </v>
          </cell>
          <cell r="D625">
            <v>29910</v>
          </cell>
        </row>
        <row r="626">
          <cell r="A626">
            <v>751</v>
          </cell>
          <cell r="B626" t="str">
            <v>BOMBA SUBMERSIVEL, ELETRICA, TRIFASICA, POTENCIA 2,96 HP, DIAMETRO DO ROTOR 144 MM SEMIABERTO, BOCAL DE SAIDA DIAMETRO DE DUAS POLEGADAS, HM/Q = 2 M / 38,8 M3/H A 28 M / 5 M3/H</v>
          </cell>
          <cell r="C626" t="str">
            <v xml:space="preserve">UN    </v>
          </cell>
          <cell r="D626">
            <v>4710.82</v>
          </cell>
        </row>
        <row r="627">
          <cell r="A627">
            <v>754</v>
          </cell>
          <cell r="B627" t="str">
            <v>BOMBA SUBMERSIVEL, ELETRICA, TRIFASICA, POTENCIA 3,75 HP, DIAMETRO DO ROTOR 90 MM SEMIABERTO, BOCAL DE SAIDA DIAMETRO DE 2 POLEGADAS, HM/Q = 5 M / 61,2 M3/H A 25,5 M / 3,6 M3/H</v>
          </cell>
          <cell r="C627" t="str">
            <v xml:space="preserve">UN    </v>
          </cell>
          <cell r="D627">
            <v>7477.5</v>
          </cell>
        </row>
        <row r="628">
          <cell r="A628">
            <v>14013</v>
          </cell>
          <cell r="B628" t="str">
            <v>BOMBA TRIPLEX COM MOTOR A DIESEL, NACIONAL, DIAMETRO DE SUCCAO DE 2 1/2''</v>
          </cell>
          <cell r="C628" t="str">
            <v xml:space="preserve">UN    </v>
          </cell>
          <cell r="D628">
            <v>140307.1</v>
          </cell>
        </row>
        <row r="629">
          <cell r="A629">
            <v>39917</v>
          </cell>
          <cell r="B629" t="str">
            <v>BOMBA TRIPLEX, PARA INJECAO DE CALDA DE CIMENTO, VAZAO MAXIMA DE *100* LITROS/MINUTO, PRESSAO MAXIMA DE *70* BAR, POTENCIA DE 15 CV</v>
          </cell>
          <cell r="C629" t="str">
            <v xml:space="preserve">UN    </v>
          </cell>
          <cell r="D629">
            <v>72466.48</v>
          </cell>
        </row>
        <row r="630">
          <cell r="A630">
            <v>5081</v>
          </cell>
          <cell r="B630" t="str">
            <v>BORBOLETA EM LATAO FUNDIDO CROMADO, PARA TRAVAR JANELA TIPO GUILHOTINA</v>
          </cell>
          <cell r="C630" t="str">
            <v xml:space="preserve">PAR   </v>
          </cell>
          <cell r="D630">
            <v>20.84</v>
          </cell>
        </row>
        <row r="631">
          <cell r="A631">
            <v>38167</v>
          </cell>
          <cell r="B631" t="str">
            <v>BORBOLETA EM ZAMAC CROMADO, PARA TRAVAR JANELA TIPO GUILHOTINA</v>
          </cell>
          <cell r="C631" t="str">
            <v xml:space="preserve">PAR   </v>
          </cell>
          <cell r="D631">
            <v>17.96</v>
          </cell>
        </row>
        <row r="632">
          <cell r="A632">
            <v>36145</v>
          </cell>
          <cell r="B632" t="str">
            <v>BOTA DE PVC PRETA, CANO MEDIO, SEM FORRO</v>
          </cell>
          <cell r="C632" t="str">
            <v xml:space="preserve">PAR   </v>
          </cell>
          <cell r="D632">
            <v>33.549999999999997</v>
          </cell>
        </row>
        <row r="633">
          <cell r="A633">
            <v>12893</v>
          </cell>
          <cell r="B633" t="str">
            <v>BOTA DE SEGURANCA COM BIQUEIRA DE ACO E COLARINHO ACOLCHOADO</v>
          </cell>
          <cell r="C633" t="str">
            <v xml:space="preserve">PAR   </v>
          </cell>
          <cell r="D633">
            <v>55.92</v>
          </cell>
        </row>
        <row r="634">
          <cell r="A634">
            <v>11685</v>
          </cell>
          <cell r="B634" t="str">
            <v>BRACO / CANO PARA CHUVEIRO ELETRICO, EM ALUMINIO, 30 CM X 1/2 "</v>
          </cell>
          <cell r="C634" t="str">
            <v xml:space="preserve">UN    </v>
          </cell>
          <cell r="D634">
            <v>23.52</v>
          </cell>
        </row>
        <row r="635">
          <cell r="A635">
            <v>11679</v>
          </cell>
          <cell r="B635" t="str">
            <v>BRACO OU HASTE COM CANOPLA PLASTICA, 1/2 ", PARA CHUVEIRO ELETRICO</v>
          </cell>
          <cell r="C635" t="str">
            <v xml:space="preserve">UN    </v>
          </cell>
          <cell r="D635">
            <v>6.55</v>
          </cell>
        </row>
        <row r="636">
          <cell r="A636">
            <v>11680</v>
          </cell>
          <cell r="B636" t="str">
            <v>BRACO OU HASTE COM CANOPLA PLASTICA, 1/2 ", PARA CHUVEIRO SIMPLES</v>
          </cell>
          <cell r="C636" t="str">
            <v xml:space="preserve">UN    </v>
          </cell>
          <cell r="D636">
            <v>5.39</v>
          </cell>
        </row>
        <row r="637">
          <cell r="A637">
            <v>2512</v>
          </cell>
          <cell r="B637" t="str">
            <v>BRACO P/ LUMINARIA PUBLICA 1 X 1,50M ROMAGNOLE OU EQUIV</v>
          </cell>
          <cell r="C637" t="str">
            <v xml:space="preserve">UN    </v>
          </cell>
          <cell r="D637">
            <v>18.97</v>
          </cell>
        </row>
        <row r="638">
          <cell r="A638">
            <v>4374</v>
          </cell>
          <cell r="B638" t="str">
            <v>BUCHA DE NYLON SEM ABA S10</v>
          </cell>
          <cell r="C638" t="str">
            <v xml:space="preserve">UN    </v>
          </cell>
          <cell r="D638">
            <v>0.18</v>
          </cell>
        </row>
        <row r="639">
          <cell r="A639">
            <v>7568</v>
          </cell>
          <cell r="B639" t="str">
            <v>BUCHA DE NYLON SEM ABA S10, COM PARAFUSO DE 6,10 X 65 MM EM ACO ZINCADO COM ROSCA SOBERBA, CABECA CHATA E FENDA PHILLIPS</v>
          </cell>
          <cell r="C639" t="str">
            <v xml:space="preserve">UN    </v>
          </cell>
          <cell r="D639">
            <v>0.3</v>
          </cell>
        </row>
        <row r="640">
          <cell r="A640">
            <v>7584</v>
          </cell>
          <cell r="B640" t="str">
            <v>BUCHA DE NYLON SEM ABA S12, COM PARAFUSO DE 5/16" X 80 MM EM ACO ZINCADO COM ROSCA SOBERBA E CABECA SEXTAVADA</v>
          </cell>
          <cell r="C640" t="str">
            <v xml:space="preserve">UN    </v>
          </cell>
          <cell r="D640">
            <v>0.46</v>
          </cell>
        </row>
        <row r="641">
          <cell r="A641">
            <v>11945</v>
          </cell>
          <cell r="B641" t="str">
            <v>BUCHA DE NYLON SEM ABA S4</v>
          </cell>
          <cell r="C641" t="str">
            <v xml:space="preserve">UN    </v>
          </cell>
          <cell r="D641">
            <v>0.03</v>
          </cell>
        </row>
        <row r="642">
          <cell r="A642">
            <v>11946</v>
          </cell>
          <cell r="B642" t="str">
            <v>BUCHA DE NYLON SEM ABA S5</v>
          </cell>
          <cell r="C642" t="str">
            <v xml:space="preserve">UN    </v>
          </cell>
          <cell r="D642">
            <v>0.03</v>
          </cell>
        </row>
        <row r="643">
          <cell r="A643">
            <v>4375</v>
          </cell>
          <cell r="B643" t="str">
            <v>BUCHA DE NYLON SEM ABA S6</v>
          </cell>
          <cell r="C643" t="str">
            <v xml:space="preserve">UN    </v>
          </cell>
          <cell r="D643">
            <v>0.05</v>
          </cell>
        </row>
        <row r="644">
          <cell r="A644">
            <v>11950</v>
          </cell>
          <cell r="B644" t="str">
            <v>BUCHA DE NYLON SEM ABA S6, COM PARAFUSO DE 4,20 X 40 MM EM ACO ZINCADO COM ROSCA SOBERBA, CABECA CHATA E FENDA PHILLIPS</v>
          </cell>
          <cell r="C644" t="str">
            <v xml:space="preserve">UN    </v>
          </cell>
          <cell r="D644">
            <v>0.1</v>
          </cell>
        </row>
        <row r="645">
          <cell r="A645">
            <v>4376</v>
          </cell>
          <cell r="B645" t="str">
            <v>BUCHA DE NYLON SEM ABA S8</v>
          </cell>
          <cell r="C645" t="str">
            <v xml:space="preserve">UN    </v>
          </cell>
          <cell r="D645">
            <v>0.09</v>
          </cell>
        </row>
        <row r="646">
          <cell r="A646">
            <v>7583</v>
          </cell>
          <cell r="B646" t="str">
            <v>BUCHA DE NYLON SEM ABA S8, COM PARAFUSO DE 4,80 X 50 MM EM ACO ZINCADO COM ROSCA SOBERBA, CABECA CHATA E FENDA PHILLIPS</v>
          </cell>
          <cell r="C646" t="str">
            <v xml:space="preserve">UN    </v>
          </cell>
          <cell r="D646">
            <v>0.2</v>
          </cell>
        </row>
        <row r="647">
          <cell r="A647">
            <v>4350</v>
          </cell>
          <cell r="B647" t="str">
            <v>BUCHA DE NYLON, DIAMETRO DO FURO 8 MM, COMPRIMENTO 40 MM, COM PARAFUSO DE ROSCA SOBERBA, CABECA CHATA, FENDA SIMPLES, 4,8 X 50 MM</v>
          </cell>
          <cell r="C647" t="str">
            <v xml:space="preserve">UN    </v>
          </cell>
          <cell r="D647">
            <v>0.44</v>
          </cell>
        </row>
        <row r="648">
          <cell r="A648">
            <v>39886</v>
          </cell>
          <cell r="B648" t="str">
            <v>BUCHA DE REDUCAO DE COBRE (REF 600-2) SEM ANEL DE SOLDA, PONTA X BOLSA, 22 X 15 MM</v>
          </cell>
          <cell r="C648" t="str">
            <v xml:space="preserve">UN    </v>
          </cell>
          <cell r="D648">
            <v>3.43</v>
          </cell>
        </row>
        <row r="649">
          <cell r="A649">
            <v>39887</v>
          </cell>
          <cell r="B649" t="str">
            <v>BUCHA DE REDUCAO DE COBRE (REF 600-2) SEM ANEL DE SOLDA, PONTA X BOLSA, 28 X 22 MM</v>
          </cell>
          <cell r="C649" t="str">
            <v xml:space="preserve">UN    </v>
          </cell>
          <cell r="D649">
            <v>5.15</v>
          </cell>
        </row>
        <row r="650">
          <cell r="A650">
            <v>39888</v>
          </cell>
          <cell r="B650" t="str">
            <v>BUCHA DE REDUCAO DE COBRE (REF 600-2) SEM ANEL DE SOLDA, PONTA X BOLSA, 35 X 28 MM</v>
          </cell>
          <cell r="C650" t="str">
            <v xml:space="preserve">UN    </v>
          </cell>
          <cell r="D650">
            <v>11.77</v>
          </cell>
        </row>
        <row r="651">
          <cell r="A651">
            <v>39890</v>
          </cell>
          <cell r="B651" t="str">
            <v>BUCHA DE REDUCAO DE COBRE (REF 600-2) SEM ANEL DE SOLDA, PONTA X BOLSA, 42 X 35 MM</v>
          </cell>
          <cell r="C651" t="str">
            <v xml:space="preserve">UN    </v>
          </cell>
          <cell r="D651">
            <v>20.100000000000001</v>
          </cell>
        </row>
        <row r="652">
          <cell r="A652">
            <v>39891</v>
          </cell>
          <cell r="B652" t="str">
            <v>BUCHA DE REDUCAO DE COBRE (REF 600-2) SEM ANEL DE SOLDA, PONTA X BOLSA, 54 X 42 MM</v>
          </cell>
          <cell r="C652" t="str">
            <v xml:space="preserve">UN    </v>
          </cell>
          <cell r="D652">
            <v>28.34</v>
          </cell>
        </row>
        <row r="653">
          <cell r="A653">
            <v>39892</v>
          </cell>
          <cell r="B653" t="str">
            <v>BUCHA DE REDUCAO DE COBRE (REF 600-2) SEM ANEL DE SOLDA, PONTA X BOLSA, 66 X 54 MM</v>
          </cell>
          <cell r="C653" t="str">
            <v xml:space="preserve">UN    </v>
          </cell>
          <cell r="D653">
            <v>88.35</v>
          </cell>
        </row>
        <row r="654">
          <cell r="A654">
            <v>790</v>
          </cell>
          <cell r="B654" t="str">
            <v>BUCHA DE REDUCAO DE FERRO GALVANIZADO, COM ROSCA BSP, DE 1 1/2" X 1 1/4"</v>
          </cell>
          <cell r="C654" t="str">
            <v xml:space="preserve">UN    </v>
          </cell>
          <cell r="D654">
            <v>9.51</v>
          </cell>
        </row>
        <row r="655">
          <cell r="A655">
            <v>766</v>
          </cell>
          <cell r="B655" t="str">
            <v>BUCHA DE REDUCAO DE FERRO GALVANIZADO, COM ROSCA BSP, DE 1 1/2" X 1/2"</v>
          </cell>
          <cell r="C655" t="str">
            <v xml:space="preserve">UN    </v>
          </cell>
          <cell r="D655">
            <v>9.51</v>
          </cell>
        </row>
        <row r="656">
          <cell r="A656">
            <v>791</v>
          </cell>
          <cell r="B656" t="str">
            <v>BUCHA DE REDUCAO DE FERRO GALVANIZADO, COM ROSCA BSP, DE 1 1/2" X 1"</v>
          </cell>
          <cell r="C656" t="str">
            <v xml:space="preserve">UN    </v>
          </cell>
          <cell r="D656">
            <v>9.51</v>
          </cell>
        </row>
        <row r="657">
          <cell r="A657">
            <v>767</v>
          </cell>
          <cell r="B657" t="str">
            <v>BUCHA DE REDUCAO DE FERRO GALVANIZADO, COM ROSCA BSP, DE 1 1/2" X 3/4"</v>
          </cell>
          <cell r="C657" t="str">
            <v xml:space="preserve">UN    </v>
          </cell>
          <cell r="D657">
            <v>9.51</v>
          </cell>
        </row>
        <row r="658">
          <cell r="A658">
            <v>768</v>
          </cell>
          <cell r="B658" t="str">
            <v>BUCHA DE REDUCAO DE FERRO GALVANIZADO, COM ROSCA BSP, DE 1 1/4" X 1/2"</v>
          </cell>
          <cell r="C658" t="str">
            <v xml:space="preserve">UN    </v>
          </cell>
          <cell r="D658">
            <v>7.47</v>
          </cell>
        </row>
        <row r="659">
          <cell r="A659">
            <v>789</v>
          </cell>
          <cell r="B659" t="str">
            <v>BUCHA DE REDUCAO DE FERRO GALVANIZADO, COM ROSCA BSP, DE 1 1/4" X 1"</v>
          </cell>
          <cell r="C659" t="str">
            <v xml:space="preserve">UN    </v>
          </cell>
          <cell r="D659">
            <v>7.31</v>
          </cell>
        </row>
        <row r="660">
          <cell r="A660">
            <v>769</v>
          </cell>
          <cell r="B660" t="str">
            <v>BUCHA DE REDUCAO DE FERRO GALVANIZADO, COM ROSCA BSP, DE 1 1/4" X 3/4"</v>
          </cell>
          <cell r="C660" t="str">
            <v xml:space="preserve">UN    </v>
          </cell>
          <cell r="D660">
            <v>7.47</v>
          </cell>
        </row>
        <row r="661">
          <cell r="A661">
            <v>770</v>
          </cell>
          <cell r="B661" t="str">
            <v>BUCHA DE REDUCAO DE FERRO GALVANIZADO, COM ROSCA BSP, DE 1/2" X 1/4"</v>
          </cell>
          <cell r="C661" t="str">
            <v xml:space="preserve">UN    </v>
          </cell>
          <cell r="D661">
            <v>2.63</v>
          </cell>
        </row>
        <row r="662">
          <cell r="A662">
            <v>12394</v>
          </cell>
          <cell r="B662" t="str">
            <v>BUCHA DE REDUCAO DE FERRO GALVANIZADO, COM ROSCA BSP, DE 1/2" X 3/8"</v>
          </cell>
          <cell r="C662" t="str">
            <v xml:space="preserve">UN    </v>
          </cell>
          <cell r="D662">
            <v>2.63</v>
          </cell>
        </row>
        <row r="663">
          <cell r="A663">
            <v>764</v>
          </cell>
          <cell r="B663" t="str">
            <v>BUCHA DE REDUCAO DE FERRO GALVANIZADO, COM ROSCA BSP, DE 1" X 1/2"</v>
          </cell>
          <cell r="C663" t="str">
            <v xml:space="preserve">UN    </v>
          </cell>
          <cell r="D663">
            <v>4.5999999999999996</v>
          </cell>
        </row>
        <row r="664">
          <cell r="A664">
            <v>765</v>
          </cell>
          <cell r="B664" t="str">
            <v>BUCHA DE REDUCAO DE FERRO GALVANIZADO, COM ROSCA BSP, DE 1" X 3/4"</v>
          </cell>
          <cell r="C664" t="str">
            <v xml:space="preserve">UN    </v>
          </cell>
          <cell r="D664">
            <v>4.5999999999999996</v>
          </cell>
        </row>
        <row r="665">
          <cell r="A665">
            <v>787</v>
          </cell>
          <cell r="B665" t="str">
            <v>BUCHA DE REDUCAO DE FERRO GALVANIZADO, COM ROSCA BSP, DE 2 1/2" X 1 1/2"</v>
          </cell>
          <cell r="C665" t="str">
            <v xml:space="preserve">UN    </v>
          </cell>
          <cell r="D665">
            <v>20.54</v>
          </cell>
        </row>
        <row r="666">
          <cell r="A666">
            <v>774</v>
          </cell>
          <cell r="B666" t="str">
            <v>BUCHA DE REDUCAO DE FERRO GALVANIZADO, COM ROSCA BSP, DE 2 1/2" X 1 1/4"</v>
          </cell>
          <cell r="C666" t="str">
            <v xml:space="preserve">UN    </v>
          </cell>
          <cell r="D666">
            <v>20.54</v>
          </cell>
        </row>
        <row r="667">
          <cell r="A667">
            <v>773</v>
          </cell>
          <cell r="B667" t="str">
            <v>BUCHA DE REDUCAO DE FERRO GALVANIZADO, COM ROSCA BSP, DE 2 1/2" X 1"</v>
          </cell>
          <cell r="C667" t="str">
            <v xml:space="preserve">UN    </v>
          </cell>
          <cell r="D667">
            <v>20.54</v>
          </cell>
        </row>
        <row r="668">
          <cell r="A668">
            <v>775</v>
          </cell>
          <cell r="B668" t="str">
            <v>BUCHA DE REDUCAO DE FERRO GALVANIZADO, COM ROSCA BSP, DE 2 1/2" X 2"</v>
          </cell>
          <cell r="C668" t="str">
            <v xml:space="preserve">UN    </v>
          </cell>
          <cell r="D668">
            <v>20.54</v>
          </cell>
        </row>
        <row r="669">
          <cell r="A669">
            <v>788</v>
          </cell>
          <cell r="B669" t="str">
            <v>BUCHA DE REDUCAO DE FERRO GALVANIZADO, COM ROSCA BSP, DE 2" X 1 1/2"</v>
          </cell>
          <cell r="C669" t="str">
            <v xml:space="preserve">UN    </v>
          </cell>
          <cell r="D669">
            <v>12.77</v>
          </cell>
        </row>
        <row r="670">
          <cell r="A670">
            <v>772</v>
          </cell>
          <cell r="B670" t="str">
            <v>BUCHA DE REDUCAO DE FERRO GALVANIZADO, COM ROSCA BSP, DE 2" X 1 1/4"</v>
          </cell>
          <cell r="C670" t="str">
            <v xml:space="preserve">UN    </v>
          </cell>
          <cell r="D670">
            <v>12.77</v>
          </cell>
        </row>
        <row r="671">
          <cell r="A671">
            <v>771</v>
          </cell>
          <cell r="B671" t="str">
            <v>BUCHA DE REDUCAO DE FERRO GALVANIZADO, COM ROSCA BSP, DE 2" X 1"</v>
          </cell>
          <cell r="C671" t="str">
            <v xml:space="preserve">UN    </v>
          </cell>
          <cell r="D671">
            <v>12.77</v>
          </cell>
        </row>
        <row r="672">
          <cell r="A672">
            <v>779</v>
          </cell>
          <cell r="B672" t="str">
            <v>BUCHA DE REDUCAO DE FERRO GALVANIZADO, COM ROSCA BSP, DE 3/4" X 1/2"</v>
          </cell>
          <cell r="C672" t="str">
            <v xml:space="preserve">UN    </v>
          </cell>
          <cell r="D672">
            <v>3.17</v>
          </cell>
        </row>
        <row r="673">
          <cell r="A673">
            <v>776</v>
          </cell>
          <cell r="B673" t="str">
            <v>BUCHA DE REDUCAO DE FERRO GALVANIZADO, COM ROSCA BSP, DE 3" X 1 1/2"</v>
          </cell>
          <cell r="C673" t="str">
            <v xml:space="preserve">UN    </v>
          </cell>
          <cell r="D673">
            <v>30.29</v>
          </cell>
        </row>
        <row r="674">
          <cell r="A674">
            <v>777</v>
          </cell>
          <cell r="B674" t="str">
            <v>BUCHA DE REDUCAO DE FERRO GALVANIZADO, COM ROSCA BSP, DE 3" X 1 1/4"</v>
          </cell>
          <cell r="C674" t="str">
            <v xml:space="preserve">UN    </v>
          </cell>
          <cell r="D674">
            <v>29.44</v>
          </cell>
        </row>
        <row r="675">
          <cell r="A675">
            <v>780</v>
          </cell>
          <cell r="B675" t="str">
            <v>BUCHA DE REDUCAO DE FERRO GALVANIZADO, COM ROSCA BSP, DE 3" X 2 1/2"</v>
          </cell>
          <cell r="C675" t="str">
            <v xml:space="preserve">UN    </v>
          </cell>
          <cell r="D675">
            <v>29.59</v>
          </cell>
        </row>
        <row r="676">
          <cell r="A676">
            <v>778</v>
          </cell>
          <cell r="B676" t="str">
            <v>BUCHA DE REDUCAO DE FERRO GALVANIZADO, COM ROSCA BSP, DE 3" X 2"</v>
          </cell>
          <cell r="C676" t="str">
            <v xml:space="preserve">UN    </v>
          </cell>
          <cell r="D676">
            <v>30.29</v>
          </cell>
        </row>
        <row r="677">
          <cell r="A677">
            <v>781</v>
          </cell>
          <cell r="B677" t="str">
            <v>BUCHA DE REDUCAO DE FERRO GALVANIZADO, COM ROSCA BSP, DE 4" X 2 1/2"</v>
          </cell>
          <cell r="C677" t="str">
            <v xml:space="preserve">UN    </v>
          </cell>
          <cell r="D677">
            <v>55.96</v>
          </cell>
        </row>
        <row r="678">
          <cell r="A678">
            <v>786</v>
          </cell>
          <cell r="B678" t="str">
            <v>BUCHA DE REDUCAO DE FERRO GALVANIZADO, COM ROSCA BSP, DE 4" X 2"</v>
          </cell>
          <cell r="C678" t="str">
            <v xml:space="preserve">UN    </v>
          </cell>
          <cell r="D678">
            <v>55.96</v>
          </cell>
        </row>
        <row r="679">
          <cell r="A679">
            <v>782</v>
          </cell>
          <cell r="B679" t="str">
            <v>BUCHA DE REDUCAO DE FERRO GALVANIZADO, COM ROSCA BSP, DE 4" X 3"</v>
          </cell>
          <cell r="C679" t="str">
            <v xml:space="preserve">UN    </v>
          </cell>
          <cell r="D679">
            <v>55.96</v>
          </cell>
        </row>
        <row r="680">
          <cell r="A680">
            <v>783</v>
          </cell>
          <cell r="B680" t="str">
            <v>BUCHA DE REDUCAO DE FERRO GALVANIZADO, COM ROSCA BSP, DE 5" X 4"</v>
          </cell>
          <cell r="C680" t="str">
            <v xml:space="preserve">UN    </v>
          </cell>
          <cell r="D680">
            <v>153.16999999999999</v>
          </cell>
        </row>
        <row r="681">
          <cell r="A681">
            <v>785</v>
          </cell>
          <cell r="B681" t="str">
            <v>BUCHA DE REDUCAO DE FERRO GALVANIZADO, COM ROSCA BSP, DE 6" X 4"</v>
          </cell>
          <cell r="C681" t="str">
            <v xml:space="preserve">UN    </v>
          </cell>
          <cell r="D681">
            <v>161.84</v>
          </cell>
        </row>
        <row r="682">
          <cell r="A682">
            <v>784</v>
          </cell>
          <cell r="B682" t="str">
            <v>BUCHA DE REDUCAO DE FERRO GALVANIZADO, COM ROSCA BSP, DE 6" X 5"</v>
          </cell>
          <cell r="C682" t="str">
            <v xml:space="preserve">UN    </v>
          </cell>
          <cell r="D682">
            <v>173.61</v>
          </cell>
        </row>
        <row r="683">
          <cell r="A683">
            <v>831</v>
          </cell>
          <cell r="B683" t="str">
            <v>BUCHA DE REDUCAO DE PVC, SOLDAVEL, CURTA, COM 110 X 85 MM, PARA AGUA FRIA PREDIAL</v>
          </cell>
          <cell r="C683" t="str">
            <v xml:space="preserve">UN    </v>
          </cell>
          <cell r="D683">
            <v>49.83</v>
          </cell>
        </row>
        <row r="684">
          <cell r="A684">
            <v>828</v>
          </cell>
          <cell r="B684" t="str">
            <v>BUCHA DE REDUCAO DE PVC, SOLDAVEL, CURTA, COM 25 X 20 MM, PARA AGUA FRIA PREDIAL</v>
          </cell>
          <cell r="C684" t="str">
            <v xml:space="preserve">UN    </v>
          </cell>
          <cell r="D684">
            <v>0.28000000000000003</v>
          </cell>
        </row>
        <row r="685">
          <cell r="A685">
            <v>829</v>
          </cell>
          <cell r="B685" t="str">
            <v>BUCHA DE REDUCAO DE PVC, SOLDAVEL, CURTA, COM 32 X 25 MM, PARA AGUA FRIA PREDIAL</v>
          </cell>
          <cell r="C685" t="str">
            <v xml:space="preserve">UN    </v>
          </cell>
          <cell r="D685">
            <v>0.6</v>
          </cell>
        </row>
        <row r="686">
          <cell r="A686">
            <v>812</v>
          </cell>
          <cell r="B686" t="str">
            <v>BUCHA DE REDUCAO DE PVC, SOLDAVEL, CURTA, COM 40 X 32 MM, PARA AGUA FRIA PREDIAL</v>
          </cell>
          <cell r="C686" t="str">
            <v xml:space="preserve">UN    </v>
          </cell>
          <cell r="D686">
            <v>1.31</v>
          </cell>
        </row>
        <row r="687">
          <cell r="A687">
            <v>819</v>
          </cell>
          <cell r="B687" t="str">
            <v>BUCHA DE REDUCAO DE PVC, SOLDAVEL, CURTA, COM 50 X 40 MM, PARA AGUA FRIA PREDIAL</v>
          </cell>
          <cell r="C687" t="str">
            <v xml:space="preserve">UN    </v>
          </cell>
          <cell r="D687">
            <v>2.15</v>
          </cell>
        </row>
        <row r="688">
          <cell r="A688">
            <v>818</v>
          </cell>
          <cell r="B688" t="str">
            <v>BUCHA DE REDUCAO DE PVC, SOLDAVEL, CURTA, COM 60 X 50 MM, PARA AGUA FRIA PREDIAL</v>
          </cell>
          <cell r="C688" t="str">
            <v xml:space="preserve">UN    </v>
          </cell>
          <cell r="D688">
            <v>3.62</v>
          </cell>
        </row>
        <row r="689">
          <cell r="A689">
            <v>823</v>
          </cell>
          <cell r="B689" t="str">
            <v>BUCHA DE REDUCAO DE PVC, SOLDAVEL, CURTA, COM 75 X 60 MM, PARA AGUA FRIA PREDIAL</v>
          </cell>
          <cell r="C689" t="str">
            <v xml:space="preserve">UN    </v>
          </cell>
          <cell r="D689">
            <v>10.9</v>
          </cell>
        </row>
        <row r="690">
          <cell r="A690">
            <v>830</v>
          </cell>
          <cell r="B690" t="str">
            <v>BUCHA DE REDUCAO DE PVC, SOLDAVEL, CURTA, COM 85 X 75 MM, PARA AGUA FRIA PREDIAL</v>
          </cell>
          <cell r="C690" t="str">
            <v xml:space="preserve">UN    </v>
          </cell>
          <cell r="D690">
            <v>8.98</v>
          </cell>
        </row>
        <row r="691">
          <cell r="A691">
            <v>826</v>
          </cell>
          <cell r="B691" t="str">
            <v>BUCHA DE REDUCAO DE PVC, SOLDAVEL, LONGA, COM 110 X 60 MM, PARA AGUA FRIA PREDIAL</v>
          </cell>
          <cell r="C691" t="str">
            <v xml:space="preserve">UN    </v>
          </cell>
          <cell r="D691">
            <v>27.95</v>
          </cell>
        </row>
        <row r="692">
          <cell r="A692">
            <v>827</v>
          </cell>
          <cell r="B692" t="str">
            <v>BUCHA DE REDUCAO DE PVC, SOLDAVEL, LONGA, COM 110 X 75 MM, PARA AGUA FRIA PREDIAL</v>
          </cell>
          <cell r="C692" t="str">
            <v xml:space="preserve">UN    </v>
          </cell>
          <cell r="D692">
            <v>23.61</v>
          </cell>
        </row>
        <row r="693">
          <cell r="A693">
            <v>832</v>
          </cell>
          <cell r="B693" t="str">
            <v>BUCHA DE REDUCAO DE PVC, SOLDAVEL, LONGA, COM 32 X 20 MM, PARA AGUA FRIA PREDIAL</v>
          </cell>
          <cell r="C693" t="str">
            <v xml:space="preserve">UN    </v>
          </cell>
          <cell r="D693">
            <v>1.63</v>
          </cell>
        </row>
        <row r="694">
          <cell r="A694">
            <v>833</v>
          </cell>
          <cell r="B694" t="str">
            <v>BUCHA DE REDUCAO DE PVC, SOLDAVEL, LONGA, COM 40 X 20 MM, PARA AGUA FRIA PREDIAL</v>
          </cell>
          <cell r="C694" t="str">
            <v xml:space="preserve">UN    </v>
          </cell>
          <cell r="D694">
            <v>2.31</v>
          </cell>
        </row>
        <row r="695">
          <cell r="A695">
            <v>834</v>
          </cell>
          <cell r="B695" t="str">
            <v>BUCHA DE REDUCAO DE PVC, SOLDAVEL, LONGA, COM 40 X 25 MM, PARA AGUA FRIA PREDIAL</v>
          </cell>
          <cell r="C695" t="str">
            <v xml:space="preserve">UN    </v>
          </cell>
          <cell r="D695">
            <v>2.54</v>
          </cell>
        </row>
        <row r="696">
          <cell r="A696">
            <v>825</v>
          </cell>
          <cell r="B696" t="str">
            <v>BUCHA DE REDUCAO DE PVC, SOLDAVEL, LONGA, COM 50 X 20 MM, PARA AGUA FRIA PREDIAL</v>
          </cell>
          <cell r="C696" t="str">
            <v xml:space="preserve">UN    </v>
          </cell>
          <cell r="D696">
            <v>2.83</v>
          </cell>
        </row>
        <row r="697">
          <cell r="A697">
            <v>813</v>
          </cell>
          <cell r="B697" t="str">
            <v>BUCHA DE REDUCAO DE PVC, SOLDAVEL, LONGA, COM 50 X 25 MM, PARA AGUA FRIA PREDIAL</v>
          </cell>
          <cell r="C697" t="str">
            <v xml:space="preserve">UN    </v>
          </cell>
          <cell r="D697">
            <v>2.78</v>
          </cell>
        </row>
        <row r="698">
          <cell r="A698">
            <v>820</v>
          </cell>
          <cell r="B698" t="str">
            <v>BUCHA DE REDUCAO DE PVC, SOLDAVEL, LONGA, COM 50 X 32 MM, PARA AGUA FRIA PREDIAL</v>
          </cell>
          <cell r="C698" t="str">
            <v xml:space="preserve">UN    </v>
          </cell>
          <cell r="D698">
            <v>3.53</v>
          </cell>
        </row>
        <row r="699">
          <cell r="A699">
            <v>816</v>
          </cell>
          <cell r="B699" t="str">
            <v>BUCHA DE REDUCAO DE PVC, SOLDAVEL, LONGA, COM 60 X 25 MM, PARA AGUA FRIA PREDIAL</v>
          </cell>
          <cell r="C699" t="str">
            <v xml:space="preserve">UN    </v>
          </cell>
          <cell r="D699">
            <v>6.01</v>
          </cell>
        </row>
        <row r="700">
          <cell r="A700">
            <v>814</v>
          </cell>
          <cell r="B700" t="str">
            <v>BUCHA DE REDUCAO DE PVC, SOLDAVEL, LONGA, COM 60 X 32 MM, PARA AGUA FRIA PREDIAL</v>
          </cell>
          <cell r="C700" t="str">
            <v xml:space="preserve">UN    </v>
          </cell>
          <cell r="D700">
            <v>7.27</v>
          </cell>
        </row>
        <row r="701">
          <cell r="A701">
            <v>815</v>
          </cell>
          <cell r="B701" t="str">
            <v>BUCHA DE REDUCAO DE PVC, SOLDAVEL, LONGA, COM 60 X 40 MM, PARA AGUA FRIA PREDIAL</v>
          </cell>
          <cell r="C701" t="str">
            <v xml:space="preserve">UN    </v>
          </cell>
          <cell r="D701">
            <v>7.85</v>
          </cell>
        </row>
        <row r="702">
          <cell r="A702">
            <v>822</v>
          </cell>
          <cell r="B702" t="str">
            <v>BUCHA DE REDUCAO DE PVC, SOLDAVEL, LONGA, COM 60 X 50 MM, PARA AGUA FRIA PREDIAL</v>
          </cell>
          <cell r="C702" t="str">
            <v xml:space="preserve">UN    </v>
          </cell>
          <cell r="D702">
            <v>9.56</v>
          </cell>
        </row>
        <row r="703">
          <cell r="A703">
            <v>821</v>
          </cell>
          <cell r="B703" t="str">
            <v>BUCHA DE REDUCAO DE PVC, SOLDAVEL, LONGA, COM 75 X 50 MM, PARA AGUA FRIA PREDIAL</v>
          </cell>
          <cell r="C703" t="str">
            <v xml:space="preserve">UN    </v>
          </cell>
          <cell r="D703">
            <v>11.18</v>
          </cell>
        </row>
        <row r="704">
          <cell r="A704">
            <v>817</v>
          </cell>
          <cell r="B704" t="str">
            <v>BUCHA DE REDUCAO DE PVC, SOLDAVEL, LONGA, COM 85 X 60 MM, PARA AGUA FRIA PREDIAL</v>
          </cell>
          <cell r="C704" t="str">
            <v xml:space="preserve">UN    </v>
          </cell>
          <cell r="D704">
            <v>13.29</v>
          </cell>
        </row>
        <row r="705">
          <cell r="A705">
            <v>20086</v>
          </cell>
          <cell r="B705" t="str">
            <v>BUCHA DE REDUCAO DE PVC, SOLDAVEL, LONGA, 50 X 40 MM, PARA ESGOTO PREDIAL</v>
          </cell>
          <cell r="C705" t="str">
            <v xml:space="preserve">UN    </v>
          </cell>
          <cell r="D705">
            <v>1.31</v>
          </cell>
        </row>
        <row r="706">
          <cell r="A706">
            <v>39191</v>
          </cell>
          <cell r="B706" t="str">
            <v>BUCHA DE REDUCAO EM ALUMINIO, COM ROSCA, DE 1 1/2" X 1 1/4", PARA ELETRODUTO</v>
          </cell>
          <cell r="C706" t="str">
            <v xml:space="preserve">UN    </v>
          </cell>
          <cell r="D706">
            <v>10.01</v>
          </cell>
        </row>
        <row r="707">
          <cell r="A707">
            <v>39190</v>
          </cell>
          <cell r="B707" t="str">
            <v>BUCHA DE REDUCAO EM ALUMINIO, COM ROSCA, DE 1 1/2" X 1", PARA ELETRODUTO</v>
          </cell>
          <cell r="C707" t="str">
            <v xml:space="preserve">UN    </v>
          </cell>
          <cell r="D707">
            <v>10.46</v>
          </cell>
        </row>
        <row r="708">
          <cell r="A708">
            <v>39189</v>
          </cell>
          <cell r="B708" t="str">
            <v>BUCHA DE REDUCAO EM ALUMINIO, COM ROSCA, DE 1 1/2" X 3/4", PARA ELETRODUTO</v>
          </cell>
          <cell r="C708" t="str">
            <v xml:space="preserve">UN    </v>
          </cell>
          <cell r="D708">
            <v>11.07</v>
          </cell>
        </row>
        <row r="709">
          <cell r="A709">
            <v>39186</v>
          </cell>
          <cell r="B709" t="str">
            <v>BUCHA DE REDUCAO EM ALUMINIO, COM ROSCA, DE 1 1/4" X 1/2", PARA ELETRODUTO</v>
          </cell>
          <cell r="C709" t="str">
            <v xml:space="preserve">UN    </v>
          </cell>
          <cell r="D709">
            <v>9.9</v>
          </cell>
        </row>
        <row r="710">
          <cell r="A710">
            <v>39188</v>
          </cell>
          <cell r="B710" t="str">
            <v>BUCHA DE REDUCAO EM ALUMINIO, COM ROSCA, DE 1 1/4" X 1", PARA ELETRODUTO</v>
          </cell>
          <cell r="C710" t="str">
            <v xml:space="preserve">UN    </v>
          </cell>
          <cell r="D710">
            <v>8.15</v>
          </cell>
        </row>
        <row r="711">
          <cell r="A711">
            <v>39187</v>
          </cell>
          <cell r="B711" t="str">
            <v>BUCHA DE REDUCAO EM ALUMINIO, COM ROSCA, DE 1 1/4" X 3/4", PARA ELETRODUTO</v>
          </cell>
          <cell r="C711" t="str">
            <v xml:space="preserve">UN    </v>
          </cell>
          <cell r="D711">
            <v>8.5399999999999991</v>
          </cell>
        </row>
        <row r="712">
          <cell r="A712">
            <v>39184</v>
          </cell>
          <cell r="B712" t="str">
            <v>BUCHA DE REDUCAO EM ALUMINIO, COM ROSCA, DE 1" X 1/2", PARA ELETRODUTO</v>
          </cell>
          <cell r="C712" t="str">
            <v xml:space="preserve">UN    </v>
          </cell>
          <cell r="D712">
            <v>3.21</v>
          </cell>
        </row>
        <row r="713">
          <cell r="A713">
            <v>39185</v>
          </cell>
          <cell r="B713" t="str">
            <v>BUCHA DE REDUCAO EM ALUMINIO, COM ROSCA, DE 1" X 3/4", PARA ELETRODUTO</v>
          </cell>
          <cell r="C713" t="str">
            <v xml:space="preserve">UN    </v>
          </cell>
          <cell r="D713">
            <v>2.93</v>
          </cell>
        </row>
        <row r="714">
          <cell r="A714">
            <v>39198</v>
          </cell>
          <cell r="B714" t="str">
            <v>BUCHA DE REDUCAO EM ALUMINIO, COM ROSCA, DE 2 1/2" X 1 1/2", PARA ELETRODUTO</v>
          </cell>
          <cell r="C714" t="str">
            <v xml:space="preserve">UN    </v>
          </cell>
          <cell r="D714">
            <v>32.85</v>
          </cell>
        </row>
        <row r="715">
          <cell r="A715">
            <v>39197</v>
          </cell>
          <cell r="B715" t="str">
            <v>BUCHA DE REDUCAO EM ALUMINIO, COM ROSCA, DE 2 1/2" X 1 1/4", PARA ELETRODUTO</v>
          </cell>
          <cell r="C715" t="str">
            <v xml:space="preserve">UN    </v>
          </cell>
          <cell r="D715">
            <v>34.32</v>
          </cell>
        </row>
        <row r="716">
          <cell r="A716">
            <v>39196</v>
          </cell>
          <cell r="B716" t="str">
            <v>BUCHA DE REDUCAO EM ALUMINIO, COM ROSCA, DE 2 1/2" X 1", PARA ELETRODUTO</v>
          </cell>
          <cell r="C716" t="str">
            <v xml:space="preserve">UN    </v>
          </cell>
          <cell r="D716">
            <v>35.39</v>
          </cell>
        </row>
        <row r="717">
          <cell r="A717">
            <v>39199</v>
          </cell>
          <cell r="B717" t="str">
            <v>BUCHA DE REDUCAO EM ALUMINIO, COM ROSCA, DE 2 1/2" X 2", PARA ELETRODUTO</v>
          </cell>
          <cell r="C717" t="str">
            <v xml:space="preserve">UN    </v>
          </cell>
          <cell r="D717">
            <v>31.62</v>
          </cell>
        </row>
        <row r="718">
          <cell r="A718">
            <v>39195</v>
          </cell>
          <cell r="B718" t="str">
            <v>BUCHA DE REDUCAO EM ALUMINIO, COM ROSCA, DE 2" X 1 1/2", PARA ELETRODUTO</v>
          </cell>
          <cell r="C718" t="str">
            <v xml:space="preserve">UN    </v>
          </cell>
          <cell r="D718">
            <v>18.25</v>
          </cell>
        </row>
        <row r="719">
          <cell r="A719">
            <v>39194</v>
          </cell>
          <cell r="B719" t="str">
            <v>BUCHA DE REDUCAO EM ALUMINIO, COM ROSCA, DE 2" X 1 1/4", PARA ELETRODUTO</v>
          </cell>
          <cell r="C719" t="str">
            <v xml:space="preserve">UN    </v>
          </cell>
          <cell r="D719">
            <v>19.53</v>
          </cell>
        </row>
        <row r="720">
          <cell r="A720">
            <v>39193</v>
          </cell>
          <cell r="B720" t="str">
            <v>BUCHA DE REDUCAO EM ALUMINIO, COM ROSCA, DE 2" X 1", PARA ELETRODUTO</v>
          </cell>
          <cell r="C720" t="str">
            <v xml:space="preserve">UN    </v>
          </cell>
          <cell r="D720">
            <v>21.4</v>
          </cell>
        </row>
        <row r="721">
          <cell r="A721">
            <v>39192</v>
          </cell>
          <cell r="B721" t="str">
            <v>BUCHA DE REDUCAO EM ALUMINIO, COM ROSCA, DE 2" X 3/4", PARA ELETRODUTO</v>
          </cell>
          <cell r="C721" t="str">
            <v xml:space="preserve">UN    </v>
          </cell>
          <cell r="D721">
            <v>22.26</v>
          </cell>
        </row>
        <row r="722">
          <cell r="A722">
            <v>39920</v>
          </cell>
          <cell r="B722" t="str">
            <v>BUCHA DE REDUCAO EM ALUMINIO, COM ROSCA, DE 3/4" X 1/2",  PARA ELETRODUTO</v>
          </cell>
          <cell r="C722" t="str">
            <v xml:space="preserve">UN    </v>
          </cell>
          <cell r="D722">
            <v>2.69</v>
          </cell>
        </row>
        <row r="723">
          <cell r="A723">
            <v>39201</v>
          </cell>
          <cell r="B723" t="str">
            <v>BUCHA DE REDUCAO EM ALUMINIO, COM ROSCA, DE 3" X 1 1/2", PARA ELETRODUTO</v>
          </cell>
          <cell r="C723" t="str">
            <v xml:space="preserve">UN    </v>
          </cell>
          <cell r="D723">
            <v>39.28</v>
          </cell>
        </row>
        <row r="724">
          <cell r="A724">
            <v>39200</v>
          </cell>
          <cell r="B724" t="str">
            <v>BUCHA DE REDUCAO EM ALUMINIO, COM ROSCA, DE 3" X 1 1/4", PARA ELETRODUTO</v>
          </cell>
          <cell r="C724" t="str">
            <v xml:space="preserve">UN    </v>
          </cell>
          <cell r="D724">
            <v>39.6</v>
          </cell>
        </row>
        <row r="725">
          <cell r="A725">
            <v>39203</v>
          </cell>
          <cell r="B725" t="str">
            <v>BUCHA DE REDUCAO EM ALUMINIO, COM ROSCA, DE 3" X 2 1/2", PARA ELETRODUTO</v>
          </cell>
          <cell r="C725" t="str">
            <v xml:space="preserve">UN    </v>
          </cell>
          <cell r="D725">
            <v>31.97</v>
          </cell>
        </row>
        <row r="726">
          <cell r="A726">
            <v>39202</v>
          </cell>
          <cell r="B726" t="str">
            <v>BUCHA DE REDUCAO EM ALUMINIO, COM ROSCA, DE 3" X 2", PARA ELETRODUTO</v>
          </cell>
          <cell r="C726" t="str">
            <v xml:space="preserve">UN    </v>
          </cell>
          <cell r="D726">
            <v>37.56</v>
          </cell>
        </row>
        <row r="727">
          <cell r="A727">
            <v>39205</v>
          </cell>
          <cell r="B727" t="str">
            <v>BUCHA DE REDUCAO EM ALUMINIO, COM ROSCA, DE 4" X 2 1/2", PARA ELETRODUTO</v>
          </cell>
          <cell r="C727" t="str">
            <v xml:space="preserve">UN    </v>
          </cell>
          <cell r="D727">
            <v>62.66</v>
          </cell>
        </row>
        <row r="728">
          <cell r="A728">
            <v>39204</v>
          </cell>
          <cell r="B728" t="str">
            <v>BUCHA DE REDUCAO EM ALUMINIO, COM ROSCA, DE 4" X 2", PARA ELETRODUTO</v>
          </cell>
          <cell r="C728" t="str">
            <v xml:space="preserve">UN    </v>
          </cell>
          <cell r="D728">
            <v>64.180000000000007</v>
          </cell>
        </row>
        <row r="729">
          <cell r="A729">
            <v>39206</v>
          </cell>
          <cell r="B729" t="str">
            <v>BUCHA DE REDUCAO EM ALUMINIO, COM ROSCA, DE 4" X 3", PARA ELETRODUTO</v>
          </cell>
          <cell r="C729" t="str">
            <v xml:space="preserve">UN    </v>
          </cell>
          <cell r="D729">
            <v>60.89</v>
          </cell>
        </row>
        <row r="730">
          <cell r="A730">
            <v>797</v>
          </cell>
          <cell r="B730" t="str">
            <v>BUCHA DE REDUCAO PVC ROSCAVEL 1 1/2" X 1"</v>
          </cell>
          <cell r="C730" t="str">
            <v xml:space="preserve">UN    </v>
          </cell>
          <cell r="D730">
            <v>5.2</v>
          </cell>
        </row>
        <row r="731">
          <cell r="A731">
            <v>798</v>
          </cell>
          <cell r="B731" t="str">
            <v>BUCHA DE REDUCAO PVC ROSCAVEL 3/4" X 1/2"</v>
          </cell>
          <cell r="C731" t="str">
            <v xml:space="preserve">UN    </v>
          </cell>
          <cell r="D731">
            <v>0.71</v>
          </cell>
        </row>
        <row r="732">
          <cell r="A732">
            <v>796</v>
          </cell>
          <cell r="B732" t="str">
            <v>BUCHA DE REDUCAO PVC ROSCAVEL, 1 1/2" X 3/4"</v>
          </cell>
          <cell r="C732" t="str">
            <v xml:space="preserve">UN    </v>
          </cell>
          <cell r="D732">
            <v>4.9800000000000004</v>
          </cell>
        </row>
        <row r="733">
          <cell r="A733">
            <v>799</v>
          </cell>
          <cell r="B733" t="str">
            <v>BUCHA DE REDUCAO PVC ROSCAVEL, 1" X 1/2"</v>
          </cell>
          <cell r="C733" t="str">
            <v xml:space="preserve">UN    </v>
          </cell>
          <cell r="D733">
            <v>2.34</v>
          </cell>
        </row>
        <row r="734">
          <cell r="A734">
            <v>792</v>
          </cell>
          <cell r="B734" t="str">
            <v>BUCHA DE REDUCAO PVC ROSCAVEL, 1" X 3/4"</v>
          </cell>
          <cell r="C734" t="str">
            <v xml:space="preserve">UN    </v>
          </cell>
          <cell r="D734">
            <v>2.38</v>
          </cell>
        </row>
        <row r="735">
          <cell r="A735">
            <v>804</v>
          </cell>
          <cell r="B735" t="str">
            <v>BUCHA DE REDUCAO PVC, ROSCAVEL,  2"  X 1 1/2 "</v>
          </cell>
          <cell r="C735" t="str">
            <v xml:space="preserve">UN    </v>
          </cell>
          <cell r="D735">
            <v>11.81</v>
          </cell>
        </row>
        <row r="736">
          <cell r="A736">
            <v>793</v>
          </cell>
          <cell r="B736" t="str">
            <v>BUCHA DE REDUCAO PVC, ROSCAVEL, 1 1/2"  X1 1/4 "</v>
          </cell>
          <cell r="C736" t="str">
            <v xml:space="preserve">UN    </v>
          </cell>
          <cell r="D736">
            <v>5.07</v>
          </cell>
        </row>
        <row r="737">
          <cell r="A737">
            <v>801</v>
          </cell>
          <cell r="B737" t="str">
            <v>BUCHA DE REDUCAO PVC, ROSCAVEL, 1 1/4"  X 3/4 "</v>
          </cell>
          <cell r="C737" t="str">
            <v xml:space="preserve">UN    </v>
          </cell>
          <cell r="D737">
            <v>3.61</v>
          </cell>
        </row>
        <row r="738">
          <cell r="A738">
            <v>794</v>
          </cell>
          <cell r="B738" t="str">
            <v>BUCHA DE REDUCAO PVC, ROSCAVEL, 1 1/4" X 1 "</v>
          </cell>
          <cell r="C738" t="str">
            <v xml:space="preserve">UN    </v>
          </cell>
          <cell r="D738">
            <v>3.73</v>
          </cell>
        </row>
        <row r="739">
          <cell r="A739">
            <v>802</v>
          </cell>
          <cell r="B739" t="str">
            <v>BUCHA DE REDUCAO PVC, ROSCAVEL, 2"  X 1 "</v>
          </cell>
          <cell r="C739" t="str">
            <v xml:space="preserve">UN    </v>
          </cell>
          <cell r="D739">
            <v>10.41</v>
          </cell>
        </row>
        <row r="740">
          <cell r="A740">
            <v>803</v>
          </cell>
          <cell r="B740" t="str">
            <v>BUCHA DE REDUCAO PVC, ROSCAVEL, 2"  X 1 1/4 "</v>
          </cell>
          <cell r="C740" t="str">
            <v xml:space="preserve">UN    </v>
          </cell>
          <cell r="D740">
            <v>9.08</v>
          </cell>
        </row>
        <row r="741">
          <cell r="A741">
            <v>38001</v>
          </cell>
          <cell r="B741" t="str">
            <v>BUCHA DE REDUCAO, CPVC, SOLDAVEL, 22 X 15 MM, PARA AGUA QUENTE</v>
          </cell>
          <cell r="C741" t="str">
            <v xml:space="preserve">UN    </v>
          </cell>
          <cell r="D741">
            <v>1.18</v>
          </cell>
        </row>
        <row r="742">
          <cell r="A742">
            <v>38002</v>
          </cell>
          <cell r="B742" t="str">
            <v>BUCHA DE REDUCAO, CPVC, SOLDAVEL, 28 X 22 MM, PARA AGUA QUENTE</v>
          </cell>
          <cell r="C742" t="str">
            <v xml:space="preserve">UN    </v>
          </cell>
          <cell r="D742">
            <v>2.2000000000000002</v>
          </cell>
        </row>
        <row r="743">
          <cell r="A743">
            <v>38003</v>
          </cell>
          <cell r="B743" t="str">
            <v>BUCHA DE REDUCAO, CPVC, SOLDAVEL, 35 X 28 MM, PARA AGUA QUENTE</v>
          </cell>
          <cell r="C743" t="str">
            <v xml:space="preserve">UN    </v>
          </cell>
          <cell r="D743">
            <v>26.42</v>
          </cell>
        </row>
        <row r="744">
          <cell r="A744">
            <v>38004</v>
          </cell>
          <cell r="B744" t="str">
            <v>BUCHA DE REDUCAO, CPVC, SOLDAVEL, 42 X 22 MM, PARA AGUA QUENTE</v>
          </cell>
          <cell r="C744" t="str">
            <v xml:space="preserve">UN    </v>
          </cell>
          <cell r="D744">
            <v>35.33</v>
          </cell>
        </row>
        <row r="745">
          <cell r="A745">
            <v>36327</v>
          </cell>
          <cell r="B745" t="str">
            <v>BUCHA DE REDUCAO, PPR, DN 25 X 20 MM, PARA AGUA QUENTE PREDIAL</v>
          </cell>
          <cell r="C745" t="str">
            <v xml:space="preserve">UN    </v>
          </cell>
          <cell r="D745">
            <v>1.51</v>
          </cell>
        </row>
        <row r="746">
          <cell r="A746">
            <v>38992</v>
          </cell>
          <cell r="B746" t="str">
            <v>BUCHA DE REDUCAO, PPR, DN 32 X 25 MM, PARA AGUA QUENTE E FRIA PREDIAL</v>
          </cell>
          <cell r="C746" t="str">
            <v xml:space="preserve">UN    </v>
          </cell>
          <cell r="D746">
            <v>2.41</v>
          </cell>
        </row>
        <row r="747">
          <cell r="A747">
            <v>38993</v>
          </cell>
          <cell r="B747" t="str">
            <v>BUCHA DE REDUCAO, PPR, DN 40 X 25 MM, PARA AGUA QUENTE E FRIA PREDIAL</v>
          </cell>
          <cell r="C747" t="str">
            <v xml:space="preserve">UN    </v>
          </cell>
          <cell r="D747">
            <v>6.88</v>
          </cell>
        </row>
        <row r="748">
          <cell r="A748">
            <v>38418</v>
          </cell>
          <cell r="B748" t="str">
            <v>BUCHA DE REDUCAO, PVC, LONGA, SERIE R, DN 50 X 40 MM, PARA ESGOTO PREDIAL</v>
          </cell>
          <cell r="C748" t="str">
            <v xml:space="preserve">UN    </v>
          </cell>
          <cell r="D748">
            <v>3.82</v>
          </cell>
        </row>
        <row r="749">
          <cell r="A749">
            <v>39178</v>
          </cell>
          <cell r="B749" t="str">
            <v>BUCHA EM ALUMINIO, COM ROSCA, DE  1 1/2", PARA ELETRODUTO</v>
          </cell>
          <cell r="C749" t="str">
            <v xml:space="preserve">UN    </v>
          </cell>
          <cell r="D749">
            <v>1.08</v>
          </cell>
        </row>
        <row r="750">
          <cell r="A750">
            <v>39177</v>
          </cell>
          <cell r="B750" t="str">
            <v>BUCHA EM ALUMINIO, COM ROSCA, DE 1 1/4", PARA ELETRODUTO</v>
          </cell>
          <cell r="C750" t="str">
            <v xml:space="preserve">UN    </v>
          </cell>
          <cell r="D750">
            <v>0.98</v>
          </cell>
        </row>
        <row r="751">
          <cell r="A751">
            <v>39174</v>
          </cell>
          <cell r="B751" t="str">
            <v>BUCHA EM ALUMINIO, COM ROSCA, DE 1/2", PARA ELETRODUTO</v>
          </cell>
          <cell r="C751" t="str">
            <v xml:space="preserve">UN    </v>
          </cell>
          <cell r="D751">
            <v>0.49</v>
          </cell>
        </row>
        <row r="752">
          <cell r="A752">
            <v>39176</v>
          </cell>
          <cell r="B752" t="str">
            <v>BUCHA EM ALUMINIO, COM ROSCA, DE 1", PARA ELETRODUTO</v>
          </cell>
          <cell r="C752" t="str">
            <v xml:space="preserve">UN    </v>
          </cell>
          <cell r="D752">
            <v>0.64</v>
          </cell>
        </row>
        <row r="753">
          <cell r="A753">
            <v>39180</v>
          </cell>
          <cell r="B753" t="str">
            <v>BUCHA EM ALUMINIO, COM ROSCA, DE 2 1/2", PARA ELETRODUTO</v>
          </cell>
          <cell r="C753" t="str">
            <v xml:space="preserve">UN    </v>
          </cell>
          <cell r="D753">
            <v>2.94</v>
          </cell>
        </row>
        <row r="754">
          <cell r="A754">
            <v>39179</v>
          </cell>
          <cell r="B754" t="str">
            <v>BUCHA EM ALUMINIO, COM ROSCA, DE 2", PARA ELETRODUTO</v>
          </cell>
          <cell r="C754" t="str">
            <v xml:space="preserve">UN    </v>
          </cell>
          <cell r="D754">
            <v>2.6</v>
          </cell>
        </row>
        <row r="755">
          <cell r="A755">
            <v>39175</v>
          </cell>
          <cell r="B755" t="str">
            <v>BUCHA EM ALUMINIO, COM ROSCA, DE 3/4", PARA ELETRODUTO</v>
          </cell>
          <cell r="C755" t="str">
            <v xml:space="preserve">UN    </v>
          </cell>
          <cell r="D755">
            <v>0.59</v>
          </cell>
        </row>
        <row r="756">
          <cell r="A756">
            <v>39217</v>
          </cell>
          <cell r="B756" t="str">
            <v>BUCHA EM ALUMINIO, COM ROSCA, DE 3/8", PARA ELETRODUTO</v>
          </cell>
          <cell r="C756" t="str">
            <v xml:space="preserve">UN    </v>
          </cell>
          <cell r="D756">
            <v>0.46</v>
          </cell>
        </row>
        <row r="757">
          <cell r="A757">
            <v>39181</v>
          </cell>
          <cell r="B757" t="str">
            <v>BUCHA EM ALUMINIO, COM ROSCA, DE 3", PARA ELETRODUTO</v>
          </cell>
          <cell r="C757" t="str">
            <v xml:space="preserve">UN    </v>
          </cell>
          <cell r="D757">
            <v>3.94</v>
          </cell>
        </row>
        <row r="758">
          <cell r="A758">
            <v>39182</v>
          </cell>
          <cell r="B758" t="str">
            <v>BUCHA EM ALUMINIO, COM ROSCA, DE 4", PARA ELETRODUTO</v>
          </cell>
          <cell r="C758" t="str">
            <v xml:space="preserve">UN    </v>
          </cell>
          <cell r="D758">
            <v>5.54</v>
          </cell>
        </row>
        <row r="759">
          <cell r="A759">
            <v>12616</v>
          </cell>
          <cell r="B759" t="str">
            <v>CABECEIRA DIREITA OU ESQUERDA, PVC, PARA CALHA PLUVIAL, DIAMETRO ENTRE 119 E 170 MM, PARA DRENAGEM PREDIAL</v>
          </cell>
          <cell r="C759" t="str">
            <v xml:space="preserve">UN    </v>
          </cell>
          <cell r="D759">
            <v>4.47</v>
          </cell>
        </row>
        <row r="760">
          <cell r="A760">
            <v>1049</v>
          </cell>
          <cell r="B760" t="str">
            <v>CABECOTE PARA ENTRADA DE LINHA DE ALIMENTACAO PARA ELETRODUTO, EM LIGA DE ALUMINIO COM ACABAMENTO ANTI CORROSIVO, COM FIXACAO POR ENCAIXE LISO DE 360 GRAUS, DE 1 1/2"</v>
          </cell>
          <cell r="C760" t="str">
            <v xml:space="preserve">UN    </v>
          </cell>
          <cell r="D760">
            <v>4.6399999999999997</v>
          </cell>
        </row>
        <row r="761">
          <cell r="A761">
            <v>1099</v>
          </cell>
          <cell r="B761" t="str">
            <v>CABECOTE PARA ENTRADA DE LINHA DE ALIMENTACAO PARA ELETRODUTO, EM LIGA DE ALUMINIO COM ACABAMENTO ANTI CORROSIVO, COM FIXACAO POR ENCAIXE LISO DE 360 GRAUS, DE 1 1/4"</v>
          </cell>
          <cell r="C761" t="str">
            <v xml:space="preserve">UN    </v>
          </cell>
          <cell r="D761">
            <v>3.55</v>
          </cell>
        </row>
        <row r="762">
          <cell r="A762">
            <v>39678</v>
          </cell>
          <cell r="B762" t="str">
            <v>CABECOTE PARA ENTRADA DE LINHA DE ALIMENTACAO PARA ELETRODUTO, EM LIGA DE ALUMINIO COM ACABAMENTO ANTI CORROSIVO, COM FIXACAO POR ENCAIXE LISO DE 360 GRAUS, DE 1/2"</v>
          </cell>
          <cell r="C762" t="str">
            <v xml:space="preserve">UN    </v>
          </cell>
          <cell r="D762">
            <v>1.43</v>
          </cell>
        </row>
        <row r="763">
          <cell r="A763">
            <v>1050</v>
          </cell>
          <cell r="B763" t="str">
            <v>CABECOTE PARA ENTRADA DE LINHA DE ALIMENTACAO PARA ELETRODUTO, EM LIGA DE ALUMINIO COM ACABAMENTO ANTI CORROSIVO, COM FIXACAO POR ENCAIXE LISO DE 360 GRAUS, DE 1"</v>
          </cell>
          <cell r="C763" t="str">
            <v xml:space="preserve">UN    </v>
          </cell>
          <cell r="D763">
            <v>2.4300000000000002</v>
          </cell>
        </row>
        <row r="764">
          <cell r="A764">
            <v>1101</v>
          </cell>
          <cell r="B764" t="str">
            <v>CABECOTE PARA ENTRADA DE LINHA DE ALIMENTACAO PARA ELETRODUTO, EM LIGA DE ALUMINIO COM ACABAMENTO ANTI CORROSIVO, COM FIXACAO POR ENCAIXE LISO DE 360 GRAUS, DE 2 1/2"</v>
          </cell>
          <cell r="C764" t="str">
            <v xml:space="preserve">UN    </v>
          </cell>
          <cell r="D764">
            <v>15.31</v>
          </cell>
        </row>
        <row r="765">
          <cell r="A765">
            <v>1100</v>
          </cell>
          <cell r="B765" t="str">
            <v>CABECOTE PARA ENTRADA DE LINHA DE ALIMENTACAO PARA ELETRODUTO, EM LIGA DE ALUMINIO COM ACABAMENTO ANTI CORROSIVO, COM FIXACAO POR ENCAIXE LISO DE 360 GRAUS, DE 2"</v>
          </cell>
          <cell r="C765" t="str">
            <v xml:space="preserve">UN    </v>
          </cell>
          <cell r="D765">
            <v>7.9</v>
          </cell>
        </row>
        <row r="766">
          <cell r="A766">
            <v>39679</v>
          </cell>
          <cell r="B766" t="str">
            <v>CABECOTE PARA ENTRADA DE LINHA DE ALIMENTACAO PARA ELETRODUTO, EM LIGA DE ALUMINIO COM ACABAMENTO ANTI CORROSIVO, COM FIXACAO POR ENCAIXE LISO DE 360 GRAUS, DE 3 1/2"</v>
          </cell>
          <cell r="C766" t="str">
            <v xml:space="preserve">UN    </v>
          </cell>
          <cell r="D766">
            <v>30.52</v>
          </cell>
        </row>
        <row r="767">
          <cell r="A767">
            <v>1098</v>
          </cell>
          <cell r="B767" t="str">
            <v>CABECOTE PARA ENTRADA DE LINHA DE ALIMENTACAO PARA ELETRODUTO, EM LIGA DE ALUMINIO COM ACABAMENTO ANTI CORROSIVO, COM FIXACAO POR ENCAIXE LISO DE 360 GRAUS, DE 3/4"</v>
          </cell>
          <cell r="C767" t="str">
            <v xml:space="preserve">UN    </v>
          </cell>
          <cell r="D767">
            <v>1.89</v>
          </cell>
        </row>
        <row r="768">
          <cell r="A768">
            <v>1102</v>
          </cell>
          <cell r="B768" t="str">
            <v>CABECOTE PARA ENTRADA DE LINHA DE ALIMENTACAO PARA ELETRODUTO, EM LIGA DE ALUMINIO COM ACABAMENTO ANTI CORROSIVO, COM FIXACAO POR ENCAIXE LISO DE 360 GRAUS, DE 3"</v>
          </cell>
          <cell r="C768" t="str">
            <v xml:space="preserve">UN    </v>
          </cell>
          <cell r="D768">
            <v>22.83</v>
          </cell>
        </row>
        <row r="769">
          <cell r="A769">
            <v>1051</v>
          </cell>
          <cell r="B769" t="str">
            <v>CABECOTE PARA ENTRADA DE LINHA DE ALIMENTACAO PARA ELETRODUTO, EM LIGA DE ALUMINIO COM ACABAMENTO ANTI CORROSIVO, COM FIXACAO POR ENCAIXE LISO DE 360 GRAUS, DE 4"</v>
          </cell>
          <cell r="C769" t="str">
            <v xml:space="preserve">UN    </v>
          </cell>
          <cell r="D769">
            <v>33.19</v>
          </cell>
        </row>
        <row r="770">
          <cell r="A770">
            <v>37399</v>
          </cell>
          <cell r="B770" t="str">
            <v>CABIDE/GANCHO DE BANHEIRO SIMPLES EM METAL CROMADO</v>
          </cell>
          <cell r="C770" t="str">
            <v xml:space="preserve">UN    </v>
          </cell>
          <cell r="D770">
            <v>18.95</v>
          </cell>
        </row>
        <row r="771">
          <cell r="A771">
            <v>41955</v>
          </cell>
          <cell r="B771" t="str">
            <v>CABO DE ACO GALVANIZADO, DIAMETRO 12,7 MM (1/2"), COM ALMA DE ACO CABO INDEPENDENTE 6 X 25 F</v>
          </cell>
          <cell r="C771" t="str">
            <v xml:space="preserve">KG    </v>
          </cell>
          <cell r="D771">
            <v>40.159999999999997</v>
          </cell>
        </row>
        <row r="772">
          <cell r="A772">
            <v>41953</v>
          </cell>
          <cell r="B772" t="str">
            <v>CABO DE ACO GALVANIZADO, DIAMETRO 12,7 MM (1/2"), COM ALMA DE FIBRA 6 X 25 F</v>
          </cell>
          <cell r="C772" t="str">
            <v xml:space="preserve">KG    </v>
          </cell>
          <cell r="D772">
            <v>38.32</v>
          </cell>
        </row>
        <row r="773">
          <cell r="A773">
            <v>41954</v>
          </cell>
          <cell r="B773" t="str">
            <v>CABO DE ACO GALVANIZADO, DIAMETRO 9,53 MM (3/8"), COM ALMA DE FIBRA 6 X 25 F</v>
          </cell>
          <cell r="C773" t="str">
            <v xml:space="preserve">KG    </v>
          </cell>
          <cell r="D773">
            <v>35.729999999999997</v>
          </cell>
        </row>
        <row r="774">
          <cell r="A774">
            <v>42655</v>
          </cell>
          <cell r="B774" t="str">
            <v>CABO DE ACO GALVANIZADO, DIAMETRO 9,53 MM (3/8"), COM ALMA DE FIBRA 6 X 25 F  (COLETADO CAIXA)</v>
          </cell>
          <cell r="C774" t="str">
            <v xml:space="preserve">KG    </v>
          </cell>
          <cell r="D774">
            <v>8.9600000000000009</v>
          </cell>
        </row>
        <row r="775">
          <cell r="A775">
            <v>25004</v>
          </cell>
          <cell r="B775" t="str">
            <v>CABO DE ALUMINIO NU COM ALMA DE ACO, BITOLA 1/0 AWG</v>
          </cell>
          <cell r="C775" t="str">
            <v xml:space="preserve">KG    </v>
          </cell>
          <cell r="D775">
            <v>22.9</v>
          </cell>
        </row>
        <row r="776">
          <cell r="A776">
            <v>25002</v>
          </cell>
          <cell r="B776" t="str">
            <v>CABO DE ALUMINIO NU COM ALMA DE ACO, BITOLA 2 AWG</v>
          </cell>
          <cell r="C776" t="str">
            <v xml:space="preserve">KG    </v>
          </cell>
          <cell r="D776">
            <v>23.09</v>
          </cell>
        </row>
        <row r="777">
          <cell r="A777">
            <v>37409</v>
          </cell>
          <cell r="B777" t="str">
            <v>CABO DE ALUMINIO NU COM ALMA DE ACO, BITOLA 2/0 AWG</v>
          </cell>
          <cell r="C777" t="str">
            <v xml:space="preserve">KG    </v>
          </cell>
          <cell r="D777">
            <v>22.71</v>
          </cell>
        </row>
        <row r="778">
          <cell r="A778">
            <v>841</v>
          </cell>
          <cell r="B778" t="str">
            <v>CABO DE ALUMINIO NU COM ALMA DE ACO, BITOLA 4 AWG</v>
          </cell>
          <cell r="C778" t="str">
            <v xml:space="preserve">KG    </v>
          </cell>
          <cell r="D778">
            <v>23.46</v>
          </cell>
        </row>
        <row r="779">
          <cell r="A779">
            <v>25005</v>
          </cell>
          <cell r="B779" t="str">
            <v>CABO DE ALUMINIO NU SEM ALMA DE ACO, BITOLA 1/0 AWG</v>
          </cell>
          <cell r="C779" t="str">
            <v xml:space="preserve">KG    </v>
          </cell>
          <cell r="D779">
            <v>25.72</v>
          </cell>
        </row>
        <row r="780">
          <cell r="A780">
            <v>25003</v>
          </cell>
          <cell r="B780" t="str">
            <v>CABO DE ALUMINIO NU SEM ALMA DE ACO, BITOLA 2 AWG</v>
          </cell>
          <cell r="C780" t="str">
            <v xml:space="preserve">KG    </v>
          </cell>
          <cell r="D780">
            <v>27.47</v>
          </cell>
        </row>
        <row r="781">
          <cell r="A781">
            <v>37410</v>
          </cell>
          <cell r="B781" t="str">
            <v>CABO DE ALUMINIO NU SEM ALMA DE ACO, BITOLA 2/0 AWG</v>
          </cell>
          <cell r="C781" t="str">
            <v xml:space="preserve">KG    </v>
          </cell>
          <cell r="D781">
            <v>25.72</v>
          </cell>
        </row>
        <row r="782">
          <cell r="A782">
            <v>842</v>
          </cell>
          <cell r="B782" t="str">
            <v>CABO DE ALUMINIO NU SEM ALMA DE ACO, BITOLA 4 AWG</v>
          </cell>
          <cell r="C782" t="str">
            <v xml:space="preserve">KG    </v>
          </cell>
          <cell r="D782">
            <v>28.94</v>
          </cell>
        </row>
        <row r="783">
          <cell r="A783">
            <v>862</v>
          </cell>
          <cell r="B783" t="str">
            <v>CABO DE COBRE NU 10 MM2 MEIO-DURO</v>
          </cell>
          <cell r="C783" t="str">
            <v xml:space="preserve">M     </v>
          </cell>
          <cell r="D783">
            <v>4.97</v>
          </cell>
        </row>
        <row r="784">
          <cell r="A784">
            <v>866</v>
          </cell>
          <cell r="B784" t="str">
            <v>CABO DE COBRE NU 120 MM2 MEIO-DURO</v>
          </cell>
          <cell r="C784" t="str">
            <v xml:space="preserve">M     </v>
          </cell>
          <cell r="D784">
            <v>61.1</v>
          </cell>
        </row>
        <row r="785">
          <cell r="A785">
            <v>892</v>
          </cell>
          <cell r="B785" t="str">
            <v>CABO DE COBRE NU 150 MM2 MEIO-DURO</v>
          </cell>
          <cell r="C785" t="str">
            <v xml:space="preserve">M     </v>
          </cell>
          <cell r="D785">
            <v>77.7</v>
          </cell>
        </row>
        <row r="786">
          <cell r="A786">
            <v>857</v>
          </cell>
          <cell r="B786" t="str">
            <v>CABO DE COBRE NU 16 MM2 MEIO-DURO</v>
          </cell>
          <cell r="C786" t="str">
            <v xml:space="preserve">M     </v>
          </cell>
          <cell r="D786">
            <v>7.91</v>
          </cell>
        </row>
        <row r="787">
          <cell r="A787">
            <v>37404</v>
          </cell>
          <cell r="B787" t="str">
            <v>CABO DE COBRE NU 185 MM2 MEIO-DURO</v>
          </cell>
          <cell r="C787" t="str">
            <v xml:space="preserve">M     </v>
          </cell>
          <cell r="D787">
            <v>93.43</v>
          </cell>
        </row>
        <row r="788">
          <cell r="A788">
            <v>868</v>
          </cell>
          <cell r="B788" t="str">
            <v>CABO DE COBRE NU 25 MM2 MEIO-DURO</v>
          </cell>
          <cell r="C788" t="str">
            <v xml:space="preserve">M     </v>
          </cell>
          <cell r="D788">
            <v>12.21</v>
          </cell>
        </row>
        <row r="789">
          <cell r="A789">
            <v>870</v>
          </cell>
          <cell r="B789" t="str">
            <v>CABO DE COBRE NU 300 MM2 MEIO-DURO</v>
          </cell>
          <cell r="C789" t="str">
            <v xml:space="preserve">M     </v>
          </cell>
          <cell r="D789">
            <v>161</v>
          </cell>
        </row>
        <row r="790">
          <cell r="A790">
            <v>863</v>
          </cell>
          <cell r="B790" t="str">
            <v>CABO DE COBRE NU 35 MM2 MEIO-DURO</v>
          </cell>
          <cell r="C790" t="str">
            <v xml:space="preserve">M     </v>
          </cell>
          <cell r="D790">
            <v>16.87</v>
          </cell>
        </row>
        <row r="791">
          <cell r="A791">
            <v>867</v>
          </cell>
          <cell r="B791" t="str">
            <v>CABO DE COBRE NU 50 MM2 MEIO-DURO</v>
          </cell>
          <cell r="C791" t="str">
            <v xml:space="preserve">M     </v>
          </cell>
          <cell r="D791">
            <v>23.5</v>
          </cell>
        </row>
        <row r="792">
          <cell r="A792">
            <v>891</v>
          </cell>
          <cell r="B792" t="str">
            <v>CABO DE COBRE NU 500 MM2 MEIO-DURO</v>
          </cell>
          <cell r="C792" t="str">
            <v xml:space="preserve">M     </v>
          </cell>
          <cell r="D792">
            <v>270.39</v>
          </cell>
        </row>
        <row r="793">
          <cell r="A793">
            <v>864</v>
          </cell>
          <cell r="B793" t="str">
            <v>CABO DE COBRE NU 70 MM2 MEIO-DURO</v>
          </cell>
          <cell r="C793" t="str">
            <v xml:space="preserve">M     </v>
          </cell>
          <cell r="D793">
            <v>33.11</v>
          </cell>
        </row>
        <row r="794">
          <cell r="A794">
            <v>865</v>
          </cell>
          <cell r="B794" t="str">
            <v>CABO DE COBRE NU 95 MM2 MEIO-DURO</v>
          </cell>
          <cell r="C794" t="str">
            <v xml:space="preserve">M     </v>
          </cell>
          <cell r="D794">
            <v>46.64</v>
          </cell>
        </row>
        <row r="795">
          <cell r="A795">
            <v>1006</v>
          </cell>
          <cell r="B795" t="str">
            <v>CABO DE COBRE RIGIDO, CLASSE 2, ISOLACAO EM PVC, ANTI-CHAMA BWF-B, 1 CONDUTOR, 450/750 V, DIAMETRO 120 MM2</v>
          </cell>
          <cell r="C795" t="str">
            <v xml:space="preserve">M     </v>
          </cell>
          <cell r="D795">
            <v>63.24</v>
          </cell>
        </row>
        <row r="796">
          <cell r="A796">
            <v>948</v>
          </cell>
          <cell r="B796" t="str">
            <v>CABO DE COBRE UNIPOLAR 10 MM2, BLINDADO, ISOLACAO 3,6/6 KV EPR, COBERTURA EM PVC</v>
          </cell>
          <cell r="C796" t="str">
            <v xml:space="preserve">M     </v>
          </cell>
          <cell r="D796">
            <v>12.45</v>
          </cell>
        </row>
        <row r="797">
          <cell r="A797">
            <v>947</v>
          </cell>
          <cell r="B797" t="str">
            <v>CABO DE COBRE UNIPOLAR 16 MM2, BLINDADO, ISOLACAO 3,6/6 KV EPR, COBERTURA EM PVC</v>
          </cell>
          <cell r="C797" t="str">
            <v xml:space="preserve">M     </v>
          </cell>
          <cell r="D797">
            <v>12.66</v>
          </cell>
        </row>
        <row r="798">
          <cell r="A798">
            <v>911</v>
          </cell>
          <cell r="B798" t="str">
            <v>CABO DE COBRE UNIPOLAR 16 MM2, BLINDADO, ISOLACAO 6/10 KV EPR, COBERTURA EM PVC</v>
          </cell>
          <cell r="C798" t="str">
            <v xml:space="preserve">M     </v>
          </cell>
          <cell r="D798">
            <v>18.420000000000002</v>
          </cell>
        </row>
        <row r="799">
          <cell r="A799">
            <v>925</v>
          </cell>
          <cell r="B799" t="str">
            <v>CABO DE COBRE UNIPOLAR 25 MM2, BLINDADO, ISOLACAO 3,6/6 KV EPR, COBERTURA EM PVC</v>
          </cell>
          <cell r="C799" t="str">
            <v xml:space="preserve">M     </v>
          </cell>
          <cell r="D799">
            <v>17.02</v>
          </cell>
        </row>
        <row r="800">
          <cell r="A800">
            <v>954</v>
          </cell>
          <cell r="B800" t="str">
            <v>CABO DE COBRE UNIPOLAR 25MM2, BLINDADO, ISOLACAO 6/10 KV EPR, COBERTURA EM PVC</v>
          </cell>
          <cell r="C800" t="str">
            <v xml:space="preserve">M     </v>
          </cell>
          <cell r="D800">
            <v>18.809999999999999</v>
          </cell>
        </row>
        <row r="801">
          <cell r="A801">
            <v>901</v>
          </cell>
          <cell r="B801" t="str">
            <v>CABO DE COBRE UNIPOLAR 35 MM2, BLINDADO, ISOLACAO 12/20 KV EPR, COBERTURA EM PVC</v>
          </cell>
          <cell r="C801" t="str">
            <v xml:space="preserve">M     </v>
          </cell>
          <cell r="D801">
            <v>20.13</v>
          </cell>
        </row>
        <row r="802">
          <cell r="A802">
            <v>926</v>
          </cell>
          <cell r="B802" t="str">
            <v>CABO DE COBRE UNIPOLAR 35 MM2, BLINDADO, ISOLACAO 3,6/6 KV EPR, COBERTURA EM PVC</v>
          </cell>
          <cell r="C802" t="str">
            <v xml:space="preserve">M     </v>
          </cell>
          <cell r="D802">
            <v>21.27</v>
          </cell>
        </row>
        <row r="803">
          <cell r="A803">
            <v>912</v>
          </cell>
          <cell r="B803" t="str">
            <v>CABO DE COBRE UNIPOLAR 35 MM2, BLINDADO, ISOLACAO 6/10 KV EPR, COBERTURA EM PVC</v>
          </cell>
          <cell r="C803" t="str">
            <v xml:space="preserve">M     </v>
          </cell>
          <cell r="D803">
            <v>21.4</v>
          </cell>
        </row>
        <row r="804">
          <cell r="A804">
            <v>955</v>
          </cell>
          <cell r="B804" t="str">
            <v>CABO DE COBRE UNIPOLAR 50 MM2, BLINDADO, ISOLACAO 12/20 KV EPR, COBERTURA EM PVC</v>
          </cell>
          <cell r="C804" t="str">
            <v xml:space="preserve">M     </v>
          </cell>
          <cell r="D804">
            <v>25.54</v>
          </cell>
        </row>
        <row r="805">
          <cell r="A805">
            <v>946</v>
          </cell>
          <cell r="B805" t="str">
            <v>CABO DE COBRE UNIPOLAR 50 MM2, BLINDADO, ISOLACAO 3,6/6 KV EPR, COBERTURA EM PVC</v>
          </cell>
          <cell r="C805" t="str">
            <v xml:space="preserve">M     </v>
          </cell>
          <cell r="D805">
            <v>28.72</v>
          </cell>
        </row>
        <row r="806">
          <cell r="A806">
            <v>953</v>
          </cell>
          <cell r="B806" t="str">
            <v>CABO DE COBRE UNIPOLAR 50 MM2, BLINDADO, ISOLACAO 6/10 KV EPR, COBERTURA EM PVC</v>
          </cell>
          <cell r="C806" t="str">
            <v xml:space="preserve">M     </v>
          </cell>
          <cell r="D806">
            <v>26.13</v>
          </cell>
        </row>
        <row r="807">
          <cell r="A807">
            <v>902</v>
          </cell>
          <cell r="B807" t="str">
            <v>CABO DE COBRE UNIPOLAR 70 MM2, BLINDADO, ISOLACAO 12/20 KV EPR, COBERTURA EM PVC</v>
          </cell>
          <cell r="C807" t="str">
            <v xml:space="preserve">M     </v>
          </cell>
          <cell r="D807">
            <v>31.77</v>
          </cell>
        </row>
        <row r="808">
          <cell r="A808">
            <v>927</v>
          </cell>
          <cell r="B808" t="str">
            <v>CABO DE COBRE UNIPOLAR 70 MM2, BLINDADO, ISOLACAO 3,6/6 KV EPR, COBERTURA EM PVC</v>
          </cell>
          <cell r="C808" t="str">
            <v xml:space="preserve">M     </v>
          </cell>
          <cell r="D808">
            <v>30.79</v>
          </cell>
        </row>
        <row r="809">
          <cell r="A809">
            <v>913</v>
          </cell>
          <cell r="B809" t="str">
            <v>CABO DE COBRE UNIPOLAR 70 MM2, BLINDADO, ISOLACAO 6/10 KV EPR, COBERTURA EM PVC</v>
          </cell>
          <cell r="C809" t="str">
            <v xml:space="preserve">M     </v>
          </cell>
          <cell r="D809">
            <v>34.369999999999997</v>
          </cell>
        </row>
        <row r="810">
          <cell r="A810">
            <v>903</v>
          </cell>
          <cell r="B810" t="str">
            <v>CABO DE COBRE UNIPOLAR 95 MM2, BLINDADO, ISOLACAO 12/20 KV EPR, COBERTURA EM PVC</v>
          </cell>
          <cell r="C810" t="str">
            <v xml:space="preserve">M     </v>
          </cell>
          <cell r="D810">
            <v>38.9</v>
          </cell>
        </row>
        <row r="811">
          <cell r="A811">
            <v>945</v>
          </cell>
          <cell r="B811" t="str">
            <v>CABO DE COBRE UNIPOLAR 95 MM2, BLINDADO, ISOLACAO 3,6/6 KV EPR, COBERTURA EM PVC</v>
          </cell>
          <cell r="C811" t="str">
            <v xml:space="preserve">M     </v>
          </cell>
          <cell r="D811">
            <v>41.15</v>
          </cell>
        </row>
        <row r="812">
          <cell r="A812">
            <v>914</v>
          </cell>
          <cell r="B812" t="str">
            <v>CABO DE COBRE UNIPOLAR 95 MM2, BLINDADO, ISOLACAO 6/10 KV EPR, COBERTURA EM PVC</v>
          </cell>
          <cell r="C812" t="str">
            <v xml:space="preserve">M     </v>
          </cell>
          <cell r="D812">
            <v>42.16</v>
          </cell>
        </row>
        <row r="813">
          <cell r="A813">
            <v>993</v>
          </cell>
          <cell r="B813" t="str">
            <v>CABO DE COBRE, FLEXIVEL, CLASSE 4 OU 5, ISOLACAO EM PVC/A, ANTICHAMA BWF-B, COBERTURA PVC-ST1, ANTICHAMA BWF-B, 1 CONDUTOR, 0,6/1 KV, SECAO NOMINAL 1,5 MM2</v>
          </cell>
          <cell r="C813" t="str">
            <v xml:space="preserve">M     </v>
          </cell>
          <cell r="D813">
            <v>1.36</v>
          </cell>
        </row>
        <row r="814">
          <cell r="A814">
            <v>1020</v>
          </cell>
          <cell r="B814" t="str">
            <v>CABO DE COBRE, FLEXIVEL, CLASSE 4 OU 5, ISOLACAO EM PVC/A, ANTICHAMA BWF-B, COBERTURA PVC-ST1, ANTICHAMA BWF-B, 1 CONDUTOR, 0,6/1 KV, SECAO NOMINAL 10 MM2</v>
          </cell>
          <cell r="C814" t="str">
            <v xml:space="preserve">M     </v>
          </cell>
          <cell r="D814">
            <v>5.93</v>
          </cell>
        </row>
        <row r="815">
          <cell r="A815">
            <v>1017</v>
          </cell>
          <cell r="B815" t="str">
            <v>CABO DE COBRE, FLEXIVEL, CLASSE 4 OU 5, ISOLACAO EM PVC/A, ANTICHAMA BWF-B, COBERTURA PVC-ST1, ANTICHAMA BWF-B, 1 CONDUTOR, 0,6/1 KV, SECAO NOMINAL 120 MM2</v>
          </cell>
          <cell r="C815" t="str">
            <v xml:space="preserve">M     </v>
          </cell>
          <cell r="D815">
            <v>65.150000000000006</v>
          </cell>
        </row>
        <row r="816">
          <cell r="A816">
            <v>999</v>
          </cell>
          <cell r="B816" t="str">
            <v>CABO DE COBRE, FLEXIVEL, CLASSE 4 OU 5, ISOLACAO EM PVC/A, ANTICHAMA BWF-B, COBERTURA PVC-ST1, ANTICHAMA BWF-B, 1 CONDUTOR, 0,6/1 KV, SECAO NOMINAL 150 MM2</v>
          </cell>
          <cell r="C816" t="str">
            <v xml:space="preserve">M     </v>
          </cell>
          <cell r="D816">
            <v>80.73</v>
          </cell>
        </row>
        <row r="817">
          <cell r="A817">
            <v>995</v>
          </cell>
          <cell r="B817" t="str">
            <v>CABO DE COBRE, FLEXIVEL, CLASSE 4 OU 5, ISOLACAO EM PVC/A, ANTICHAMA BWF-B, COBERTURA PVC-ST1, ANTICHAMA BWF-B, 1 CONDUTOR, 0,6/1 KV, SECAO NOMINAL 16 MM2</v>
          </cell>
          <cell r="C817" t="str">
            <v xml:space="preserve">M     </v>
          </cell>
          <cell r="D817">
            <v>9.09</v>
          </cell>
        </row>
        <row r="818">
          <cell r="A818">
            <v>1000</v>
          </cell>
          <cell r="B818" t="str">
            <v>CABO DE COBRE, FLEXIVEL, CLASSE 4 OU 5, ISOLACAO EM PVC/A, ANTICHAMA BWF-B, COBERTURA PVC-ST1, ANTICHAMA BWF-B, 1 CONDUTOR, 0,6/1 KV, SECAO NOMINAL 185 MM2</v>
          </cell>
          <cell r="C818" t="str">
            <v xml:space="preserve">M     </v>
          </cell>
          <cell r="D818">
            <v>98.96</v>
          </cell>
        </row>
        <row r="819">
          <cell r="A819">
            <v>1022</v>
          </cell>
          <cell r="B819" t="str">
            <v>CABO DE COBRE, FLEXIVEL, CLASSE 4 OU 5, ISOLACAO EM PVC/A, ANTICHAMA BWF-B, COBERTURA PVC-ST1, ANTICHAMA BWF-B, 1 CONDUTOR, 0,6/1 KV, SECAO NOMINAL 2,5 MM2</v>
          </cell>
          <cell r="C819" t="str">
            <v xml:space="preserve">M     </v>
          </cell>
          <cell r="D819">
            <v>1.89</v>
          </cell>
        </row>
        <row r="820">
          <cell r="A820">
            <v>1015</v>
          </cell>
          <cell r="B820" t="str">
            <v>CABO DE COBRE, FLEXIVEL, CLASSE 4 OU 5, ISOLACAO EM PVC/A, ANTICHAMA BWF-B, COBERTURA PVC-ST1, ANTICHAMA BWF-B, 1 CONDUTOR, 0,6/1 KV, SECAO NOMINAL 240 MM2</v>
          </cell>
          <cell r="C820" t="str">
            <v xml:space="preserve">M     </v>
          </cell>
          <cell r="D820">
            <v>130.31</v>
          </cell>
        </row>
        <row r="821">
          <cell r="A821">
            <v>996</v>
          </cell>
          <cell r="B821" t="str">
            <v>CABO DE COBRE, FLEXIVEL, CLASSE 4 OU 5, ISOLACAO EM PVC/A, ANTICHAMA BWF-B, COBERTURA PVC-ST1, ANTICHAMA BWF-B, 1 CONDUTOR, 0,6/1 KV, SECAO NOMINAL 25 MM2</v>
          </cell>
          <cell r="C821" t="str">
            <v xml:space="preserve">M     </v>
          </cell>
          <cell r="D821">
            <v>13.84</v>
          </cell>
        </row>
        <row r="822">
          <cell r="A822">
            <v>1001</v>
          </cell>
          <cell r="B822" t="str">
            <v>CABO DE COBRE, FLEXIVEL, CLASSE 4 OU 5, ISOLACAO EM PVC/A, ANTICHAMA BWF-B, COBERTURA PVC-ST1, ANTICHAMA BWF-B, 1 CONDUTOR, 0,6/1 KV, SECAO NOMINAL 300 MM2</v>
          </cell>
          <cell r="C822" t="str">
            <v xml:space="preserve">M     </v>
          </cell>
          <cell r="D822">
            <v>163.07</v>
          </cell>
        </row>
        <row r="823">
          <cell r="A823">
            <v>1019</v>
          </cell>
          <cell r="B823" t="str">
            <v>CABO DE COBRE, FLEXIVEL, CLASSE 4 OU 5, ISOLACAO EM PVC/A, ANTICHAMA BWF-B, COBERTURA PVC-ST1, ANTICHAMA BWF-B, 1 CONDUTOR, 0,6/1 KV, SECAO NOMINAL 35 MM2</v>
          </cell>
          <cell r="C823" t="str">
            <v xml:space="preserve">M     </v>
          </cell>
          <cell r="D823">
            <v>19.079999999999998</v>
          </cell>
        </row>
        <row r="824">
          <cell r="A824">
            <v>1021</v>
          </cell>
          <cell r="B824" t="str">
            <v>CABO DE COBRE, FLEXIVEL, CLASSE 4 OU 5, ISOLACAO EM PVC/A, ANTICHAMA BWF-B, COBERTURA PVC-ST1, ANTICHAMA BWF-B, 1 CONDUTOR, 0,6/1 KV, SECAO NOMINAL 4 MM2</v>
          </cell>
          <cell r="C824" t="str">
            <v xml:space="preserve">M     </v>
          </cell>
          <cell r="D824">
            <v>2.71</v>
          </cell>
        </row>
        <row r="825">
          <cell r="A825">
            <v>39249</v>
          </cell>
          <cell r="B825" t="str">
            <v>CABO DE COBRE, FLEXIVEL, CLASSE 4 OU 5, ISOLACAO EM PVC/A, ANTICHAMA BWF-B, COBERTURA PVC-ST1, ANTICHAMA BWF-B, 1 CONDUTOR, 0,6/1 KV, SECAO NOMINAL 400 MM2</v>
          </cell>
          <cell r="C825" t="str">
            <v xml:space="preserve">M     </v>
          </cell>
          <cell r="D825">
            <v>212.73</v>
          </cell>
        </row>
        <row r="826">
          <cell r="A826">
            <v>1018</v>
          </cell>
          <cell r="B826" t="str">
            <v>CABO DE COBRE, FLEXIVEL, CLASSE 4 OU 5, ISOLACAO EM PVC/A, ANTICHAMA BWF-B, COBERTURA PVC-ST1, ANTICHAMA BWF-B, 1 CONDUTOR, 0,6/1 KV, SECAO NOMINAL 50 MM2</v>
          </cell>
          <cell r="C826" t="str">
            <v xml:space="preserve">M     </v>
          </cell>
          <cell r="D826">
            <v>27.2</v>
          </cell>
        </row>
        <row r="827">
          <cell r="A827">
            <v>39250</v>
          </cell>
          <cell r="B827" t="str">
            <v>CABO DE COBRE, FLEXIVEL, CLASSE 4 OU 5, ISOLACAO EM PVC/A, ANTICHAMA BWF-B, COBERTURA PVC-ST1, ANTICHAMA BWF-B, 1 CONDUTOR, 0,6/1 KV, SECAO NOMINAL 500 MM2</v>
          </cell>
          <cell r="C827" t="str">
            <v xml:space="preserve">M     </v>
          </cell>
          <cell r="D827">
            <v>273.27</v>
          </cell>
        </row>
        <row r="828">
          <cell r="A828">
            <v>994</v>
          </cell>
          <cell r="B828" t="str">
            <v>CABO DE COBRE, FLEXIVEL, CLASSE 4 OU 5, ISOLACAO EM PVC/A, ANTICHAMA BWF-B, COBERTURA PVC-ST1, ANTICHAMA BWF-B, 1 CONDUTOR, 0,6/1 KV, SECAO NOMINAL 6 MM2</v>
          </cell>
          <cell r="C828" t="str">
            <v xml:space="preserve">M     </v>
          </cell>
          <cell r="D828">
            <v>3.7</v>
          </cell>
        </row>
        <row r="829">
          <cell r="A829">
            <v>977</v>
          </cell>
          <cell r="B829" t="str">
            <v>CABO DE COBRE, FLEXIVEL, CLASSE 4 OU 5, ISOLACAO EM PVC/A, ANTICHAMA BWF-B, COBERTURA PVC-ST1, ANTICHAMA BWF-B, 1 CONDUTOR, 0,6/1 KV, SECAO NOMINAL 70 MM2</v>
          </cell>
          <cell r="C829" t="str">
            <v xml:space="preserve">M     </v>
          </cell>
          <cell r="D829">
            <v>37.68</v>
          </cell>
        </row>
        <row r="830">
          <cell r="A830">
            <v>998</v>
          </cell>
          <cell r="B830" t="str">
            <v>CABO DE COBRE, FLEXIVEL, CLASSE 4 OU 5, ISOLACAO EM PVC/A, ANTICHAMA BWF-B, COBERTURA PVC-ST1, ANTICHAMA BWF-B, 1 CONDUTOR, 0,6/1 KV, SECAO NOMINAL 95 MM2</v>
          </cell>
          <cell r="C830" t="str">
            <v xml:space="preserve">M     </v>
          </cell>
          <cell r="D830">
            <v>50.05</v>
          </cell>
        </row>
        <row r="831">
          <cell r="A831">
            <v>39251</v>
          </cell>
          <cell r="B831" t="str">
            <v>CABO DE COBRE, FLEXIVEL, CLASSE 4 OU 5, ISOLACAO EM PVC/A, ANTICHAMA BWF-B, 1 CONDUTOR, 450/750 V, SECAO NOMINAL 0,5 MM2</v>
          </cell>
          <cell r="C831" t="str">
            <v xml:space="preserve">M     </v>
          </cell>
          <cell r="D831">
            <v>0.36</v>
          </cell>
        </row>
        <row r="832">
          <cell r="A832">
            <v>1011</v>
          </cell>
          <cell r="B832" t="str">
            <v>CABO DE COBRE, FLEXIVEL, CLASSE 4 OU 5, ISOLACAO EM PVC/A, ANTICHAMA BWF-B, 1 CONDUTOR, 450/750 V, SECAO NOMINAL 0,75 MM2</v>
          </cell>
          <cell r="C832" t="str">
            <v xml:space="preserve">M     </v>
          </cell>
          <cell r="D832">
            <v>0.5</v>
          </cell>
        </row>
        <row r="833">
          <cell r="A833">
            <v>39252</v>
          </cell>
          <cell r="B833" t="str">
            <v>CABO DE COBRE, FLEXIVEL, CLASSE 4 OU 5, ISOLACAO EM PVC/A, ANTICHAMA BWF-B, 1 CONDUTOR, 450/750 V, SECAO NOMINAL 1,0 MM2</v>
          </cell>
          <cell r="C833" t="str">
            <v xml:space="preserve">M     </v>
          </cell>
          <cell r="D833">
            <v>0.6</v>
          </cell>
        </row>
        <row r="834">
          <cell r="A834">
            <v>1013</v>
          </cell>
          <cell r="B834" t="str">
            <v>CABO DE COBRE, FLEXIVEL, CLASSE 4 OU 5, ISOLACAO EM PVC/A, ANTICHAMA BWF-B, 1 CONDUTOR, 450/750 V, SECAO NOMINAL 1,5 MM2</v>
          </cell>
          <cell r="C834" t="str">
            <v xml:space="preserve">M     </v>
          </cell>
          <cell r="D834">
            <v>0.8</v>
          </cell>
        </row>
        <row r="835">
          <cell r="A835">
            <v>980</v>
          </cell>
          <cell r="B835" t="str">
            <v>CABO DE COBRE, FLEXIVEL, CLASSE 4 OU 5, ISOLACAO EM PVC/A, ANTICHAMA BWF-B, 1 CONDUTOR, 450/750 V, SECAO NOMINAL 10 MM2</v>
          </cell>
          <cell r="C835" t="str">
            <v xml:space="preserve">M     </v>
          </cell>
          <cell r="D835">
            <v>5.44</v>
          </cell>
        </row>
        <row r="836">
          <cell r="A836">
            <v>39237</v>
          </cell>
          <cell r="B836" t="str">
            <v>CABO DE COBRE, FLEXIVEL, CLASSE 4 OU 5, ISOLACAO EM PVC/A, ANTICHAMA BWF-B, 1 CONDUTOR, 450/750 V, SECAO NOMINAL 120 MM2</v>
          </cell>
          <cell r="C836" t="str">
            <v xml:space="preserve">M     </v>
          </cell>
          <cell r="D836">
            <v>64.47</v>
          </cell>
        </row>
        <row r="837">
          <cell r="A837">
            <v>39238</v>
          </cell>
          <cell r="B837" t="str">
            <v>CABO DE COBRE, FLEXIVEL, CLASSE 4 OU 5, ISOLACAO EM PVC/A, ANTICHAMA BWF-B, 1 CONDUTOR, 450/750 V, SECAO NOMINAL 150 MM2</v>
          </cell>
          <cell r="C837" t="str">
            <v xml:space="preserve">M     </v>
          </cell>
          <cell r="D837">
            <v>80.489999999999995</v>
          </cell>
        </row>
        <row r="838">
          <cell r="A838">
            <v>979</v>
          </cell>
          <cell r="B838" t="str">
            <v>CABO DE COBRE, FLEXIVEL, CLASSE 4 OU 5, ISOLACAO EM PVC/A, ANTICHAMA BWF-B, 1 CONDUTOR, 450/750 V, SECAO NOMINAL 16 MM2</v>
          </cell>
          <cell r="C838" t="str">
            <v xml:space="preserve">M     </v>
          </cell>
          <cell r="D838">
            <v>8.3800000000000008</v>
          </cell>
        </row>
        <row r="839">
          <cell r="A839">
            <v>39239</v>
          </cell>
          <cell r="B839" t="str">
            <v>CABO DE COBRE, FLEXIVEL, CLASSE 4 OU 5, ISOLACAO EM PVC/A, ANTICHAMA BWF-B, 1 CONDUTOR, 450/750 V, SECAO NOMINAL 185 MM2</v>
          </cell>
          <cell r="C839" t="str">
            <v xml:space="preserve">M     </v>
          </cell>
          <cell r="D839">
            <v>97.96</v>
          </cell>
        </row>
        <row r="840">
          <cell r="A840">
            <v>1014</v>
          </cell>
          <cell r="B840" t="str">
            <v>CABO DE COBRE, FLEXIVEL, CLASSE 4 OU 5, ISOLACAO EM PVC/A, ANTICHAMA BWF-B, 1 CONDUTOR, 450/750 V, SECAO NOMINAL 2,5 MM2</v>
          </cell>
          <cell r="C840" t="str">
            <v xml:space="preserve">M     </v>
          </cell>
          <cell r="D840">
            <v>1.27</v>
          </cell>
        </row>
        <row r="841">
          <cell r="A841">
            <v>39240</v>
          </cell>
          <cell r="B841" t="str">
            <v>CABO DE COBRE, FLEXIVEL, CLASSE 4 OU 5, ISOLACAO EM PVC/A, ANTICHAMA BWF-B, 1 CONDUTOR, 450/750 V, SECAO NOMINAL 240 MM2</v>
          </cell>
          <cell r="C841" t="str">
            <v xml:space="preserve">M     </v>
          </cell>
          <cell r="D841">
            <v>129.47</v>
          </cell>
        </row>
        <row r="842">
          <cell r="A842">
            <v>39232</v>
          </cell>
          <cell r="B842" t="str">
            <v>CABO DE COBRE, FLEXIVEL, CLASSE 4 OU 5, ISOLACAO EM PVC/A, ANTICHAMA BWF-B, 1 CONDUTOR, 450/750 V, SECAO NOMINAL 25 MM2</v>
          </cell>
          <cell r="C842" t="str">
            <v xml:space="preserve">M     </v>
          </cell>
          <cell r="D842">
            <v>13.44</v>
          </cell>
        </row>
        <row r="843">
          <cell r="A843">
            <v>39233</v>
          </cell>
          <cell r="B843" t="str">
            <v>CABO DE COBRE, FLEXIVEL, CLASSE 4 OU 5, ISOLACAO EM PVC/A, ANTICHAMA BWF-B, 1 CONDUTOR, 450/750 V, SECAO NOMINAL 35 MM2</v>
          </cell>
          <cell r="C843" t="str">
            <v xml:space="preserve">M     </v>
          </cell>
          <cell r="D843">
            <v>18.48</v>
          </cell>
        </row>
        <row r="844">
          <cell r="A844">
            <v>981</v>
          </cell>
          <cell r="B844" t="str">
            <v>CABO DE COBRE, FLEXIVEL, CLASSE 4 OU 5, ISOLACAO EM PVC/A, ANTICHAMA BWF-B, 1 CONDUTOR, 450/750 V, SECAO NOMINAL 4 MM2</v>
          </cell>
          <cell r="C844" t="str">
            <v xml:space="preserve">M     </v>
          </cell>
          <cell r="D844">
            <v>2.27</v>
          </cell>
        </row>
        <row r="845">
          <cell r="A845">
            <v>39234</v>
          </cell>
          <cell r="B845" t="str">
            <v>CABO DE COBRE, FLEXIVEL, CLASSE 4 OU 5, ISOLACAO EM PVC/A, ANTICHAMA BWF-B, 1 CONDUTOR, 450/750 V, SECAO NOMINAL 50 MM2</v>
          </cell>
          <cell r="C845" t="str">
            <v xml:space="preserve">M     </v>
          </cell>
          <cell r="D845">
            <v>27.12</v>
          </cell>
        </row>
        <row r="846">
          <cell r="A846">
            <v>982</v>
          </cell>
          <cell r="B846" t="str">
            <v>CABO DE COBRE, FLEXIVEL, CLASSE 4 OU 5, ISOLACAO EM PVC/A, ANTICHAMA BWF-B, 1 CONDUTOR, 450/750 V, SECAO NOMINAL 6 MM2</v>
          </cell>
          <cell r="C846" t="str">
            <v xml:space="preserve">M     </v>
          </cell>
          <cell r="D846">
            <v>3.18</v>
          </cell>
        </row>
        <row r="847">
          <cell r="A847">
            <v>39235</v>
          </cell>
          <cell r="B847" t="str">
            <v>CABO DE COBRE, FLEXIVEL, CLASSE 4 OU 5, ISOLACAO EM PVC/A, ANTICHAMA BWF-B, 1 CONDUTOR, 450/750 V, SECAO NOMINAL 70 MM2</v>
          </cell>
          <cell r="C847" t="str">
            <v xml:space="preserve">M     </v>
          </cell>
          <cell r="D847">
            <v>38.15</v>
          </cell>
        </row>
        <row r="848">
          <cell r="A848">
            <v>39236</v>
          </cell>
          <cell r="B848" t="str">
            <v>CABO DE COBRE, FLEXIVEL, CLASSE 4 OU 5, ISOLACAO EM PVC/A, ANTICHAMA BWF-B, 1 CONDUTOR, 450/750 V, SECAO NOMINAL 95 MM2</v>
          </cell>
          <cell r="C848" t="str">
            <v xml:space="preserve">M     </v>
          </cell>
          <cell r="D848">
            <v>50.01</v>
          </cell>
        </row>
        <row r="849">
          <cell r="A849">
            <v>876</v>
          </cell>
          <cell r="B849" t="str">
            <v>CABO DE COBRE, RIGIDO, CLASSE 2, COMPACTADO, BLINDADO, ISOLACAO EM EPR OU XLPE, COBERTURA ANTICHAMA EM PVC, PEAD OU HFFR, 1 CONDUTOR, 20/35 KV, SECAO NOMINAL 120 MM2</v>
          </cell>
          <cell r="C849" t="str">
            <v xml:space="preserve">M     </v>
          </cell>
          <cell r="D849">
            <v>129.11000000000001</v>
          </cell>
        </row>
        <row r="850">
          <cell r="A850">
            <v>877</v>
          </cell>
          <cell r="B850" t="str">
            <v>CABO DE COBRE, RIGIDO, CLASSE 2, COMPACTADO, BLINDADO, ISOLACAO EM EPR OU XLPE, COBERTURA ANTICHAMA EM PVC, PEAD OU HFFR, 1 CONDUTOR, 20/35 KV, SECAO NOMINAL 150 MM2</v>
          </cell>
          <cell r="C850" t="str">
            <v xml:space="preserve">M     </v>
          </cell>
          <cell r="D850">
            <v>151.78</v>
          </cell>
        </row>
        <row r="851">
          <cell r="A851">
            <v>882</v>
          </cell>
          <cell r="B851" t="str">
            <v>CABO DE COBRE, RIGIDO, CLASSE 2, COMPACTADO, BLINDADO, ISOLACAO EM EPR OU XLPE, COBERTURA ANTICHAMA EM PVC, PEAD OU HFFR, 1 CONDUTOR, 20/35 KV, SECAO NOMINAL 185 MM2</v>
          </cell>
          <cell r="C851" t="str">
            <v xml:space="preserve">M     </v>
          </cell>
          <cell r="D851">
            <v>165.39</v>
          </cell>
        </row>
        <row r="852">
          <cell r="A852">
            <v>878</v>
          </cell>
          <cell r="B852" t="str">
            <v>CABO DE COBRE, RIGIDO, CLASSE 2, COMPACTADO, BLINDADO, ISOLACAO EM EPR OU XLPE, COBERTURA ANTICHAMA EM PVC, PEAD OU HFFR, 1 CONDUTOR, 20/35 KV, SECAO NOMINAL 240 MM2</v>
          </cell>
          <cell r="C852" t="str">
            <v xml:space="preserve">M     </v>
          </cell>
          <cell r="D852">
            <v>205.62</v>
          </cell>
        </row>
        <row r="853">
          <cell r="A853">
            <v>879</v>
          </cell>
          <cell r="B853" t="str">
            <v>CABO DE COBRE, RIGIDO, CLASSE 2, COMPACTADO, BLINDADO, ISOLACAO EM EPR OU XLPE, COBERTURA ANTICHAMA EM PVC, PEAD OU HFFR, 1 CONDUTOR, 20/35 KV, SECAO NOMINAL 300 MM2</v>
          </cell>
          <cell r="C853" t="str">
            <v xml:space="preserve">M     </v>
          </cell>
          <cell r="D853">
            <v>242.35</v>
          </cell>
        </row>
        <row r="854">
          <cell r="A854">
            <v>880</v>
          </cell>
          <cell r="B854" t="str">
            <v>CABO DE COBRE, RIGIDO, CLASSE 2, COMPACTADO, BLINDADO, ISOLACAO EM EPR OU XLPE, COBERTURA ANTICHAMA EM PVC, PEAD OU HFFR, 1 CONDUTOR, 20/35 KV, SECAO NOMINAL 400 MM2</v>
          </cell>
          <cell r="C854" t="str">
            <v xml:space="preserve">M     </v>
          </cell>
          <cell r="D854">
            <v>285.16000000000003</v>
          </cell>
        </row>
        <row r="855">
          <cell r="A855">
            <v>873</v>
          </cell>
          <cell r="B855" t="str">
            <v>CABO DE COBRE, RIGIDO, CLASSE 2, COMPACTADO, BLINDADO, ISOLACAO EM EPR OU XLPE, COBERTURA ANTICHAMA EM PVC, PEAD OU HFFR, 1 CONDUTOR, 20/35 KV, SECAO NOMINAL 50 MM2</v>
          </cell>
          <cell r="C855" t="str">
            <v xml:space="preserve">M     </v>
          </cell>
          <cell r="D855">
            <v>86.7</v>
          </cell>
        </row>
        <row r="856">
          <cell r="A856">
            <v>881</v>
          </cell>
          <cell r="B856" t="str">
            <v>CABO DE COBRE, RIGIDO, CLASSE 2, COMPACTADO, BLINDADO, ISOLACAO EM EPR OU XLPE, COBERTURA ANTICHAMA EM PVC, PEAD OU HFFR, 1 CONDUTOR, 20/35 KV, SECAO NOMINAL 500 MM2</v>
          </cell>
          <cell r="C856" t="str">
            <v xml:space="preserve">M     </v>
          </cell>
          <cell r="D856">
            <v>389.76</v>
          </cell>
        </row>
        <row r="857">
          <cell r="A857">
            <v>874</v>
          </cell>
          <cell r="B857" t="str">
            <v>CABO DE COBRE, RIGIDO, CLASSE 2, COMPACTADO, BLINDADO, ISOLACAO EM EPR OU XLPE, COBERTURA ANTICHAMA EM PVC, PEAD OU HFFR, 1 CONDUTOR, 20/35 KV, SECAO NOMINAL 70 MM2</v>
          </cell>
          <cell r="C857" t="str">
            <v xml:space="preserve">M     </v>
          </cell>
          <cell r="D857">
            <v>102.9</v>
          </cell>
        </row>
        <row r="858">
          <cell r="A858">
            <v>875</v>
          </cell>
          <cell r="B858" t="str">
            <v>CABO DE COBRE, RIGIDO, CLASSE 2, COMPACTADO, BLINDADO, ISOLACAO EM EPR OU XLPE, COBERTURA ANTICHAMA EM PVC, PEAD OU HFFR, 1 CONDUTOR, 20/35 KV, SECAO NOMINAL 95 MM2</v>
          </cell>
          <cell r="C858" t="str">
            <v xml:space="preserve">M     </v>
          </cell>
          <cell r="D858">
            <v>122.77</v>
          </cell>
        </row>
        <row r="859">
          <cell r="A859">
            <v>983</v>
          </cell>
          <cell r="B859" t="str">
            <v>CABO DE COBRE, RIGIDO, CLASSE 2, ISOLACAO EM PVC/A, ANTICHAMA BWF-B, 1 CONDUTOR, 450/750 V, SECAO NOMINAL 1,5 MM2</v>
          </cell>
          <cell r="C859" t="str">
            <v xml:space="preserve">M     </v>
          </cell>
          <cell r="D859">
            <v>0.77</v>
          </cell>
        </row>
        <row r="860">
          <cell r="A860">
            <v>985</v>
          </cell>
          <cell r="B860" t="str">
            <v>CABO DE COBRE, RIGIDO, CLASSE 2, ISOLACAO EM PVC/A, ANTICHAMA BWF-B, 1 CONDUTOR, 450/750 V, SECAO NOMINAL 10 MM2</v>
          </cell>
          <cell r="C860" t="str">
            <v xml:space="preserve">M     </v>
          </cell>
          <cell r="D860">
            <v>5.76</v>
          </cell>
        </row>
        <row r="861">
          <cell r="A861">
            <v>990</v>
          </cell>
          <cell r="B861" t="str">
            <v>CABO DE COBRE, RIGIDO, CLASSE 2, ISOLACAO EM PVC/A, ANTICHAMA BWF-B, 1 CONDUTOR, 450/750 V, SECAO NOMINAL 150 MM2</v>
          </cell>
          <cell r="C861" t="str">
            <v xml:space="preserve">M     </v>
          </cell>
          <cell r="D861">
            <v>78.92</v>
          </cell>
        </row>
        <row r="862">
          <cell r="A862">
            <v>39241</v>
          </cell>
          <cell r="B862" t="str">
            <v>CABO DE COBRE, RIGIDO, CLASSE 2, ISOLACAO EM PVC/A, ANTICHAMA BWF-B, 1 CONDUTOR, 450/750 V, SECAO NOMINAL 16 MM2</v>
          </cell>
          <cell r="C862" t="str">
            <v xml:space="preserve">M     </v>
          </cell>
          <cell r="D862">
            <v>9.02</v>
          </cell>
        </row>
        <row r="863">
          <cell r="A863">
            <v>1005</v>
          </cell>
          <cell r="B863" t="str">
            <v>CABO DE COBRE, RIGIDO, CLASSE 2, ISOLACAO EM PVC/A, ANTICHAMA BWF-B, 1 CONDUTOR, 450/750 V, SECAO NOMINAL 185 MM2</v>
          </cell>
          <cell r="C863" t="str">
            <v xml:space="preserve">M     </v>
          </cell>
          <cell r="D863">
            <v>96.87</v>
          </cell>
        </row>
        <row r="864">
          <cell r="A864">
            <v>984</v>
          </cell>
          <cell r="B864" t="str">
            <v>CABO DE COBRE, RIGIDO, CLASSE 2, ISOLACAO EM PVC/A, ANTICHAMA BWF-B, 1 CONDUTOR, 450/750 V, SECAO NOMINAL 2,5 MM2</v>
          </cell>
          <cell r="C864" t="str">
            <v xml:space="preserve">M     </v>
          </cell>
          <cell r="D864">
            <v>1.99</v>
          </cell>
        </row>
        <row r="865">
          <cell r="A865">
            <v>991</v>
          </cell>
          <cell r="B865" t="str">
            <v>CABO DE COBRE, RIGIDO, CLASSE 2, ISOLACAO EM PVC/A, ANTICHAMA BWF-B, 1 CONDUTOR, 450/750 V, SECAO NOMINAL 240 MM2</v>
          </cell>
          <cell r="C865" t="str">
            <v xml:space="preserve">M     </v>
          </cell>
          <cell r="D865">
            <v>128</v>
          </cell>
        </row>
        <row r="866">
          <cell r="A866">
            <v>986</v>
          </cell>
          <cell r="B866" t="str">
            <v>CABO DE COBRE, RIGIDO, CLASSE 2, ISOLACAO EM PVC/A, ANTICHAMA BWF-B, 1 CONDUTOR, 450/750 V, SECAO NOMINAL 25 MM2</v>
          </cell>
          <cell r="C866" t="str">
            <v xml:space="preserve">M     </v>
          </cell>
          <cell r="D866">
            <v>13.79</v>
          </cell>
        </row>
        <row r="867">
          <cell r="A867">
            <v>1024</v>
          </cell>
          <cell r="B867" t="str">
            <v>CABO DE COBRE, RIGIDO, CLASSE 2, ISOLACAO EM PVC/A, ANTICHAMA BWF-B, 1 CONDUTOR, 450/750 V, SECAO NOMINAL 300 MM2</v>
          </cell>
          <cell r="C867" t="str">
            <v xml:space="preserve">M     </v>
          </cell>
          <cell r="D867">
            <v>158.41999999999999</v>
          </cell>
        </row>
        <row r="868">
          <cell r="A868">
            <v>987</v>
          </cell>
          <cell r="B868" t="str">
            <v>CABO DE COBRE, RIGIDO, CLASSE 2, ISOLACAO EM PVC/A, ANTICHAMA BWF-B, 1 CONDUTOR, 450/750 V, SECAO NOMINAL 35 MM2</v>
          </cell>
          <cell r="C868" t="str">
            <v xml:space="preserve">M     </v>
          </cell>
          <cell r="D868">
            <v>18.739999999999998</v>
          </cell>
        </row>
        <row r="869">
          <cell r="A869">
            <v>1003</v>
          </cell>
          <cell r="B869" t="str">
            <v>CABO DE COBRE, RIGIDO, CLASSE 2, ISOLACAO EM PVC/A, ANTICHAMA BWF-B, 1 CONDUTOR, 450/750 V, SECAO NOMINAL 4 MM2</v>
          </cell>
          <cell r="C869" t="str">
            <v xml:space="preserve">M     </v>
          </cell>
          <cell r="D869">
            <v>2.91</v>
          </cell>
        </row>
        <row r="870">
          <cell r="A870">
            <v>992</v>
          </cell>
          <cell r="B870" t="str">
            <v>CABO DE COBRE, RIGIDO, CLASSE 2, ISOLACAO EM PVC/A, ANTICHAMA BWF-B, 1 CONDUTOR, 450/750 V, SECAO NOMINAL 400 MM2</v>
          </cell>
          <cell r="C870" t="str">
            <v xml:space="preserve">M     </v>
          </cell>
          <cell r="D870">
            <v>204.96</v>
          </cell>
        </row>
        <row r="871">
          <cell r="A871">
            <v>1007</v>
          </cell>
          <cell r="B871" t="str">
            <v>CABO DE COBRE, RIGIDO, CLASSE 2, ISOLACAO EM PVC/A, ANTICHAMA BWF-B, 1 CONDUTOR, 450/750 V, SECAO NOMINAL 50 MM2</v>
          </cell>
          <cell r="C871" t="str">
            <v xml:space="preserve">M     </v>
          </cell>
          <cell r="D871">
            <v>26.58</v>
          </cell>
        </row>
        <row r="872">
          <cell r="A872">
            <v>39242</v>
          </cell>
          <cell r="B872" t="str">
            <v>CABO DE COBRE, RIGIDO, CLASSE 2, ISOLACAO EM PVC/A, ANTICHAMA BWF-B, 1 CONDUTOR, 450/750 V, SECAO NOMINAL 500 MM2</v>
          </cell>
          <cell r="C872" t="str">
            <v xml:space="preserve">M     </v>
          </cell>
          <cell r="D872">
            <v>253.95</v>
          </cell>
        </row>
        <row r="873">
          <cell r="A873">
            <v>1008</v>
          </cell>
          <cell r="B873" t="str">
            <v>CABO DE COBRE, RIGIDO, CLASSE 2, ISOLACAO EM PVC/A, ANTICHAMA BWF-B, 1 CONDUTOR, 450/750 V, SECAO NOMINAL 6 MM2</v>
          </cell>
          <cell r="C873" t="str">
            <v xml:space="preserve">M     </v>
          </cell>
          <cell r="D873">
            <v>3.31</v>
          </cell>
        </row>
        <row r="874">
          <cell r="A874">
            <v>988</v>
          </cell>
          <cell r="B874" t="str">
            <v>CABO DE COBRE, RIGIDO, CLASSE 2, ISOLACAO EM PVC/A, ANTICHAMA BWF-B, 1 CONDUTOR, 450/750 V, SECAO NOMINAL 70 MM2</v>
          </cell>
          <cell r="C874" t="str">
            <v xml:space="preserve">M     </v>
          </cell>
          <cell r="D874">
            <v>36.71</v>
          </cell>
        </row>
        <row r="875">
          <cell r="A875">
            <v>989</v>
          </cell>
          <cell r="B875" t="str">
            <v>CABO DE COBRE, RIGIDO, CLASSE 2, ISOLACAO EM PVC/A, ANTICHAMA BWF-B, 1 CONDUTOR, 450/750 V, SECAO NOMINAL 95 MM2</v>
          </cell>
          <cell r="C875" t="str">
            <v xml:space="preserve">M     </v>
          </cell>
          <cell r="D875">
            <v>49.73</v>
          </cell>
        </row>
        <row r="876">
          <cell r="A876">
            <v>39598</v>
          </cell>
          <cell r="B876" t="str">
            <v>CABO DE PAR TRANCADO UTP, 4 PARES, CATEGORIA 5E</v>
          </cell>
          <cell r="C876" t="str">
            <v xml:space="preserve">M     </v>
          </cell>
          <cell r="D876">
            <v>1.04</v>
          </cell>
        </row>
        <row r="877">
          <cell r="A877">
            <v>39599</v>
          </cell>
          <cell r="B877" t="str">
            <v>CABO DE PAR TRANCADO UTP, 4 PARES, CATEGORIA 6</v>
          </cell>
          <cell r="C877" t="str">
            <v xml:space="preserve">M     </v>
          </cell>
          <cell r="D877">
            <v>1.58</v>
          </cell>
        </row>
        <row r="878">
          <cell r="A878">
            <v>34602</v>
          </cell>
          <cell r="B878" t="str">
            <v>CABO FLEXIVEL PVC 750 V, 2 CONDUTORES DE 1,5 MM2</v>
          </cell>
          <cell r="C878" t="str">
            <v xml:space="preserve">M     </v>
          </cell>
          <cell r="D878">
            <v>1.17</v>
          </cell>
        </row>
        <row r="879">
          <cell r="A879">
            <v>34603</v>
          </cell>
          <cell r="B879" t="str">
            <v>CABO FLEXIVEL PVC 750 V, 2 CONDUTORES DE 10,0 MM2</v>
          </cell>
          <cell r="C879" t="str">
            <v xml:space="preserve">M     </v>
          </cell>
          <cell r="D879">
            <v>5.64</v>
          </cell>
        </row>
        <row r="880">
          <cell r="A880">
            <v>34607</v>
          </cell>
          <cell r="B880" t="str">
            <v>CABO FLEXIVEL PVC 750 V, 2 CONDUTORES DE 4,0 MM2</v>
          </cell>
          <cell r="C880" t="str">
            <v xml:space="preserve">M     </v>
          </cell>
          <cell r="D880">
            <v>2.5099999999999998</v>
          </cell>
        </row>
        <row r="881">
          <cell r="A881">
            <v>34609</v>
          </cell>
          <cell r="B881" t="str">
            <v>CABO FLEXIVEL PVC 750 V, 2 CONDUTORES DE 6,0 MM2</v>
          </cell>
          <cell r="C881" t="str">
            <v xml:space="preserve">M     </v>
          </cell>
          <cell r="D881">
            <v>3.77</v>
          </cell>
        </row>
        <row r="882">
          <cell r="A882">
            <v>34618</v>
          </cell>
          <cell r="B882" t="str">
            <v>CABO FLEXIVEL PVC 750 V, 3 CONDUTORES DE 1,5 MM2</v>
          </cell>
          <cell r="C882" t="str">
            <v xml:space="preserve">M     </v>
          </cell>
          <cell r="D882">
            <v>1.55</v>
          </cell>
        </row>
        <row r="883">
          <cell r="A883">
            <v>34620</v>
          </cell>
          <cell r="B883" t="str">
            <v>CABO FLEXIVEL PVC 750 V, 3 CONDUTORES DE 10,0 MM2</v>
          </cell>
          <cell r="C883" t="str">
            <v xml:space="preserve">M     </v>
          </cell>
          <cell r="D883">
            <v>7.78</v>
          </cell>
        </row>
        <row r="884">
          <cell r="A884">
            <v>34621</v>
          </cell>
          <cell r="B884" t="str">
            <v>CABO FLEXIVEL PVC 750 V, 3 CONDUTORES DE 4,0 MM2</v>
          </cell>
          <cell r="C884" t="str">
            <v xml:space="preserve">M     </v>
          </cell>
          <cell r="D884">
            <v>3.61</v>
          </cell>
        </row>
        <row r="885">
          <cell r="A885">
            <v>34622</v>
          </cell>
          <cell r="B885" t="str">
            <v>CABO FLEXIVEL PVC 750 V, 3 CONDUTORES DE 6,0 MM2</v>
          </cell>
          <cell r="C885" t="str">
            <v xml:space="preserve">M     </v>
          </cell>
          <cell r="D885">
            <v>5.1100000000000003</v>
          </cell>
        </row>
        <row r="886">
          <cell r="A886">
            <v>34624</v>
          </cell>
          <cell r="B886" t="str">
            <v>CABO FLEXIVEL PVC 750 V, 4 CONDUTORES DE 1,5 MM2</v>
          </cell>
          <cell r="C886" t="str">
            <v xml:space="preserve">M     </v>
          </cell>
          <cell r="D886">
            <v>1.98</v>
          </cell>
        </row>
        <row r="887">
          <cell r="A887">
            <v>34626</v>
          </cell>
          <cell r="B887" t="str">
            <v>CABO FLEXIVEL PVC 750 V, 4 CONDUTORES DE 10,0 MM2</v>
          </cell>
          <cell r="C887" t="str">
            <v xml:space="preserve">M     </v>
          </cell>
          <cell r="D887">
            <v>10.7</v>
          </cell>
        </row>
        <row r="888">
          <cell r="A888">
            <v>34627</v>
          </cell>
          <cell r="B888" t="str">
            <v>CABO FLEXIVEL PVC 750 V, 4 CONDUTORES DE 4,0 MM2</v>
          </cell>
          <cell r="C888" t="str">
            <v xml:space="preserve">M     </v>
          </cell>
          <cell r="D888">
            <v>4.6100000000000003</v>
          </cell>
        </row>
        <row r="889">
          <cell r="A889">
            <v>34629</v>
          </cell>
          <cell r="B889" t="str">
            <v>CABO FLEXIVEL PVC 750 V, 4 CONDUTORES DE 6,0 MM2</v>
          </cell>
          <cell r="C889" t="str">
            <v xml:space="preserve">M     </v>
          </cell>
          <cell r="D889">
            <v>6.75</v>
          </cell>
        </row>
        <row r="890">
          <cell r="A890">
            <v>39257</v>
          </cell>
          <cell r="B890" t="str">
            <v>CABO MULTIPOLAR DE COBRE, FLEXIVEL, CLASSE 4 OU 5, ISOLACAO EM HEPR, COBERTURA EM PVC-ST2, ANTICHAMA BWF-B, 0,6/1 KV, 3 CONDUTORES DE 1,5 MM2</v>
          </cell>
          <cell r="C890" t="str">
            <v xml:space="preserve">M     </v>
          </cell>
          <cell r="D890">
            <v>3.47</v>
          </cell>
        </row>
        <row r="891">
          <cell r="A891">
            <v>39261</v>
          </cell>
          <cell r="B891" t="str">
            <v>CABO MULTIPOLAR DE COBRE, FLEXIVEL, CLASSE 4 OU 5, ISOLACAO EM HEPR, COBERTURA EM PVC-ST2, ANTICHAMA BWF-B, 0,6/1 KV, 3 CONDUTORES DE 10 MM2</v>
          </cell>
          <cell r="C891" t="str">
            <v xml:space="preserve">M     </v>
          </cell>
          <cell r="D891">
            <v>18.5</v>
          </cell>
        </row>
        <row r="892">
          <cell r="A892">
            <v>39268</v>
          </cell>
          <cell r="B892" t="str">
            <v>CABO MULTIPOLAR DE COBRE, FLEXIVEL, CLASSE 4 OU 5, ISOLACAO EM HEPR, COBERTURA EM PVC-ST2, ANTICHAMA BWF-B, 0,6/1 KV, 3 CONDUTORES DE 120 MM2</v>
          </cell>
          <cell r="C892" t="str">
            <v xml:space="preserve">M     </v>
          </cell>
          <cell r="D892">
            <v>213.46</v>
          </cell>
        </row>
        <row r="893">
          <cell r="A893">
            <v>39262</v>
          </cell>
          <cell r="B893" t="str">
            <v>CABO MULTIPOLAR DE COBRE, FLEXIVEL, CLASSE 4 OU 5, ISOLACAO EM HEPR, COBERTURA EM PVC-ST2, ANTICHAMA BWF-B, 0,6/1 KV, 3 CONDUTORES DE 16 MM2</v>
          </cell>
          <cell r="C893" t="str">
            <v xml:space="preserve">M     </v>
          </cell>
          <cell r="D893">
            <v>28.93</v>
          </cell>
        </row>
        <row r="894">
          <cell r="A894">
            <v>39258</v>
          </cell>
          <cell r="B894" t="str">
            <v>CABO MULTIPOLAR DE COBRE, FLEXIVEL, CLASSE 4 OU 5, ISOLACAO EM HEPR, COBERTURA EM PVC-ST2, ANTICHAMA BWF-B, 0,6/1 KV, 3 CONDUTORES DE 2,5 MM2</v>
          </cell>
          <cell r="C894" t="str">
            <v xml:space="preserve">M     </v>
          </cell>
          <cell r="D894">
            <v>5.14</v>
          </cell>
        </row>
        <row r="895">
          <cell r="A895">
            <v>39263</v>
          </cell>
          <cell r="B895" t="str">
            <v>CABO MULTIPOLAR DE COBRE, FLEXIVEL, CLASSE 4 OU 5, ISOLACAO EM HEPR, COBERTURA EM PVC-ST2, ANTICHAMA BWF-B, 0,6/1 KV, 3 CONDUTORES DE 25 MM2</v>
          </cell>
          <cell r="C895" t="str">
            <v xml:space="preserve">M     </v>
          </cell>
          <cell r="D895">
            <v>44.75</v>
          </cell>
        </row>
        <row r="896">
          <cell r="A896">
            <v>39264</v>
          </cell>
          <cell r="B896" t="str">
            <v>CABO MULTIPOLAR DE COBRE, FLEXIVEL, CLASSE 4 OU 5, ISOLACAO EM HEPR, COBERTURA EM PVC-ST2, ANTICHAMA BWF-B, 0,6/1 KV, 3 CONDUTORES DE 35 MM2</v>
          </cell>
          <cell r="C896" t="str">
            <v xml:space="preserve">M     </v>
          </cell>
          <cell r="D896">
            <v>60.6</v>
          </cell>
        </row>
        <row r="897">
          <cell r="A897">
            <v>39259</v>
          </cell>
          <cell r="B897" t="str">
            <v>CABO MULTIPOLAR DE COBRE, FLEXIVEL, CLASSE 4 OU 5, ISOLACAO EM HEPR, COBERTURA EM PVC-ST2, ANTICHAMA BWF-B, 0,6/1 KV, 3 CONDUTORES DE 4 MM2</v>
          </cell>
          <cell r="C897" t="str">
            <v xml:space="preserve">M     </v>
          </cell>
          <cell r="D897">
            <v>7.84</v>
          </cell>
        </row>
        <row r="898">
          <cell r="A898">
            <v>39265</v>
          </cell>
          <cell r="B898" t="str">
            <v>CABO MULTIPOLAR DE COBRE, FLEXIVEL, CLASSE 4 OU 5, ISOLACAO EM HEPR, COBERTURA EM PVC-ST2, ANTICHAMA BWF-B, 0,6/1 KV, 3 CONDUTORES DE 50 MM2</v>
          </cell>
          <cell r="C898" t="str">
            <v xml:space="preserve">M     </v>
          </cell>
          <cell r="D898">
            <v>89.27</v>
          </cell>
        </row>
        <row r="899">
          <cell r="A899">
            <v>39260</v>
          </cell>
          <cell r="B899" t="str">
            <v>CABO MULTIPOLAR DE COBRE, FLEXIVEL, CLASSE 4 OU 5, ISOLACAO EM HEPR, COBERTURA EM PVC-ST2, ANTICHAMA BWF-B, 0,6/1 KV, 3 CONDUTORES DE 6 MM2</v>
          </cell>
          <cell r="C899" t="str">
            <v xml:space="preserve">M     </v>
          </cell>
          <cell r="D899">
            <v>11.16</v>
          </cell>
        </row>
        <row r="900">
          <cell r="A900">
            <v>39266</v>
          </cell>
          <cell r="B900" t="str">
            <v>CABO MULTIPOLAR DE COBRE, FLEXIVEL, CLASSE 4 OU 5, ISOLACAO EM HEPR, COBERTURA EM PVC-ST2, ANTICHAMA BWF-B, 0,6/1 KV, 3 CONDUTORES DE 70 MM2</v>
          </cell>
          <cell r="C900" t="str">
            <v xml:space="preserve">M     </v>
          </cell>
          <cell r="D900">
            <v>125.27</v>
          </cell>
        </row>
        <row r="901">
          <cell r="A901">
            <v>39267</v>
          </cell>
          <cell r="B901" t="str">
            <v>CABO MULTIPOLAR DE COBRE, FLEXIVEL, CLASSE 4 OU 5, ISOLACAO EM HEPR, COBERTURA EM PVC-ST2, ANTICHAMA BWF-B, 0,6/1 KV, 3 CONDUTORES DE 95 MM2</v>
          </cell>
          <cell r="C901" t="str">
            <v xml:space="preserve">M     </v>
          </cell>
          <cell r="D901">
            <v>164.21</v>
          </cell>
        </row>
        <row r="902">
          <cell r="A902">
            <v>11901</v>
          </cell>
          <cell r="B902" t="str">
            <v>CABO TELEFONICO CCI 50, 1 PAR, USO INTERNO, SEM BLINDAGEM</v>
          </cell>
          <cell r="C902" t="str">
            <v xml:space="preserve">M     </v>
          </cell>
          <cell r="D902">
            <v>0.61</v>
          </cell>
        </row>
        <row r="903">
          <cell r="A903">
            <v>11902</v>
          </cell>
          <cell r="B903" t="str">
            <v>CABO TELEFONICO CCI 50, 2 PARES, USO INTERNO, SEM BLINDAGEM</v>
          </cell>
          <cell r="C903" t="str">
            <v xml:space="preserve">M     </v>
          </cell>
          <cell r="D903">
            <v>1.06</v>
          </cell>
        </row>
        <row r="904">
          <cell r="A904">
            <v>11903</v>
          </cell>
          <cell r="B904" t="str">
            <v>CABO TELEFONICO CCI 50, 3 PARES, USO INTERNO, SEM BLINDAGEM</v>
          </cell>
          <cell r="C904" t="str">
            <v xml:space="preserve">M     </v>
          </cell>
          <cell r="D904">
            <v>1.64</v>
          </cell>
        </row>
        <row r="905">
          <cell r="A905">
            <v>11904</v>
          </cell>
          <cell r="B905" t="str">
            <v>CABO TELEFONICO CCI 50, 4 PARES, USO INTERNO, SEM BLINDAGEM</v>
          </cell>
          <cell r="C905" t="str">
            <v xml:space="preserve">M     </v>
          </cell>
          <cell r="D905">
            <v>2.09</v>
          </cell>
        </row>
        <row r="906">
          <cell r="A906">
            <v>11905</v>
          </cell>
          <cell r="B906" t="str">
            <v>CABO TELEFONICO CCI 50, 5 PARES, USO INTERNO, SEM BLINDAGEM</v>
          </cell>
          <cell r="C906" t="str">
            <v xml:space="preserve">M     </v>
          </cell>
          <cell r="D906">
            <v>2.81</v>
          </cell>
        </row>
        <row r="907">
          <cell r="A907">
            <v>11906</v>
          </cell>
          <cell r="B907" t="str">
            <v>CABO TELEFONICO CCI 50, 6 PARES, USO INTERNO, SEM BLINDAGEM</v>
          </cell>
          <cell r="C907" t="str">
            <v xml:space="preserve">M     </v>
          </cell>
          <cell r="D907">
            <v>3.24</v>
          </cell>
        </row>
        <row r="908">
          <cell r="A908">
            <v>11919</v>
          </cell>
          <cell r="B908" t="str">
            <v>CABO TELEFONICO CI 50, 10 PARES, USO INTERNO</v>
          </cell>
          <cell r="C908" t="str">
            <v xml:space="preserve">M     </v>
          </cell>
          <cell r="D908">
            <v>6.35</v>
          </cell>
        </row>
        <row r="909">
          <cell r="A909">
            <v>11920</v>
          </cell>
          <cell r="B909" t="str">
            <v>CABO TELEFONICO CI 50, 20 PARES, USO INTERNO</v>
          </cell>
          <cell r="C909" t="str">
            <v xml:space="preserve">M     </v>
          </cell>
          <cell r="D909">
            <v>12.31</v>
          </cell>
        </row>
        <row r="910">
          <cell r="A910">
            <v>11924</v>
          </cell>
          <cell r="B910" t="str">
            <v>CABO TELEFONICO CI 50, 200 PARES, USO INTERNO</v>
          </cell>
          <cell r="C910" t="str">
            <v xml:space="preserve">M     </v>
          </cell>
          <cell r="D910">
            <v>119.71</v>
          </cell>
        </row>
        <row r="911">
          <cell r="A911">
            <v>11921</v>
          </cell>
          <cell r="B911" t="str">
            <v>CABO TELEFONICO CI 50, 30 PARES, USO INTERNO</v>
          </cell>
          <cell r="C911" t="str">
            <v xml:space="preserve">M     </v>
          </cell>
          <cell r="D911">
            <v>16.760000000000002</v>
          </cell>
        </row>
        <row r="912">
          <cell r="A912">
            <v>11922</v>
          </cell>
          <cell r="B912" t="str">
            <v>CABO TELEFONICO CI 50, 50 PARES, USO INTERNO</v>
          </cell>
          <cell r="C912" t="str">
            <v xml:space="preserve">M     </v>
          </cell>
          <cell r="D912">
            <v>29.75</v>
          </cell>
        </row>
        <row r="913">
          <cell r="A913">
            <v>11923</v>
          </cell>
          <cell r="B913" t="str">
            <v>CABO TELEFONICO CI 50, 75 PARES, USO INTERNO</v>
          </cell>
          <cell r="C913" t="str">
            <v xml:space="preserve">M     </v>
          </cell>
          <cell r="D913">
            <v>48.59</v>
          </cell>
        </row>
        <row r="914">
          <cell r="A914">
            <v>11916</v>
          </cell>
          <cell r="B914" t="str">
            <v>CABO TELEFONICO CTP - APL - 50, 10 PARES, USO EXTERNO</v>
          </cell>
          <cell r="C914" t="str">
            <v xml:space="preserve">M     </v>
          </cell>
          <cell r="D914">
            <v>8.24</v>
          </cell>
        </row>
        <row r="915">
          <cell r="A915">
            <v>11914</v>
          </cell>
          <cell r="B915" t="str">
            <v>CABO TELEFONICO CTP - APL - 50, 100 PARES, USO EXTERNO</v>
          </cell>
          <cell r="C915" t="str">
            <v xml:space="preserve">M     </v>
          </cell>
          <cell r="D915">
            <v>59.87</v>
          </cell>
        </row>
        <row r="916">
          <cell r="A916">
            <v>11917</v>
          </cell>
          <cell r="B916" t="str">
            <v>CABO TELEFONICO CTP - APL - 50, 20 PARES, USO EXTERNO</v>
          </cell>
          <cell r="C916" t="str">
            <v xml:space="preserve">M     </v>
          </cell>
          <cell r="D916">
            <v>14.35</v>
          </cell>
        </row>
        <row r="917">
          <cell r="A917">
            <v>11918</v>
          </cell>
          <cell r="B917" t="str">
            <v>CABO TELEFONICO CTP - APL - 50, 30 PARES, USO EXTERNO</v>
          </cell>
          <cell r="C917" t="str">
            <v xml:space="preserve">M     </v>
          </cell>
          <cell r="D917">
            <v>19.47</v>
          </cell>
        </row>
        <row r="918">
          <cell r="A918">
            <v>37734</v>
          </cell>
          <cell r="B918" t="str">
            <v>CACAMBA METALICA BASCULANTE COM CAPACIDADE DE 10 M3 (INCLUI MONTAGEM, NAO INCLUI CAMINHAO)</v>
          </cell>
          <cell r="C918" t="str">
            <v xml:space="preserve">UN    </v>
          </cell>
          <cell r="D918">
            <v>40756.99</v>
          </cell>
        </row>
        <row r="919">
          <cell r="A919">
            <v>42251</v>
          </cell>
          <cell r="B919" t="str">
            <v>CACAMBA METALICA BASCULANTE COM CAPACIDADE DE 12 M3 (INCLUI MONTAGEM, NAO INCLUI CAMINHAO)</v>
          </cell>
          <cell r="C919" t="str">
            <v xml:space="preserve">UN    </v>
          </cell>
          <cell r="D919">
            <v>46282.05</v>
          </cell>
        </row>
        <row r="920">
          <cell r="A920">
            <v>37733</v>
          </cell>
          <cell r="B920" t="str">
            <v>CACAMBA METALICA BASCULANTE COM CAPACIDADE DE 6 M3 (INCLUI MONTAGEM, NAO INCLUI CAMINHAO)</v>
          </cell>
          <cell r="C920" t="str">
            <v xml:space="preserve">UN    </v>
          </cell>
          <cell r="D920">
            <v>30559.439999999999</v>
          </cell>
        </row>
        <row r="921">
          <cell r="A921">
            <v>37735</v>
          </cell>
          <cell r="B921" t="str">
            <v>CACAMBA METALICA BASCULANTE COM CAPACIDADE DE 8 M3 (INCLUI MONTAGEM, NAO INCLUI CAMINHAO)</v>
          </cell>
          <cell r="C921" t="str">
            <v xml:space="preserve">UN    </v>
          </cell>
          <cell r="D921">
            <v>36824.120000000003</v>
          </cell>
        </row>
        <row r="922">
          <cell r="A922">
            <v>41758</v>
          </cell>
          <cell r="B922" t="str">
            <v>CADEADO EM ACO INOX, LARGURA DE *50* MM, COM HASTE EM ACO TEMPERADO, SEM MOLA - CHAVES INCLUIDAS</v>
          </cell>
          <cell r="C922" t="str">
            <v xml:space="preserve">UN    </v>
          </cell>
          <cell r="D922">
            <v>144.72999999999999</v>
          </cell>
        </row>
        <row r="923">
          <cell r="A923">
            <v>5090</v>
          </cell>
          <cell r="B923" t="str">
            <v>CADEADO SIMPLES/COMUM, EM LATAO MACICO CROMADO, LARGURA DE 25 MM,  HASTE DE ACO TEMPERADO, CEMENTADO (NAO LONGA), INCLUI 2 CHAVES</v>
          </cell>
          <cell r="C923" t="str">
            <v xml:space="preserve">UN    </v>
          </cell>
          <cell r="D923">
            <v>16.579999999999998</v>
          </cell>
        </row>
        <row r="924">
          <cell r="A924">
            <v>5085</v>
          </cell>
          <cell r="B924" t="str">
            <v>CADEADO SIMPLES, EM LATAO MACICO CROMADO, LARGURA DE 35 MM,  HASTE DE ACO TEMPERADO, CEMENTADO (NAO LONGA), INCLUI 2 CHAVES</v>
          </cell>
          <cell r="C924" t="str">
            <v xml:space="preserve">UN    </v>
          </cell>
          <cell r="D924">
            <v>18.48</v>
          </cell>
        </row>
        <row r="925">
          <cell r="A925">
            <v>38374</v>
          </cell>
          <cell r="B925" t="str">
            <v>CADEIRA SUSPENSA MANUAL / BALANCIM INDIVIDUAL (NBR 14751)</v>
          </cell>
          <cell r="C925" t="str">
            <v xml:space="preserve">UN    </v>
          </cell>
          <cell r="D925">
            <v>841.07</v>
          </cell>
        </row>
        <row r="926">
          <cell r="A926">
            <v>20212</v>
          </cell>
          <cell r="B926" t="str">
            <v>CAIBRO DE MADEIRA APARELHADA *6 X 8* CM, MACARANDUBA, ANGELIM OU EQUIVALENTE DA REGIAO</v>
          </cell>
          <cell r="C926" t="str">
            <v xml:space="preserve">M     </v>
          </cell>
          <cell r="D926">
            <v>8.66</v>
          </cell>
        </row>
        <row r="927">
          <cell r="A927">
            <v>4430</v>
          </cell>
          <cell r="B927" t="str">
            <v>CAIBRO DE MADEIRA NAO APARELHADA *5 X 6* CM, MACARANDUBA, ANGELIM OU EQUIVALENTE DA REGIAO</v>
          </cell>
          <cell r="C927" t="str">
            <v xml:space="preserve">M     </v>
          </cell>
          <cell r="D927">
            <v>5.5</v>
          </cell>
        </row>
        <row r="928">
          <cell r="A928">
            <v>4400</v>
          </cell>
          <cell r="B928" t="str">
            <v>CAIBRO DE MADEIRA NAO APARELHADA *6 X 8* CM, MACARANDUBA, ANGELIM OU EQUIVALENTE DA REGIAO</v>
          </cell>
          <cell r="C928" t="str">
            <v xml:space="preserve">M     </v>
          </cell>
          <cell r="D928">
            <v>6.94</v>
          </cell>
        </row>
        <row r="929">
          <cell r="A929">
            <v>4500</v>
          </cell>
          <cell r="B929" t="str">
            <v>CAIBRO DE MADEIRA NAO APARELHADA *7,5 X 10 CM (3 X 4 ") PINUS, MISTA OU EQUIVALENTE DA REGIAO</v>
          </cell>
          <cell r="C929" t="str">
            <v xml:space="preserve">M     </v>
          </cell>
          <cell r="D929">
            <v>16.89</v>
          </cell>
        </row>
        <row r="930">
          <cell r="A930">
            <v>4513</v>
          </cell>
          <cell r="B930" t="str">
            <v>CAIBRO DE MADEIRA NAO APARELHADA 5 X 5 CM (2 X 2 ") PINUS, MISTA OU EQUIVALENTE DA REGIAO</v>
          </cell>
          <cell r="C930" t="str">
            <v xml:space="preserve">M     </v>
          </cell>
          <cell r="D930">
            <v>4.53</v>
          </cell>
        </row>
        <row r="931">
          <cell r="A931">
            <v>4496</v>
          </cell>
          <cell r="B931" t="str">
            <v>CAIBRO DE MADEIRA NAO APARELHADA 5 X 5 CM, CEDRINHO OU EQUIVALENTE DA REGIAO</v>
          </cell>
          <cell r="C931" t="str">
            <v xml:space="preserve">M     </v>
          </cell>
          <cell r="D931">
            <v>3.72</v>
          </cell>
        </row>
        <row r="932">
          <cell r="A932">
            <v>11871</v>
          </cell>
          <cell r="B932" t="str">
            <v>CAIXA D'AGUA DE FIBRA DE VIDRO, PARA 500 LITROS, COM TAMPA</v>
          </cell>
          <cell r="C932" t="str">
            <v xml:space="preserve">UN    </v>
          </cell>
          <cell r="D932">
            <v>264</v>
          </cell>
        </row>
        <row r="933">
          <cell r="A933">
            <v>34636</v>
          </cell>
          <cell r="B933" t="str">
            <v>CAIXA D'AGUA EM POLIETILENO 1000 LITROS, COM TAMPA</v>
          </cell>
          <cell r="C933" t="str">
            <v xml:space="preserve">UN    </v>
          </cell>
          <cell r="D933">
            <v>279</v>
          </cell>
        </row>
        <row r="934">
          <cell r="A934">
            <v>34639</v>
          </cell>
          <cell r="B934" t="str">
            <v>CAIXA D'AGUA EM POLIETILENO 1500 LITROS, COM TAMPA</v>
          </cell>
          <cell r="C934" t="str">
            <v xml:space="preserve">UN    </v>
          </cell>
          <cell r="D934">
            <v>566.64</v>
          </cell>
        </row>
        <row r="935">
          <cell r="A935">
            <v>34640</v>
          </cell>
          <cell r="B935" t="str">
            <v>CAIXA D'AGUA EM POLIETILENO 2000 LITROS, COM TAMPA</v>
          </cell>
          <cell r="C935" t="str">
            <v xml:space="preserve">UN    </v>
          </cell>
          <cell r="D935">
            <v>636.49</v>
          </cell>
        </row>
        <row r="936">
          <cell r="A936">
            <v>34637</v>
          </cell>
          <cell r="B936" t="str">
            <v>CAIXA D'AGUA EM POLIETILENO 500 LITROS, COM TAMPA</v>
          </cell>
          <cell r="C936" t="str">
            <v xml:space="preserve">UN    </v>
          </cell>
          <cell r="D936">
            <v>160.18</v>
          </cell>
        </row>
        <row r="937">
          <cell r="A937">
            <v>34638</v>
          </cell>
          <cell r="B937" t="str">
            <v>CAIXA D'AGUA EM POLIETILENO 750 LITROS, COM TAMPA</v>
          </cell>
          <cell r="C937" t="str">
            <v xml:space="preserve">UN    </v>
          </cell>
          <cell r="D937">
            <v>274.7</v>
          </cell>
        </row>
        <row r="938">
          <cell r="A938">
            <v>11868</v>
          </cell>
          <cell r="B938" t="str">
            <v>CAIXA D'AGUA FIBRA DE VIDRO PARA 1000 LITROS, COM TAMPA</v>
          </cell>
          <cell r="C938" t="str">
            <v xml:space="preserve">UN    </v>
          </cell>
          <cell r="D938">
            <v>362.83</v>
          </cell>
        </row>
        <row r="939">
          <cell r="A939">
            <v>37106</v>
          </cell>
          <cell r="B939" t="str">
            <v>CAIXA D'AGUA FIBRA DE VIDRO PARA 10000 LITROS, COM TAMPA</v>
          </cell>
          <cell r="C939" t="str">
            <v xml:space="preserve">UN    </v>
          </cell>
          <cell r="D939">
            <v>3504.54</v>
          </cell>
        </row>
        <row r="940">
          <cell r="A940">
            <v>11869</v>
          </cell>
          <cell r="B940" t="str">
            <v>CAIXA D'AGUA FIBRA DE VIDRO PARA 1500 LITROS, COM TAMPA</v>
          </cell>
          <cell r="C940" t="str">
            <v xml:space="preserve">UN    </v>
          </cell>
          <cell r="D940">
            <v>588.69000000000005</v>
          </cell>
        </row>
        <row r="941">
          <cell r="A941">
            <v>37104</v>
          </cell>
          <cell r="B941" t="str">
            <v>CAIXA D'AGUA FIBRA DE VIDRO PARA 2000 LITROS, COM TAMPA</v>
          </cell>
          <cell r="C941" t="str">
            <v xml:space="preserve">UN    </v>
          </cell>
          <cell r="D941">
            <v>758.85</v>
          </cell>
        </row>
        <row r="942">
          <cell r="A942">
            <v>37105</v>
          </cell>
          <cell r="B942" t="str">
            <v>CAIXA D'AGUA FIBRA DE VIDRO PARA 5000 LITROS, COM TAMPA</v>
          </cell>
          <cell r="C942" t="str">
            <v xml:space="preserve">UN    </v>
          </cell>
          <cell r="D942">
            <v>1690.09</v>
          </cell>
        </row>
        <row r="943">
          <cell r="A943">
            <v>43094</v>
          </cell>
          <cell r="B943" t="str">
            <v>CAIXA DE DERIVACAO PARA MEDIDOR DE ENERGIA, COM BARRAMENTO MONOFASICO, EM POLICARBONATO / TERMOPLASTICO - MODULO (PADRAO CONCESSIONARIA LOCAL)</v>
          </cell>
          <cell r="C943" t="str">
            <v xml:space="preserve">UN    </v>
          </cell>
          <cell r="D943">
            <v>180.09</v>
          </cell>
        </row>
        <row r="944">
          <cell r="A944">
            <v>43093</v>
          </cell>
          <cell r="B944" t="str">
            <v>CAIXA DE DERIVACAO PARA MEDIDOR DE ENERGIA, COM BARRAMENTO POLIFASICO, EM POLICARBONATO / TERMOPLASTICO - MODULO (PADRAO CONCESSIONARIA LOCAL)</v>
          </cell>
          <cell r="C944" t="str">
            <v xml:space="preserve">UN    </v>
          </cell>
          <cell r="D944">
            <v>191.39</v>
          </cell>
        </row>
        <row r="945">
          <cell r="A945">
            <v>1030</v>
          </cell>
          <cell r="B945" t="str">
            <v>CAIXA DE DESCARGA DE PLASTICO EXTERNA, DE *9* L, PUXADOR FIO DE NYLON, NAO INCLUSO CANO, BOLSA, ENGATE</v>
          </cell>
          <cell r="C945" t="str">
            <v xml:space="preserve">UN    </v>
          </cell>
          <cell r="D945">
            <v>30.98</v>
          </cell>
        </row>
        <row r="946">
          <cell r="A946">
            <v>11694</v>
          </cell>
          <cell r="B946" t="str">
            <v>CAIXA DE DESCARGA PLASTICA DE EMBUTIR COMPLETA, COM ESPELHO PLASTICO, CAPACIDADE 6 A 10 L, ACESSORIOS INCLUSOS</v>
          </cell>
          <cell r="C946" t="str">
            <v xml:space="preserve">UN    </v>
          </cell>
          <cell r="D946">
            <v>684.82</v>
          </cell>
        </row>
        <row r="947">
          <cell r="A947">
            <v>35277</v>
          </cell>
          <cell r="B947" t="str">
            <v>CAIXA DE GORDURA EM PVC, DIAMETRO MINIMO 300 MM, DIAMETRO DE SAIDA 100 MM, CAPACIDADE  APROXIMADA 18 LITROS, COM TAMPA</v>
          </cell>
          <cell r="C947" t="str">
            <v xml:space="preserve">UN    </v>
          </cell>
          <cell r="D947">
            <v>381.03</v>
          </cell>
        </row>
        <row r="948">
          <cell r="A948">
            <v>10521</v>
          </cell>
          <cell r="B948" t="str">
            <v>CAIXA DE INCENDIO/ABRIGO PARA MANGUEIRA, DE EMBUTIR/INTERNA, COM 75 X 45 X 17 CM, EM CHAPA DE ACO, PORTA COM VENTILACAO, VISOR COM A INSCRICAO "INCENDIO", SUPORTE/CESTA INTERNA PARA A MANGUEIRA, PINTURA ELETROSTATICA VERMELHA</v>
          </cell>
          <cell r="C948" t="str">
            <v xml:space="preserve">UN    </v>
          </cell>
          <cell r="D948">
            <v>185.73</v>
          </cell>
        </row>
        <row r="949">
          <cell r="A949">
            <v>10885</v>
          </cell>
          <cell r="B949" t="str">
            <v>CAIXA DE INCENDIO/ABRIGO PARA MANGUEIRA, DE EMBUTIR/INTERNA, COM 90 X 60 X 17 CM, EM CHAPA DE ACO, PORTA COM VENTILACAO, VISOR COM A INSCRICAO "INCENDIO", SUPORTE/CESTA INTERNA PARA A MANGUEIRA, PINTURA ELETROSTATICA VERMELHA</v>
          </cell>
          <cell r="C949" t="str">
            <v xml:space="preserve">UN    </v>
          </cell>
          <cell r="D949">
            <v>234.93</v>
          </cell>
        </row>
        <row r="950">
          <cell r="A950">
            <v>20962</v>
          </cell>
          <cell r="B950" t="str">
            <v>CAIXA DE INCENDIO/ABRIGO PARA MANGUEIRA, DE SOBREPOR/EXTERNA, COM 75 X 45 X 17 CM, EM CHAPA DE ACO, PORTA COM VENTILACAO, VISOR COM A INSCRICAO "INCENDIO", SUPORTE/CESTA INTERNA PARA A MANGUEIRA, PINTURA ELETROSTATICA VERMELHA</v>
          </cell>
          <cell r="C950" t="str">
            <v xml:space="preserve">UN    </v>
          </cell>
          <cell r="D950">
            <v>194.58</v>
          </cell>
        </row>
        <row r="951">
          <cell r="A951">
            <v>20963</v>
          </cell>
          <cell r="B951" t="str">
            <v>CAIXA DE INCENDIO/ABRIGO PARA MANGUEIRA, DE SOBREPOR/EXTERNA, COM 90 X 60 X 17 CM, EM CHAPA DE ACO, PORTA COM VENTILACAO, VISOR COM A INSCRICAO "INCENDIO", SUPORTE/CESTA INTERNA PARA A MANGUEIRA, PINTURA ELETROSTATICA VERMELHA</v>
          </cell>
          <cell r="C951" t="str">
            <v xml:space="preserve">UN    </v>
          </cell>
          <cell r="D951">
            <v>237.69</v>
          </cell>
        </row>
        <row r="952">
          <cell r="A952">
            <v>2555</v>
          </cell>
          <cell r="B952" t="str">
            <v>CAIXA DE LUZ "3 X 3" EM ACO ESMALTADA</v>
          </cell>
          <cell r="C952" t="str">
            <v xml:space="preserve">UN    </v>
          </cell>
          <cell r="D952">
            <v>1.03</v>
          </cell>
        </row>
        <row r="953">
          <cell r="A953">
            <v>2556</v>
          </cell>
          <cell r="B953" t="str">
            <v>CAIXA DE LUZ "4 X 2" EM ACO ESMALTADA</v>
          </cell>
          <cell r="C953" t="str">
            <v xml:space="preserve">UN    </v>
          </cell>
          <cell r="D953">
            <v>1.07</v>
          </cell>
        </row>
        <row r="954">
          <cell r="A954">
            <v>2557</v>
          </cell>
          <cell r="B954" t="str">
            <v>CAIXA DE LUZ "4 X 4" EM ACO ESMALTADA</v>
          </cell>
          <cell r="C954" t="str">
            <v xml:space="preserve">UN    </v>
          </cell>
          <cell r="D954">
            <v>2.2599999999999998</v>
          </cell>
        </row>
        <row r="955">
          <cell r="A955">
            <v>10569</v>
          </cell>
          <cell r="B955" t="str">
            <v>CAIXA DE PASSAGEM / DERIVACAO / LUZ, OCTOGONAL 4 X4, EM ACO ESMALTADA, COM FUNDO MOVEL SIMPLES (FMS)</v>
          </cell>
          <cell r="C955" t="str">
            <v xml:space="preserve">UN    </v>
          </cell>
          <cell r="D955">
            <v>2.2599999999999998</v>
          </cell>
        </row>
        <row r="956">
          <cell r="A956">
            <v>39810</v>
          </cell>
          <cell r="B956" t="str">
            <v>CAIXA DE PASSAGEM ELETRICA DE PAREDE, DE EMBUTIR, EM PVC, COM TAMPA APARAFUSADA, DIMENSOES 120 X 120 X *75* MM</v>
          </cell>
          <cell r="C956" t="str">
            <v xml:space="preserve">UN    </v>
          </cell>
          <cell r="D956">
            <v>24.3</v>
          </cell>
        </row>
        <row r="957">
          <cell r="A957">
            <v>39811</v>
          </cell>
          <cell r="B957" t="str">
            <v>CAIXA DE PASSAGEM ELETRICA DE PAREDE, DE EMBUTIR, EM PVC, COM TAMPA APARAFUSADA, DIMENSOES 150 X 150 X *75* MM</v>
          </cell>
          <cell r="C957" t="str">
            <v xml:space="preserve">UN    </v>
          </cell>
          <cell r="D957">
            <v>29.73</v>
          </cell>
        </row>
        <row r="958">
          <cell r="A958">
            <v>39812</v>
          </cell>
          <cell r="B958" t="str">
            <v>CAIXA DE PASSAGEM ELETRICA DE PAREDE, DE EMBUTIR, EM PVC, COM TAMPA APARAFUSADA, DIMENSOES 200 X 200 X *90* MM</v>
          </cell>
          <cell r="C958" t="str">
            <v xml:space="preserve">UN    </v>
          </cell>
          <cell r="D958">
            <v>48.88</v>
          </cell>
        </row>
        <row r="959">
          <cell r="A959">
            <v>43096</v>
          </cell>
          <cell r="B959" t="str">
            <v>CAIXA DE PASSAGEM ELETRICA DE PAREDE, DE EMBUTIR, EM TERMOPLASTICO / PVC, COM TAMPA APARAFUSADA, DIMENSOES 400 X 400 X *120* MM</v>
          </cell>
          <cell r="C959" t="str">
            <v xml:space="preserve">UN    </v>
          </cell>
          <cell r="D959">
            <v>162.03</v>
          </cell>
        </row>
        <row r="960">
          <cell r="A960">
            <v>43102</v>
          </cell>
          <cell r="B960" t="str">
            <v>CAIXA DE PASSAGEM ELETRICA DE PAREDE, DE SOBREPOR, EM PVC, COM TAMPA APARAFUSADA, DIMENSOES 300 X 300 X *100* MM</v>
          </cell>
          <cell r="C960" t="str">
            <v xml:space="preserve">UN    </v>
          </cell>
          <cell r="D960">
            <v>98.52</v>
          </cell>
        </row>
        <row r="961">
          <cell r="A961">
            <v>43103</v>
          </cell>
          <cell r="B961" t="str">
            <v>CAIXA DE PASSAGEM ELETRICA DE PAREDE, DE SOBREPOR, EM PVC, COM TAMPA APARAFUSADA, DIMENSOES, 400 X 400 X *120* MM</v>
          </cell>
          <cell r="C961" t="str">
            <v xml:space="preserve">UN    </v>
          </cell>
          <cell r="D961">
            <v>145.07</v>
          </cell>
        </row>
        <row r="962">
          <cell r="A962">
            <v>43098</v>
          </cell>
          <cell r="B962" t="str">
            <v>CAIXA DE PASSAGEM ELETRICA DE PAREDE, DE SOBREPOR, EM TERMOPLASTICO / PVC, COM TAMPA APARAFUSA, DIMENSOES 200 X 200 X *100* MM</v>
          </cell>
          <cell r="C962" t="str">
            <v xml:space="preserve">UN    </v>
          </cell>
          <cell r="D962">
            <v>54.88</v>
          </cell>
        </row>
        <row r="963">
          <cell r="A963">
            <v>43097</v>
          </cell>
          <cell r="B963" t="str">
            <v>CAIXA DE PASSAGEM ELETRICA DE PAREDE, DE SOBREPOR, EM TERMOPLASTICO / PVC, COM TAMPA APARAFUSADA, DIMENSOES, 150 X 150 X *100* MM</v>
          </cell>
          <cell r="C963" t="str">
            <v xml:space="preserve">UN    </v>
          </cell>
          <cell r="D963">
            <v>32.51</v>
          </cell>
        </row>
        <row r="964">
          <cell r="A964">
            <v>43104</v>
          </cell>
          <cell r="B964" t="str">
            <v>CAIXA DE PASSAGEM ELETRICA, PARA PISO, EM PVC, DIMENSOES DE 3/4" A 4"</v>
          </cell>
          <cell r="C964" t="str">
            <v xml:space="preserve">UN    </v>
          </cell>
          <cell r="D964">
            <v>384.63</v>
          </cell>
        </row>
        <row r="965">
          <cell r="A965">
            <v>39771</v>
          </cell>
          <cell r="B965" t="str">
            <v>CAIXA DE PASSAGEM METALICA DE SOBREPOR COM TAMPA PARAFUSADA, DIMENSOES 20 X 20 X 10 CM</v>
          </cell>
          <cell r="C965" t="str">
            <v xml:space="preserve">UN    </v>
          </cell>
          <cell r="D965">
            <v>21.75</v>
          </cell>
        </row>
        <row r="966">
          <cell r="A966">
            <v>39772</v>
          </cell>
          <cell r="B966" t="str">
            <v>CAIXA DE PASSAGEM METALICA DE SOBREPOR COM TAMPA PARAFUSADA, DIMENSOES 30 X 30 X 10 CM</v>
          </cell>
          <cell r="C966" t="str">
            <v xml:space="preserve">UN    </v>
          </cell>
          <cell r="D966">
            <v>42.76</v>
          </cell>
        </row>
        <row r="967">
          <cell r="A967">
            <v>39773</v>
          </cell>
          <cell r="B967" t="str">
            <v>CAIXA DE PASSAGEM METALICA DE SOBREPOR COM TAMPA PARAFUSADA, DIMENSOES 40 X 40 X 15 CM</v>
          </cell>
          <cell r="C967" t="str">
            <v xml:space="preserve">UN    </v>
          </cell>
          <cell r="D967">
            <v>68.73</v>
          </cell>
        </row>
        <row r="968">
          <cell r="A968">
            <v>39774</v>
          </cell>
          <cell r="B968" t="str">
            <v>CAIXA DE PASSAGEM METALICA DE SOBREPOR COM TAMPA PARAFUSADA, DIMENSOES 50 X 50 X 15 CM</v>
          </cell>
          <cell r="C968" t="str">
            <v xml:space="preserve">UN    </v>
          </cell>
          <cell r="D968">
            <v>102.8</v>
          </cell>
        </row>
        <row r="969">
          <cell r="A969">
            <v>39775</v>
          </cell>
          <cell r="B969" t="str">
            <v>CAIXA DE PASSAGEM METALICA DE SOBREPOR COM TAMPA PARAFUSADA, DIMENSOES 60 X 60 X 20 CM</v>
          </cell>
          <cell r="C969" t="str">
            <v xml:space="preserve">UN    </v>
          </cell>
          <cell r="D969">
            <v>137.19999999999999</v>
          </cell>
        </row>
        <row r="970">
          <cell r="A970">
            <v>39776</v>
          </cell>
          <cell r="B970" t="str">
            <v>CAIXA DE PASSAGEM METALICA DE SOBREPOR COM TAMPA PARAFUSADA, DIMENSOES 70 X 70 X 20 CM</v>
          </cell>
          <cell r="C970" t="str">
            <v xml:space="preserve">UN    </v>
          </cell>
          <cell r="D970">
            <v>165.81</v>
          </cell>
        </row>
        <row r="971">
          <cell r="A971">
            <v>39777</v>
          </cell>
          <cell r="B971" t="str">
            <v>CAIXA DE PASSAGEM METALICA DE SOBREPOR COM TAMPA PARAFUSADA, DIMENSOES 80 X 80 X 20 CM</v>
          </cell>
          <cell r="C971" t="str">
            <v xml:space="preserve">UN    </v>
          </cell>
          <cell r="D971">
            <v>210.16</v>
          </cell>
        </row>
        <row r="972">
          <cell r="A972">
            <v>20254</v>
          </cell>
          <cell r="B972" t="str">
            <v>CAIXA DE PASSAGEM METALICA, DE SOBREPOR, COM TAMPA APARAFUSADA, DIMENSOES 15 X 15 X *10* CM</v>
          </cell>
          <cell r="C972" t="str">
            <v xml:space="preserve">UN    </v>
          </cell>
          <cell r="D972">
            <v>15.25</v>
          </cell>
        </row>
        <row r="973">
          <cell r="A973">
            <v>20253</v>
          </cell>
          <cell r="B973" t="str">
            <v>CAIXA DE PASSAGEM METALICA, DE SOBREPOR, COM TAMPA APARAFUSADA, DIMENSOES 35 X 35 X *12* CM</v>
          </cell>
          <cell r="C973" t="str">
            <v xml:space="preserve">UN    </v>
          </cell>
          <cell r="D973">
            <v>50.09</v>
          </cell>
        </row>
        <row r="974">
          <cell r="A974">
            <v>11247</v>
          </cell>
          <cell r="B974" t="str">
            <v>CAIXA DE PASSAGEM/ LUZ / TELEFONIA, DE EMBUTIR,  EM CHAPA DE ACO GALVANIZADO, DIMENSOES 150 X 150 X 15 CM (PADRAO CONCESSIONARIA LOCAL)</v>
          </cell>
          <cell r="C974" t="str">
            <v xml:space="preserve">UN    </v>
          </cell>
          <cell r="D974">
            <v>963.19</v>
          </cell>
        </row>
        <row r="975">
          <cell r="A975">
            <v>11250</v>
          </cell>
          <cell r="B975" t="str">
            <v>CAIXA DE PASSAGEM/ LUZ / TELEFONIA, DE EMBUTIR,  EM CHAPA DE ACO GALVANIZADO, DIMENSOES 20 X 20 X *12* CM (PADRAO CONCESSIONARIA LOCAL)</v>
          </cell>
          <cell r="C975" t="str">
            <v xml:space="preserve">UN    </v>
          </cell>
          <cell r="D975">
            <v>41.46</v>
          </cell>
        </row>
        <row r="976">
          <cell r="A976">
            <v>11249</v>
          </cell>
          <cell r="B976" t="str">
            <v>CAIXA DE PASSAGEM/ LUZ / TELEFONIA, DE EMBUTIR,  EM CHAPA DE ACO GALVANIZADO, DIMENSOES 200 X 200 X 20 CM (PADRAO CONCESSIONARIA LOCAL)</v>
          </cell>
          <cell r="C976" t="str">
            <v xml:space="preserve">UN    </v>
          </cell>
          <cell r="D976">
            <v>1881.45</v>
          </cell>
        </row>
        <row r="977">
          <cell r="A977">
            <v>11251</v>
          </cell>
          <cell r="B977" t="str">
            <v>CAIXA DE PASSAGEM/ LUZ / TELEFONIA, DE EMBUTIR,  EM CHAPA DE ACO GALVANIZADO, DIMENSOES 40 X 40 X *12* CM (PADRAO CONCESSIONARIA LOCAL)</v>
          </cell>
          <cell r="C977" t="str">
            <v xml:space="preserve">UN    </v>
          </cell>
          <cell r="D977">
            <v>91.85</v>
          </cell>
        </row>
        <row r="978">
          <cell r="A978">
            <v>11253</v>
          </cell>
          <cell r="B978" t="str">
            <v>CAIXA DE PASSAGEM/ LUZ / TELEFONIA, DE EMBUTIR,  EM CHAPA DE ACO GALVANIZADO, DIMENSOES 60 X 60 X *12* CM (PADRAO CONCESSIONARIA LOCAL)</v>
          </cell>
          <cell r="C978" t="str">
            <v xml:space="preserve">UN    </v>
          </cell>
          <cell r="D978">
            <v>152.19999999999999</v>
          </cell>
        </row>
        <row r="979">
          <cell r="A979">
            <v>11255</v>
          </cell>
          <cell r="B979" t="str">
            <v>CAIXA DE PASSAGEM/ LUZ / TELEFONIA, DE EMBUTIR,  EM CHAPA DE ACO GALVANIZADO, DIMENSOES 80 X 80 X *12* CM (PADRAO CONCESSIONARIA LOCAL)</v>
          </cell>
          <cell r="C979" t="str">
            <v xml:space="preserve">UN    </v>
          </cell>
          <cell r="D979">
            <v>227.54</v>
          </cell>
        </row>
        <row r="980">
          <cell r="A980">
            <v>14055</v>
          </cell>
          <cell r="B980" t="str">
            <v>CAIXA DE PASSAGEM/ LUZ / TELEFONIA, DE EMBUTIR, EM CHAPA DE ACO GALVANIZADO, DIMENSOES 120 X 120 X *12* CM (PADRAO CONCESSIONARIA LOCAL)</v>
          </cell>
          <cell r="C980" t="str">
            <v xml:space="preserve">UN    </v>
          </cell>
          <cell r="D980">
            <v>457.74</v>
          </cell>
        </row>
        <row r="981">
          <cell r="A981">
            <v>11256</v>
          </cell>
          <cell r="B981" t="str">
            <v>CAIXA DE PASSAGEM/ LUZ / TELEFONIA, DE SOBREPOR,  EM CHAPA DE ACO GALVANIZADO, DIMENSOES 80 X 80 X *12* CM (PADRAO CONCESSIONARIA LOCAL)</v>
          </cell>
          <cell r="C981" t="str">
            <v xml:space="preserve">UN    </v>
          </cell>
          <cell r="D981">
            <v>285.02</v>
          </cell>
        </row>
        <row r="982">
          <cell r="A982">
            <v>1872</v>
          </cell>
          <cell r="B982" t="str">
            <v>CAIXA DE PASSAGEM, EM PVC, DE 4" X 2", PARA ELETRODUTO FLEXIVEL CORRUGADO</v>
          </cell>
          <cell r="C982" t="str">
            <v xml:space="preserve">UN    </v>
          </cell>
          <cell r="D982">
            <v>1.56</v>
          </cell>
        </row>
        <row r="983">
          <cell r="A983">
            <v>1873</v>
          </cell>
          <cell r="B983" t="str">
            <v>CAIXA DE PASSAGEM, EM PVC, DE 4" X 4", PARA ELETRODUTO FLEXIVEL CORRUGADO</v>
          </cell>
          <cell r="C983" t="str">
            <v xml:space="preserve">UN    </v>
          </cell>
          <cell r="D983">
            <v>3.11</v>
          </cell>
        </row>
        <row r="984">
          <cell r="A984">
            <v>39693</v>
          </cell>
          <cell r="B984" t="str">
            <v>CAIXA DE PROTECAO EXTERNA PARA MEDIDOR HOROSAZONAL, DE BAIXA TENSAO, COM MODULO, EM CHAPA DE ACO (PADRAO DA CONCESSIONARIA LOCAL)</v>
          </cell>
          <cell r="C984" t="str">
            <v xml:space="preserve">UN    </v>
          </cell>
          <cell r="D984">
            <v>1790.09</v>
          </cell>
        </row>
        <row r="985">
          <cell r="A985">
            <v>39692</v>
          </cell>
          <cell r="B985" t="str">
            <v>CAIXA DE PROTECAO PARA TRANSFORMADOR CORRENTE, EM CHAPA DE ACO 18 USG (PADRAO DA CONCESSIONARIA LOCAL)</v>
          </cell>
          <cell r="C985" t="str">
            <v xml:space="preserve">UN    </v>
          </cell>
          <cell r="D985">
            <v>572.79</v>
          </cell>
        </row>
        <row r="986">
          <cell r="A986">
            <v>3280</v>
          </cell>
          <cell r="B986" t="str">
            <v>CAIXA GORDURA DUPLA, CONCRETO PRE MOLDADO, CIRCULAR, COM TAMPA, D = 60* CM</v>
          </cell>
          <cell r="C986" t="str">
            <v xml:space="preserve">UN    </v>
          </cell>
          <cell r="D986">
            <v>149.91</v>
          </cell>
        </row>
        <row r="987">
          <cell r="A987">
            <v>11881</v>
          </cell>
          <cell r="B987" t="str">
            <v>CAIXA GORDURA, SIMPLES, CONCRETO PRE MOLDADO, CIRCULAR, COM TAMPA, D = 40 CM</v>
          </cell>
          <cell r="C987" t="str">
            <v xml:space="preserve">UN    </v>
          </cell>
          <cell r="D987">
            <v>69.62</v>
          </cell>
        </row>
        <row r="988">
          <cell r="A988">
            <v>34641</v>
          </cell>
          <cell r="B988" t="str">
            <v>CAIXA INSPECAO EM CONCRETO PARA ATERRAMENTO E PARA RAIOS DIAMETRO = 300 MM</v>
          </cell>
          <cell r="C988" t="str">
            <v xml:space="preserve">UN    </v>
          </cell>
          <cell r="D988">
            <v>56.14</v>
          </cell>
        </row>
        <row r="989">
          <cell r="A989">
            <v>34643</v>
          </cell>
          <cell r="B989" t="str">
            <v>CAIXA INSPECAO EM POLIETILENO PARA ATERRAMENTO E PARA RAIOS DIAMETRO = 300 MM</v>
          </cell>
          <cell r="C989" t="str">
            <v xml:space="preserve">UN    </v>
          </cell>
          <cell r="D989">
            <v>12.33</v>
          </cell>
        </row>
        <row r="990">
          <cell r="A990">
            <v>3278</v>
          </cell>
          <cell r="B990" t="str">
            <v>CAIXA INSPECAO, CONCRETO PRE MOLDADO, CIRCULAR, COM TAMPA, D = 40* CM</v>
          </cell>
          <cell r="C990" t="str">
            <v xml:space="preserve">UN    </v>
          </cell>
          <cell r="D990">
            <v>78.599999999999994</v>
          </cell>
        </row>
        <row r="991">
          <cell r="A991">
            <v>3279</v>
          </cell>
          <cell r="B991" t="str">
            <v>CAIXA INSPECAO, CONCRETO PRE MOLDADO, CIRCULAR, COM TAMPA, D = 60* CM, H= 60* CM</v>
          </cell>
          <cell r="C991" t="str">
            <v xml:space="preserve">UN    </v>
          </cell>
          <cell r="D991">
            <v>129.69</v>
          </cell>
        </row>
        <row r="992">
          <cell r="A992">
            <v>1062</v>
          </cell>
          <cell r="B992" t="str">
            <v>CAIXA INTERNA/EXTERNA DE MEDICAO PARA 1 MEDIDOR TRIFASICO, COM VISOR, EM CHAPA DE ACO 18 USG (PADRAO DA CONCESSIONARIA LOCAL)</v>
          </cell>
          <cell r="C992" t="str">
            <v xml:space="preserve">UN    </v>
          </cell>
          <cell r="D992">
            <v>122.49</v>
          </cell>
        </row>
        <row r="993">
          <cell r="A993">
            <v>39686</v>
          </cell>
          <cell r="B993" t="str">
            <v>CAIXA INTERNA/EXTERNA DE MEDICAO PARA 4 MEDIDORES MONOFASICOS, COM VISOR, EM CHAPA DE ACO 18 USG (PADRAO DA CONCESSIONARIA LOCAL)</v>
          </cell>
          <cell r="C993" t="str">
            <v xml:space="preserve">UN    </v>
          </cell>
          <cell r="D993">
            <v>293.93</v>
          </cell>
        </row>
        <row r="994">
          <cell r="A994">
            <v>43095</v>
          </cell>
          <cell r="B994" t="str">
            <v>CAIXA MODULAR PARA MEDIDOR DE ENERGIA AGRUPADA, EM POLICARBONATO /  TERMOPLASTICO, COM SUPORTE PARA DISJUNTOR (PADRAO DA CONCESSIONARIA LOCAL)</v>
          </cell>
          <cell r="C994" t="str">
            <v xml:space="preserve">UN    </v>
          </cell>
          <cell r="D994">
            <v>106.77</v>
          </cell>
        </row>
        <row r="995">
          <cell r="A995">
            <v>1871</v>
          </cell>
          <cell r="B995" t="str">
            <v>CAIXA OCTOGONAL DE FUNDO MOVEL, EM PVC, DE 3" X 3", PARA ELETRODUTO FLEXIVEL CORRUGADO</v>
          </cell>
          <cell r="C995" t="str">
            <v xml:space="preserve">UN    </v>
          </cell>
          <cell r="D995">
            <v>2.8</v>
          </cell>
        </row>
        <row r="996">
          <cell r="A996">
            <v>12001</v>
          </cell>
          <cell r="B996" t="str">
            <v>CAIXA OCTOGONAL DE FUNDO MOVEL, EM PVC, DE 4" X 4", PARA ELETRODUTO FLEXIVEL CORRUGADO</v>
          </cell>
          <cell r="C996" t="str">
            <v xml:space="preserve">UN    </v>
          </cell>
          <cell r="D996">
            <v>4.04</v>
          </cell>
        </row>
        <row r="997">
          <cell r="A997">
            <v>11882</v>
          </cell>
          <cell r="B997" t="str">
            <v>CAIXA PARA HIDROMETRO CONCRETO PRE MOLDADO</v>
          </cell>
          <cell r="C997" t="str">
            <v xml:space="preserve">UN    </v>
          </cell>
          <cell r="D997">
            <v>78.599999999999994</v>
          </cell>
        </row>
        <row r="998">
          <cell r="A998">
            <v>1068</v>
          </cell>
          <cell r="B998" t="str">
            <v>CAIXA PARA MEDICAO COLETIVA TIPO L, PADRAO BIFASICO OU TRIFASICO, PARA ATE 4 MEDIDORES, SEM BARRAMENTO E COM PORTAS INFERIOR E SUPERIOR</v>
          </cell>
          <cell r="C998" t="str">
            <v xml:space="preserve">UN    </v>
          </cell>
          <cell r="D998">
            <v>1197.3599999999999</v>
          </cell>
        </row>
        <row r="999">
          <cell r="A999">
            <v>39690</v>
          </cell>
          <cell r="B999" t="str">
            <v>CAIXA PARA MEDICAO COLETIVA TIPO M, PADRAO BIFASICO OU TRIFASICO, PARA ATE 8 MEDIDORES, SEM BARRAMENTO E COM PORTAS INFERIOR E SUPERIOR</v>
          </cell>
          <cell r="C999" t="str">
            <v xml:space="preserve">UN    </v>
          </cell>
          <cell r="D999">
            <v>2008.77</v>
          </cell>
        </row>
        <row r="1000">
          <cell r="A1000">
            <v>39691</v>
          </cell>
          <cell r="B1000" t="str">
            <v>CAIXA PARA MEDICAO COLETIVA TIPO N, PADRAO BIFASICO OU TRIFASICO, PARA ATE 12 MEDIDORES, SEM BARRAMENTO E COM PORTAS INFERIOR E SUPERIOR</v>
          </cell>
          <cell r="C1000" t="str">
            <v xml:space="preserve">UN    </v>
          </cell>
          <cell r="D1000">
            <v>2526.4699999999998</v>
          </cell>
        </row>
        <row r="1001">
          <cell r="A1001">
            <v>39808</v>
          </cell>
          <cell r="B1001" t="str">
            <v>CAIXA PARA MEDIDOR MONOFASICO, EM POLICARBONATO /TERMOPLASTICO, COM DISJUNTOR (PADRAO DA CONCESSIONARIA LOCAL)</v>
          </cell>
          <cell r="C1001" t="str">
            <v xml:space="preserve">UN    </v>
          </cell>
          <cell r="D1001">
            <v>55.74</v>
          </cell>
        </row>
        <row r="1002">
          <cell r="A1002">
            <v>39809</v>
          </cell>
          <cell r="B1002" t="str">
            <v>CAIXA PARA MEDIDOR POLIFASICO, EM POLICARBONATO (TERMOPLASTICO), COM 1 DISJUNTOR</v>
          </cell>
          <cell r="C1002" t="str">
            <v xml:space="preserve">UN    </v>
          </cell>
          <cell r="D1002">
            <v>132.21</v>
          </cell>
        </row>
        <row r="1003">
          <cell r="A1003">
            <v>11713</v>
          </cell>
          <cell r="B1003" t="str">
            <v>CAIXA SIFONADA PVC 150 X 150 X 50MM COM TAMPA CEGA QUADRADA BRANCA</v>
          </cell>
          <cell r="C1003" t="str">
            <v xml:space="preserve">UN    </v>
          </cell>
          <cell r="D1003">
            <v>26.77</v>
          </cell>
        </row>
        <row r="1004">
          <cell r="A1004">
            <v>11716</v>
          </cell>
          <cell r="B1004" t="str">
            <v>CAIXA SIFONADA PVC, 100 X 100 X 40 MM, COM GRELHA REDONDA BRANCA</v>
          </cell>
          <cell r="C1004" t="str">
            <v xml:space="preserve">UN    </v>
          </cell>
          <cell r="D1004">
            <v>11.43</v>
          </cell>
        </row>
        <row r="1005">
          <cell r="A1005">
            <v>5103</v>
          </cell>
          <cell r="B1005" t="str">
            <v>CAIXA SIFONADA PVC, 100 X 100 X 50 MM, COM GRELHA REDONDA BRANCA</v>
          </cell>
          <cell r="C1005" t="str">
            <v xml:space="preserve">UN    </v>
          </cell>
          <cell r="D1005">
            <v>11.59</v>
          </cell>
        </row>
        <row r="1006">
          <cell r="A1006">
            <v>11712</v>
          </cell>
          <cell r="B1006" t="str">
            <v>CAIXA SIFONADA PVC, 150 X 150 X 50 MM, COM GRELHA QUADRADA BRANCA (NBR 5688)</v>
          </cell>
          <cell r="C1006" t="str">
            <v xml:space="preserve">UN    </v>
          </cell>
          <cell r="D1006">
            <v>26.99</v>
          </cell>
        </row>
        <row r="1007">
          <cell r="A1007">
            <v>11717</v>
          </cell>
          <cell r="B1007" t="str">
            <v>CAIXA SIFONADA PVC, 150 X 150 X 50 MM, COM GRELHA REDONDA BRANCA</v>
          </cell>
          <cell r="C1007" t="str">
            <v xml:space="preserve">UN    </v>
          </cell>
          <cell r="D1007">
            <v>29.33</v>
          </cell>
        </row>
        <row r="1008">
          <cell r="A1008">
            <v>11714</v>
          </cell>
          <cell r="B1008" t="str">
            <v>CAIXA SIFONADA PVC, 150 X 185 X 75 MM, COM GRELHA QUADRADA BRANCA</v>
          </cell>
          <cell r="C1008" t="str">
            <v xml:space="preserve">UN    </v>
          </cell>
          <cell r="D1008">
            <v>36.49</v>
          </cell>
        </row>
        <row r="1009">
          <cell r="A1009">
            <v>11715</v>
          </cell>
          <cell r="B1009" t="str">
            <v>CAIXA SIFONADA PVC, 150 X 185 X 75 MM, COM TAMPA CEGA QUADRADA BRANCA</v>
          </cell>
          <cell r="C1009" t="str">
            <v xml:space="preserve">UN    </v>
          </cell>
          <cell r="D1009">
            <v>41.98</v>
          </cell>
        </row>
        <row r="1010">
          <cell r="A1010">
            <v>11880</v>
          </cell>
          <cell r="B1010" t="str">
            <v>CAIXA SIFONADA PVC, 250 X 230 X 75 MM, COM TAMPA E PORTA TAMPA QUADRADA BRANCA</v>
          </cell>
          <cell r="C1010" t="str">
            <v xml:space="preserve">UN    </v>
          </cell>
          <cell r="D1010">
            <v>75.47</v>
          </cell>
        </row>
        <row r="1011">
          <cell r="A1011">
            <v>1106</v>
          </cell>
          <cell r="B1011" t="str">
            <v>CAL HIDRATADA CH-I PARA ARGAMASSAS</v>
          </cell>
          <cell r="C1011" t="str">
            <v xml:space="preserve">KG    </v>
          </cell>
          <cell r="D1011">
            <v>0.55000000000000004</v>
          </cell>
        </row>
        <row r="1012">
          <cell r="A1012">
            <v>11161</v>
          </cell>
          <cell r="B1012" t="str">
            <v>CAL HIDRATADA PARA PINTURA</v>
          </cell>
          <cell r="C1012" t="str">
            <v xml:space="preserve">KG    </v>
          </cell>
          <cell r="D1012">
            <v>0.91</v>
          </cell>
        </row>
        <row r="1013">
          <cell r="A1013">
            <v>1107</v>
          </cell>
          <cell r="B1013" t="str">
            <v>CAL VIRGEM COMUM PARA ARGAMASSAS (NBR 6453)</v>
          </cell>
          <cell r="C1013" t="str">
            <v xml:space="preserve">KG    </v>
          </cell>
          <cell r="D1013">
            <v>0.63</v>
          </cell>
        </row>
        <row r="1014">
          <cell r="A1014">
            <v>4758</v>
          </cell>
          <cell r="B1014" t="str">
            <v>CALAFETADOR / CALAFATE</v>
          </cell>
          <cell r="C1014" t="str">
            <v xml:space="preserve">H     </v>
          </cell>
          <cell r="D1014">
            <v>18.11</v>
          </cell>
        </row>
        <row r="1015">
          <cell r="A1015">
            <v>41080</v>
          </cell>
          <cell r="B1015" t="str">
            <v>CALAFETADOR / CALAFATE (MENSALISTA)</v>
          </cell>
          <cell r="C1015" t="str">
            <v xml:space="preserve">MES   </v>
          </cell>
          <cell r="D1015">
            <v>3212.98</v>
          </cell>
        </row>
        <row r="1016">
          <cell r="A1016">
            <v>25963</v>
          </cell>
          <cell r="B1016" t="str">
            <v>CALCARIO DOLOMITICO A (POSTO PEDREIRA/FORNECEDOR, SEM FRETE)</v>
          </cell>
          <cell r="C1016" t="str">
            <v xml:space="preserve">KG    </v>
          </cell>
          <cell r="D1016">
            <v>0.11</v>
          </cell>
        </row>
        <row r="1017">
          <cell r="A1017">
            <v>4759</v>
          </cell>
          <cell r="B1017" t="str">
            <v>CALCETEIRO</v>
          </cell>
          <cell r="C1017" t="str">
            <v xml:space="preserve">H     </v>
          </cell>
          <cell r="D1017">
            <v>14.7</v>
          </cell>
        </row>
        <row r="1018">
          <cell r="A1018">
            <v>41068</v>
          </cell>
          <cell r="B1018" t="str">
            <v>CALCETEIRO  (MENSALISTA)</v>
          </cell>
          <cell r="C1018" t="str">
            <v xml:space="preserve">MES   </v>
          </cell>
          <cell r="D1018">
            <v>2608.11</v>
          </cell>
        </row>
        <row r="1019">
          <cell r="A1019">
            <v>1108</v>
          </cell>
          <cell r="B1019" t="str">
            <v>CALHA MOLDURA AMERICANA DE CHAPA DE ACO GALVANIZADA NUM 26, CORTE 33 CM</v>
          </cell>
          <cell r="C1019" t="str">
            <v xml:space="preserve">M     </v>
          </cell>
          <cell r="D1019">
            <v>19.52</v>
          </cell>
        </row>
        <row r="1020">
          <cell r="A1020">
            <v>1117</v>
          </cell>
          <cell r="B1020" t="str">
            <v>CALHA PARA AGUA FURTADA DE CHAPA DE ACO GALVANIZADA NUM 26, CORTE 40 CM</v>
          </cell>
          <cell r="C1020" t="str">
            <v xml:space="preserve">M     </v>
          </cell>
          <cell r="D1020">
            <v>19.68</v>
          </cell>
        </row>
        <row r="1021">
          <cell r="A1021">
            <v>1118</v>
          </cell>
          <cell r="B1021" t="str">
            <v>CALHA PARA AGUA FURTADA DE CHAPA DE ACO GALVANIZADA NUM 26, CORTE 50 CM</v>
          </cell>
          <cell r="C1021" t="str">
            <v xml:space="preserve">M     </v>
          </cell>
          <cell r="D1021">
            <v>23.26</v>
          </cell>
        </row>
        <row r="1022">
          <cell r="A1022">
            <v>1110</v>
          </cell>
          <cell r="B1022" t="str">
            <v>CALHA PLATIBANDA DE CHAPA DE ACO GALVANIZADA NUM 26, CORTE 45 CM</v>
          </cell>
          <cell r="C1022" t="str">
            <v xml:space="preserve">M     </v>
          </cell>
          <cell r="D1022">
            <v>23.26</v>
          </cell>
        </row>
        <row r="1023">
          <cell r="A1023">
            <v>12618</v>
          </cell>
          <cell r="B1023" t="str">
            <v>CALHA PLUVIAL DE PVC, DIAMETRO ENTRE 119 E 170 MM, COMPRIMENTO DE 3 M, PARA DRENAGEM PREDIAL</v>
          </cell>
          <cell r="C1023" t="str">
            <v xml:space="preserve">UN    </v>
          </cell>
          <cell r="D1023">
            <v>35.94</v>
          </cell>
        </row>
        <row r="1024">
          <cell r="A1024">
            <v>40784</v>
          </cell>
          <cell r="B1024" t="str">
            <v>CALHA QUADRADA DE CHAPA DE ACO GALVANIZADA NUM 24, CORTE 100 CM</v>
          </cell>
          <cell r="C1024" t="str">
            <v xml:space="preserve">M     </v>
          </cell>
          <cell r="D1024">
            <v>64.150000000000006</v>
          </cell>
        </row>
        <row r="1025">
          <cell r="A1025">
            <v>40871</v>
          </cell>
          <cell r="B1025" t="str">
            <v>CALHA QUADRADA DE CHAPA DE ACO GALVANIZADA NUM 24, CORTE 100 CM (COLETADO CAIXA)</v>
          </cell>
          <cell r="C1025" t="str">
            <v xml:space="preserve">M     </v>
          </cell>
          <cell r="D1025">
            <v>81.56</v>
          </cell>
        </row>
        <row r="1026">
          <cell r="A1026">
            <v>40782</v>
          </cell>
          <cell r="B1026" t="str">
            <v>CALHA QUADRADA DE CHAPA DE ACO GALVANIZADA NUM 24, CORTE 33 CM</v>
          </cell>
          <cell r="C1026" t="str">
            <v xml:space="preserve">M     </v>
          </cell>
          <cell r="D1026">
            <v>25.17</v>
          </cell>
        </row>
        <row r="1027">
          <cell r="A1027">
            <v>40869</v>
          </cell>
          <cell r="B1027" t="str">
            <v>CALHA QUADRADA DE CHAPA DE ACO GALVANIZADA NUM 24, CORTE 33 CM (COLETADO CAIXA)</v>
          </cell>
          <cell r="C1027" t="str">
            <v xml:space="preserve">M     </v>
          </cell>
          <cell r="D1027">
            <v>26.78</v>
          </cell>
        </row>
        <row r="1028">
          <cell r="A1028">
            <v>40783</v>
          </cell>
          <cell r="B1028" t="str">
            <v>CALHA QUADRADA DE CHAPA DE ACO GALVANIZADA NUM 24, CORTE 50 CM</v>
          </cell>
          <cell r="C1028" t="str">
            <v xml:space="preserve">M     </v>
          </cell>
          <cell r="D1028">
            <v>32.79</v>
          </cell>
        </row>
        <row r="1029">
          <cell r="A1029">
            <v>40870</v>
          </cell>
          <cell r="B1029" t="str">
            <v>CALHA QUADRADA DE CHAPA DE ACO GALVANIZADA NUM 24, CORTE 50 CM (COLETADO CAIXA)</v>
          </cell>
          <cell r="C1029" t="str">
            <v xml:space="preserve">M     </v>
          </cell>
          <cell r="D1029">
            <v>40.92</v>
          </cell>
        </row>
        <row r="1030">
          <cell r="A1030">
            <v>1109</v>
          </cell>
          <cell r="B1030" t="str">
            <v>CALHA QUADRADA DE CHAPA DE ACO GALVANIZADA NUM 26, CORTE 33 CM</v>
          </cell>
          <cell r="C1030" t="str">
            <v xml:space="preserve">M     </v>
          </cell>
          <cell r="D1030">
            <v>19.52</v>
          </cell>
        </row>
        <row r="1031">
          <cell r="A1031">
            <v>1119</v>
          </cell>
          <cell r="B1031" t="str">
            <v>CALHA QUADRADA DE CHAPA DE ACO GALVANIZADA NUM 28, CORTE 25 CM</v>
          </cell>
          <cell r="C1031" t="str">
            <v xml:space="preserve">M     </v>
          </cell>
          <cell r="D1031">
            <v>12.58</v>
          </cell>
        </row>
        <row r="1032">
          <cell r="A1032">
            <v>13115</v>
          </cell>
          <cell r="B1032" t="str">
            <v>CALHA/CANALETA DE CONCRETO SIMPLES, TIPO MEIA CANA, D = 20 CM, PARA AGUA PLUVIAL</v>
          </cell>
          <cell r="C1032" t="str">
            <v xml:space="preserve">M     </v>
          </cell>
          <cell r="D1032">
            <v>15.23</v>
          </cell>
        </row>
        <row r="1033">
          <cell r="A1033">
            <v>10541</v>
          </cell>
          <cell r="B1033" t="str">
            <v>CALHA/CANALETA DE CONCRETO SIMPLES, TIPO MEIA CANA, D = 30 CM, PARA AGUA PLUVIAL</v>
          </cell>
          <cell r="C1033" t="str">
            <v xml:space="preserve">M     </v>
          </cell>
          <cell r="D1033">
            <v>17.690000000000001</v>
          </cell>
        </row>
        <row r="1034">
          <cell r="A1034">
            <v>10543</v>
          </cell>
          <cell r="B1034" t="str">
            <v>CALHA/CANALETA DE CONCRETO SIMPLES, TIPO MEIA CANA, D = 50 CM, PARA AGUA PLUVIAL</v>
          </cell>
          <cell r="C1034" t="str">
            <v xml:space="preserve">M     </v>
          </cell>
          <cell r="D1034">
            <v>34.33</v>
          </cell>
        </row>
        <row r="1035">
          <cell r="A1035">
            <v>10544</v>
          </cell>
          <cell r="B1035" t="str">
            <v>CALHA/CANALETA DE CONCRETO SIMPLES, TIPO MEIA CANA, D = 60 CM, PARA AGUA PLUVIAL</v>
          </cell>
          <cell r="C1035" t="str">
            <v xml:space="preserve">M     </v>
          </cell>
          <cell r="D1035">
            <v>41.28</v>
          </cell>
        </row>
        <row r="1036">
          <cell r="A1036">
            <v>10545</v>
          </cell>
          <cell r="B1036" t="str">
            <v>CALHA/CANALETA DE CONCRETO SIMPLES, TIPO MEIA CANA, D = 80 CM, PARA AGUA PLUVIAL</v>
          </cell>
          <cell r="C1036" t="str">
            <v xml:space="preserve">M     </v>
          </cell>
          <cell r="D1036">
            <v>63.32</v>
          </cell>
        </row>
        <row r="1037">
          <cell r="A1037">
            <v>10542</v>
          </cell>
          <cell r="B1037" t="str">
            <v>CALHA/CANALETA DE CONCRETO SIMPLES, TIPO MEIA CANA, D= 40 CM, PARA AGUA PLUVIAL</v>
          </cell>
          <cell r="C1037" t="str">
            <v xml:space="preserve">M     </v>
          </cell>
          <cell r="D1037">
            <v>24.37</v>
          </cell>
        </row>
        <row r="1038">
          <cell r="A1038">
            <v>38365</v>
          </cell>
          <cell r="B1038" t="str">
            <v>CAMADA SEPARADORA DE FILME DE POLIETILENO 20 A 25 MICRA</v>
          </cell>
          <cell r="C1038" t="str">
            <v xml:space="preserve">M2    </v>
          </cell>
          <cell r="D1038">
            <v>1.49</v>
          </cell>
        </row>
        <row r="1039">
          <cell r="A1039">
            <v>37745</v>
          </cell>
          <cell r="B1039" t="str">
            <v>CAMINHAO TOCO, PESO BRUTO TOTAL 13000 KG, CARGA UTIL MAXIMA 7925 KG, DISTANCIA ENTRE EIXOS 4,80 M, POTENCIA 189 CV (INCLUI CABINE E CHASSI, NAO INCLUI CARROCERIA)</v>
          </cell>
          <cell r="C1039" t="str">
            <v xml:space="preserve">UN    </v>
          </cell>
          <cell r="D1039">
            <v>235000</v>
          </cell>
        </row>
        <row r="1040">
          <cell r="A1040">
            <v>37754</v>
          </cell>
          <cell r="B1040" t="str">
            <v>CAMINHAO TOCO, PESO BRUTO TOTAL 14300 KG, CARGA UTIL MAXIMA 9590 KG, DISTANCIA ENTRE EIXOS 4,76 M, POTENCIA 185 CV (INCLUI CABINE E CHASSI, NAO INCLUI CARROCERIA)</v>
          </cell>
          <cell r="C1040" t="str">
            <v xml:space="preserve">UN    </v>
          </cell>
          <cell r="D1040">
            <v>245411.39</v>
          </cell>
        </row>
        <row r="1041">
          <cell r="A1041">
            <v>37748</v>
          </cell>
          <cell r="B1041" t="str">
            <v>CAMINHAO TOCO, PESO BRUTO TOTAL 14300 KG, CARGA UTIL MAXIMA 9710 KG, DISTANCIA ENTRE EIXOS 3,56 M, POTENCIA 185 CV (INCLUI CABINE E CHASSI, NAO INCLUI CARROCERIA)</v>
          </cell>
          <cell r="C1041" t="str">
            <v xml:space="preserve">UN    </v>
          </cell>
          <cell r="D1041">
            <v>249836.23</v>
          </cell>
        </row>
        <row r="1042">
          <cell r="A1042">
            <v>37761</v>
          </cell>
          <cell r="B1042" t="str">
            <v>CAMINHAO TOCO, PESO BRUTO TOTAL 16000 KG, CARGA UTIL MAXIMA DE 10685 KG, DISTANCIA ENTRE EIXOS 4,8M, POTENCIA 189 CV (INCLUI CABINE E CHASSI, NAO INCLUI CARROCERIA)</v>
          </cell>
          <cell r="C1042" t="str">
            <v xml:space="preserve">UN    </v>
          </cell>
          <cell r="D1042">
            <v>206740.49</v>
          </cell>
        </row>
        <row r="1043">
          <cell r="A1043">
            <v>37757</v>
          </cell>
          <cell r="B1043" t="str">
            <v>CAMINHAO TOCO, PESO BRUTO TOTAL 16000 KG, CARGA UTIL MAXIMA 10600 KG, DISTANCIA ENTRE EIXOS 4,80 M, POTENCIA 275 CV (INCLUI CABINE E CHASSI, NAO INCLUI CARROCERIA)</v>
          </cell>
          <cell r="C1043" t="str">
            <v xml:space="preserve">UN    </v>
          </cell>
          <cell r="D1043">
            <v>287800.62</v>
          </cell>
        </row>
        <row r="1044">
          <cell r="A1044">
            <v>37759</v>
          </cell>
          <cell r="B1044" t="str">
            <v>CAMINHAO TOCO, PESO BRUTO TOTAL 16000 KG, CARGA UTIL MAXIMA 10780 KG, DISTANCIA ENTRE EIXOS 3,56 M, POTENCIA 275 CV (INCLUI CABINE E CHASSI, NAO INCLUI CARROCERIA)</v>
          </cell>
          <cell r="C1044" t="str">
            <v xml:space="preserve">UN    </v>
          </cell>
          <cell r="D1044">
            <v>288916.14</v>
          </cell>
        </row>
        <row r="1045">
          <cell r="A1045">
            <v>37766</v>
          </cell>
          <cell r="B1045" t="str">
            <v>CAMINHAO TOCO, PESO BRUTO TOTAL 16000 KG, CARGA UTIL MAXIMA 11030 KG, DISTANCIA ENTRE EIXOS 3,56M, POTENCIA 186 CV (INCLUI CABINE E CHASSI, NAO INCLUI CARROCERIA)</v>
          </cell>
          <cell r="C1045" t="str">
            <v xml:space="preserve">UN    </v>
          </cell>
          <cell r="D1045">
            <v>288916.12</v>
          </cell>
        </row>
        <row r="1046">
          <cell r="A1046">
            <v>37752</v>
          </cell>
          <cell r="B1046" t="str">
            <v>CAMINHAO TOCO, PESO BRUTO TOTAL 16000 KG, CARGA UTIL MAXIMA 11130 KG, DISTANCIA ENTRE EIXOS 5,36 M, POTENCIA 185 CV (INCLUI CABINE E CHASSI, NAO INCLUI CARROCERIA)</v>
          </cell>
          <cell r="C1046" t="str">
            <v xml:space="preserve">UN    </v>
          </cell>
          <cell r="D1046">
            <v>261995.24</v>
          </cell>
        </row>
        <row r="1047">
          <cell r="A1047">
            <v>37760</v>
          </cell>
          <cell r="B1047" t="str">
            <v>CAMINHAO TOCO, PESO BRUTO TOTAL 16000 KG, CARGA UTIL MAXIMA 13071 KG, DISTANCIA ENTRE EIXOS 4,80 M, POTENCIA 230 CV (INCLUI CABINE E CHASSI, NAO INCLUI CARROCERIA)</v>
          </cell>
          <cell r="C1047" t="str">
            <v xml:space="preserve">UN    </v>
          </cell>
          <cell r="D1047">
            <v>275901.89</v>
          </cell>
        </row>
        <row r="1048">
          <cell r="A1048">
            <v>37765</v>
          </cell>
          <cell r="B1048" t="str">
            <v>CAMINHAO TOCO, PESO BRUTO TOTAL 8250 KG, CARGA UTIL MAXIMA 5110 KG, DISTANCIA ENTRE EIXOS 4,30 M, POTENCIA 162 CV (INCLUI CABINE E CHASSI, NAO INCLUI CARROCERIA)</v>
          </cell>
          <cell r="C1048" t="str">
            <v xml:space="preserve">UN    </v>
          </cell>
          <cell r="D1048">
            <v>192610.77</v>
          </cell>
        </row>
        <row r="1049">
          <cell r="A1049">
            <v>37746</v>
          </cell>
          <cell r="B1049" t="str">
            <v>CAMINHAO TOCO, PESO BRUTO TOTAL 9000 KG, CARGA UTIL MAXIMA 5940 KG, DISTANCIA ENTRE EIXOS 3,69 M, POTENCIA 177 CV (INCLUI CABINE E CHASSI, NAO INCLUI CARROCERIA)</v>
          </cell>
          <cell r="C1049" t="str">
            <v xml:space="preserve">UN    </v>
          </cell>
          <cell r="D1049">
            <v>211165.33</v>
          </cell>
        </row>
        <row r="1050">
          <cell r="A1050">
            <v>37750</v>
          </cell>
          <cell r="B1050" t="str">
            <v>CAMINHAO TOCO, PESO BRUTO TOTAL 9600 KG, CARGA UTIL MAXIMA 6110 KG, DISTANCIA ENTRE EIXOS 3,70 M, POTENCIA 156 CV (INCLUI CABINE E CHASSI, NAO INCLUI CARROCERIA)</v>
          </cell>
          <cell r="C1050" t="str">
            <v xml:space="preserve">UN    </v>
          </cell>
          <cell r="D1050">
            <v>210421.67</v>
          </cell>
        </row>
        <row r="1051">
          <cell r="A1051">
            <v>37753</v>
          </cell>
          <cell r="B1051" t="str">
            <v>CAMINHAO TOCO, PESO BRUTO TOTAL 9600 KG, CARGA UTIL MAXIMA 6200 KG, DISTANCIA ENTRE EIXOS 3,10 M, POTENCIA 156 CV (INCLUI CABINE E CHASSI, NAO INCLUI CARROCERIA)</v>
          </cell>
          <cell r="C1051" t="str">
            <v xml:space="preserve">UN    </v>
          </cell>
          <cell r="D1051">
            <v>209677.99</v>
          </cell>
        </row>
        <row r="1052">
          <cell r="A1052">
            <v>37756</v>
          </cell>
          <cell r="B1052" t="str">
            <v>CAMINHAO TOCO, PESO BRUTO TOTAL 9700 KG, CARGA UTIL MAXIMA 6360 KG, DISTANCIA ENTRE EIXOS 4,30 M, POTENCIA 160 CV (INCLUI CABINE E CHASSI, NAO INCLUI CARROCERIA)</v>
          </cell>
          <cell r="C1052" t="str">
            <v xml:space="preserve">UN    </v>
          </cell>
          <cell r="D1052">
            <v>206740.49</v>
          </cell>
        </row>
        <row r="1053">
          <cell r="A1053">
            <v>37755</v>
          </cell>
          <cell r="B1053" t="str">
            <v>CAMINHAO TRUCADO, PESO BRUTO TOTAL 22000 KG, CARGA UTIL MAXIMA 15350 KG, DISTANCIA ENTRE EIXOS 5,17 M, POTENCIA 238 CV (INCLUI CABINE E CHASSI, NAO INCLUI CARROCERIA)</v>
          </cell>
          <cell r="C1053" t="str">
            <v xml:space="preserve">UN    </v>
          </cell>
          <cell r="D1053">
            <v>300443.03000000003</v>
          </cell>
        </row>
        <row r="1054">
          <cell r="A1054">
            <v>37758</v>
          </cell>
          <cell r="B1054" t="str">
            <v>CAMINHAO TRUCADO, PESO BRUTO TOTAL 23000 KG, CARGA UTIL MAXIMA 15378 KG, DISTANCIA ENTRE EIXOS 4,80 M, POTENCIA 326 CV (INCLUI CABINE E CHASSI, NAO INCLUI CARROCERIA)</v>
          </cell>
          <cell r="C1054" t="str">
            <v xml:space="preserve">UN    </v>
          </cell>
          <cell r="D1054">
            <v>339113.93</v>
          </cell>
        </row>
        <row r="1055">
          <cell r="A1055">
            <v>37747</v>
          </cell>
          <cell r="B1055" t="str">
            <v>CAMINHAO TRUCADO, PESO BRUTO TOTAL 23000 KG, CARGA UTIL MAXIMA 15935 KG, DISTANCIA ENTRE EIXOS 4,80 M, POTENCIA 230 CV (INCLUI CABINE E CHASSI, NAO INCLUI CARROCERIA)</v>
          </cell>
          <cell r="C1055" t="str">
            <v xml:space="preserve">UN    </v>
          </cell>
          <cell r="D1055">
            <v>305128.15000000002</v>
          </cell>
        </row>
        <row r="1056">
          <cell r="A1056">
            <v>37767</v>
          </cell>
          <cell r="B1056" t="str">
            <v>CAMINHAO TRUCADO, PESO BRUTO TOTAL 23000 KG, CARGA UTIL MAXIMA 15940 KG, DISTANCIA ENTRE EIXOS 3,60 M, POTENCIA 286 CV (INCLUI CABINE E CHASSI, NAO INCLUI CARROCERIA)</v>
          </cell>
          <cell r="C1056" t="str">
            <v xml:space="preserve">UN    </v>
          </cell>
          <cell r="D1056">
            <v>322009.5</v>
          </cell>
        </row>
        <row r="1057">
          <cell r="A1057">
            <v>37751</v>
          </cell>
          <cell r="B1057" t="str">
            <v>CAMINHAO TRUCADO, PESO BRUTO TOTAL 23000 KG, CARGA UTIL MAXIMA 16190 KG, DISTANCIA ENTRE EIXOS 3,60 M, POTENCIA 286 CV (INCLUI CABINE E CHASSI, NAO INCLUI CARROCERIA)</v>
          </cell>
          <cell r="C1057" t="str">
            <v xml:space="preserve">UN    </v>
          </cell>
          <cell r="D1057">
            <v>322009.5</v>
          </cell>
        </row>
        <row r="1058">
          <cell r="A1058">
            <v>37749</v>
          </cell>
          <cell r="B1058" t="str">
            <v>CAMINHAO TRUCADO, PESO BRUTO TOTAL 23000 KG, CARGA UTIL MAXIMA 16360 KG, CABINE ESTENDIDA, DISTANCIA ENTRE EIXOS 3,56 M, POTENCIA 275 CV (INCLUI CABINE E CHASSI, NAO INCLUI CARROCERIA)</v>
          </cell>
          <cell r="C1058" t="str">
            <v xml:space="preserve">UN    </v>
          </cell>
          <cell r="D1058">
            <v>318291.14</v>
          </cell>
        </row>
        <row r="1059">
          <cell r="A1059">
            <v>1159</v>
          </cell>
          <cell r="B1059" t="str">
            <v>CAMINHONETE COM MOTOR A DIESEL, POTENCIA *160* CV, CABINE DUPLA, 4X4</v>
          </cell>
          <cell r="C1059" t="str">
            <v xml:space="preserve">UN    </v>
          </cell>
          <cell r="D1059">
            <v>162042.74</v>
          </cell>
        </row>
        <row r="1060">
          <cell r="A1060">
            <v>12114</v>
          </cell>
          <cell r="B1060" t="str">
            <v>CAMPAINHA ALTA POTENCIA 110V / 220V, DIAMETRO 150 MM</v>
          </cell>
          <cell r="C1060" t="str">
            <v xml:space="preserve">UN    </v>
          </cell>
          <cell r="D1060">
            <v>95.85</v>
          </cell>
        </row>
        <row r="1061">
          <cell r="A1061">
            <v>38106</v>
          </cell>
          <cell r="B1061" t="str">
            <v>CAMPAINHA CIGARRA 127 V / 220 V (APENAS MODULO)</v>
          </cell>
          <cell r="C1061" t="str">
            <v xml:space="preserve">UN    </v>
          </cell>
          <cell r="D1061">
            <v>13.02</v>
          </cell>
        </row>
        <row r="1062">
          <cell r="A1062">
            <v>38085</v>
          </cell>
          <cell r="B1062" t="str">
            <v>CAMPAINHA CIGARRA 127 V / 220 V, CONJUNTO MONTADO PARA EMBUTIR 4" X 2" (PLACA + SUPORTE + MODULO)</v>
          </cell>
          <cell r="C1062" t="str">
            <v xml:space="preserve">UN    </v>
          </cell>
          <cell r="D1062">
            <v>15.38</v>
          </cell>
        </row>
        <row r="1063">
          <cell r="A1063">
            <v>38599</v>
          </cell>
          <cell r="B1063" t="str">
            <v>CANALETA CONCRETO ESTRUTURAL 14 X 19 X 29 CM, FBK 14 MPA (NBR 6136)</v>
          </cell>
          <cell r="C1063" t="str">
            <v xml:space="preserve">UN    </v>
          </cell>
          <cell r="D1063">
            <v>3.68</v>
          </cell>
        </row>
        <row r="1064">
          <cell r="A1064">
            <v>38596</v>
          </cell>
          <cell r="B1064" t="str">
            <v>CANALETA CONCRETO ESTRUTURAL 14 X 19 X 29 CM, FBK 4,5 MPA (NBR 6136)</v>
          </cell>
          <cell r="C1064" t="str">
            <v xml:space="preserve">UN    </v>
          </cell>
          <cell r="D1064">
            <v>2.5099999999999998</v>
          </cell>
        </row>
        <row r="1065">
          <cell r="A1065">
            <v>38600</v>
          </cell>
          <cell r="B1065" t="str">
            <v>CANALETA CONCRETO ESTRUTURAL 14 X 19 X 39 CM, FBK 14 MPA (NBR 6136)</v>
          </cell>
          <cell r="C1065" t="str">
            <v xml:space="preserve">UN    </v>
          </cell>
          <cell r="D1065">
            <v>4.33</v>
          </cell>
        </row>
        <row r="1066">
          <cell r="A1066">
            <v>38597</v>
          </cell>
          <cell r="B1066" t="str">
            <v>CANALETA CONCRETO ESTRUTURAL 14 X 19 X 39 CM, FBK 4,5 MPA (NBR 6136)</v>
          </cell>
          <cell r="C1066" t="str">
            <v xml:space="preserve">UN    </v>
          </cell>
          <cell r="D1066">
            <v>3.07</v>
          </cell>
        </row>
        <row r="1067">
          <cell r="A1067">
            <v>659</v>
          </cell>
          <cell r="B1067" t="str">
            <v>CANALETA CONCRETO 14 X 19 X 19 CM (CLASSE C - NBR 6136)</v>
          </cell>
          <cell r="C1067" t="str">
            <v xml:space="preserve">UN    </v>
          </cell>
          <cell r="D1067">
            <v>1.49</v>
          </cell>
        </row>
        <row r="1068">
          <cell r="A1068">
            <v>660</v>
          </cell>
          <cell r="B1068" t="str">
            <v>CANALETA CONCRETO 19 X 19 X 19 CM (CLASSE C - NBR 6136)</v>
          </cell>
          <cell r="C1068" t="str">
            <v xml:space="preserve">UN    </v>
          </cell>
          <cell r="D1068">
            <v>2.19</v>
          </cell>
        </row>
        <row r="1069">
          <cell r="A1069">
            <v>658</v>
          </cell>
          <cell r="B1069" t="str">
            <v>CANALETA CONCRETO 9 X 19 X 19 CM (CLASSE C - NBR 6136)</v>
          </cell>
          <cell r="C1069" t="str">
            <v xml:space="preserve">UN    </v>
          </cell>
          <cell r="D1069">
            <v>1.2</v>
          </cell>
        </row>
        <row r="1070">
          <cell r="A1070">
            <v>38548</v>
          </cell>
          <cell r="B1070" t="str">
            <v>CANALETA ESTRUTURAL CERAMICA, 14 X 19 X 19 CM, 6,0 MPA (NBR 15270)</v>
          </cell>
          <cell r="C1070" t="str">
            <v xml:space="preserve">UN    </v>
          </cell>
          <cell r="D1070">
            <v>1.25</v>
          </cell>
        </row>
        <row r="1071">
          <cell r="A1071">
            <v>34647</v>
          </cell>
          <cell r="B1071" t="str">
            <v>CANALETA ESTRUTURAL CERAMICA, 14 X 19 X 29 CM, 4,0 MPA (NBR 15270)</v>
          </cell>
          <cell r="C1071" t="str">
            <v xml:space="preserve">UN    </v>
          </cell>
          <cell r="D1071">
            <v>2.17</v>
          </cell>
        </row>
        <row r="1072">
          <cell r="A1072">
            <v>34649</v>
          </cell>
          <cell r="B1072" t="str">
            <v>CANALETA ESTRUTURAL CERAMICA, 14 X 19 X 29 CM, 6,0 MPA (NBR 15270)</v>
          </cell>
          <cell r="C1072" t="str">
            <v xml:space="preserve">UN    </v>
          </cell>
          <cell r="D1072">
            <v>2.23</v>
          </cell>
        </row>
        <row r="1073">
          <cell r="A1073">
            <v>34652</v>
          </cell>
          <cell r="B1073" t="str">
            <v>CANALETA ESTRUTURAL CERAMICA, 14 X 19 X 39 CM, 4,0 MPA (NBR 15270)</v>
          </cell>
          <cell r="C1073" t="str">
            <v xml:space="preserve">UN    </v>
          </cell>
          <cell r="D1073">
            <v>3.04</v>
          </cell>
        </row>
        <row r="1074">
          <cell r="A1074">
            <v>34655</v>
          </cell>
          <cell r="B1074" t="str">
            <v>CANALETA ESTRUTURAL CERAMICA, 14 X 19 X 39 CM, 6,0 MPA (NBR 15270)</v>
          </cell>
          <cell r="C1074" t="str">
            <v xml:space="preserve">UN    </v>
          </cell>
          <cell r="D1074">
            <v>2.94</v>
          </cell>
        </row>
        <row r="1075">
          <cell r="A1075">
            <v>40607</v>
          </cell>
          <cell r="B1075" t="str">
            <v>CANOPLA ACABAMENTO CROMADO PARA INSTALACAO DE SPRINKLER, SOB FORRO, 15 MM</v>
          </cell>
          <cell r="C1075" t="str">
            <v xml:space="preserve">UN    </v>
          </cell>
          <cell r="D1075">
            <v>3.57</v>
          </cell>
        </row>
        <row r="1076">
          <cell r="A1076">
            <v>585</v>
          </cell>
          <cell r="B1076" t="str">
            <v>CANTONEIRA "U" ALUMINIO ABAS IGUAIS 1 ", E = 3/32 "</v>
          </cell>
          <cell r="C1076" t="str">
            <v xml:space="preserve">KG    </v>
          </cell>
          <cell r="D1076">
            <v>21.97</v>
          </cell>
        </row>
        <row r="1077">
          <cell r="A1077">
            <v>4777</v>
          </cell>
          <cell r="B1077" t="str">
            <v>CANTONEIRA ACO ABAS IGUAIS (QUALQUER BITOLA), ESPESSURA ENTRE 1/8" E 1/4"</v>
          </cell>
          <cell r="C1077" t="str">
            <v xml:space="preserve">KG    </v>
          </cell>
          <cell r="D1077">
            <v>5.03</v>
          </cell>
        </row>
        <row r="1078">
          <cell r="A1078">
            <v>587</v>
          </cell>
          <cell r="B1078" t="str">
            <v>CANTONEIRA ALUMINIO ABAS DESIGUAIS 1" X 3/4 ", E = 1/8 "</v>
          </cell>
          <cell r="C1078" t="str">
            <v xml:space="preserve">KG    </v>
          </cell>
          <cell r="D1078">
            <v>23.55</v>
          </cell>
        </row>
        <row r="1079">
          <cell r="A1079">
            <v>590</v>
          </cell>
          <cell r="B1079" t="str">
            <v>CANTONEIRA ALUMINIO ABAS DESIGUAIS 2 1/2" X 1/2 ", E = 3/16 "</v>
          </cell>
          <cell r="C1079" t="str">
            <v xml:space="preserve">KG    </v>
          </cell>
          <cell r="D1079">
            <v>22.76</v>
          </cell>
        </row>
        <row r="1080">
          <cell r="A1080">
            <v>592</v>
          </cell>
          <cell r="B1080" t="str">
            <v>CANTONEIRA ALUMINIO ABAS IGUAIS 1 ", E = 1/8 ", 25,40 X 3,17 MM (0,408 KG/M)</v>
          </cell>
          <cell r="C1080" t="str">
            <v xml:space="preserve">KG    </v>
          </cell>
          <cell r="D1080">
            <v>23.55</v>
          </cell>
        </row>
        <row r="1081">
          <cell r="A1081">
            <v>586</v>
          </cell>
          <cell r="B1081" t="str">
            <v>CANTONEIRA ALUMINIO ABAS IGUAIS 1 ", E = 3 /16 "</v>
          </cell>
          <cell r="C1081" t="str">
            <v xml:space="preserve">M     </v>
          </cell>
          <cell r="D1081">
            <v>13.84</v>
          </cell>
        </row>
        <row r="1082">
          <cell r="A1082">
            <v>591</v>
          </cell>
          <cell r="B1082" t="str">
            <v>CANTONEIRA ALUMINIO ABAS IGUAIS 1 1/2 ", E = 3/16 "</v>
          </cell>
          <cell r="C1082" t="str">
            <v xml:space="preserve">KG    </v>
          </cell>
          <cell r="D1082">
            <v>21.97</v>
          </cell>
        </row>
        <row r="1083">
          <cell r="A1083">
            <v>588</v>
          </cell>
          <cell r="B1083" t="str">
            <v>CANTONEIRA ALUMINIO ABAS IGUAIS 1 1/4 ", E = 3/16 "</v>
          </cell>
          <cell r="C1083" t="str">
            <v xml:space="preserve">M     </v>
          </cell>
          <cell r="D1083">
            <v>21.9</v>
          </cell>
        </row>
        <row r="1084">
          <cell r="A1084">
            <v>589</v>
          </cell>
          <cell r="B1084" t="str">
            <v>CANTONEIRA ALUMINIO ABAS IGUAIS 2 ", E = 1/4 "</v>
          </cell>
          <cell r="C1084" t="str">
            <v xml:space="preserve">M     </v>
          </cell>
          <cell r="D1084">
            <v>37.020000000000003</v>
          </cell>
        </row>
        <row r="1085">
          <cell r="A1085">
            <v>584</v>
          </cell>
          <cell r="B1085" t="str">
            <v>CANTONEIRA ALUMINIO ABAS IGUAIS 2 ", E = 1/8 "</v>
          </cell>
          <cell r="C1085" t="str">
            <v xml:space="preserve">M     </v>
          </cell>
          <cell r="D1085">
            <v>23.39</v>
          </cell>
        </row>
        <row r="1086">
          <cell r="A1086">
            <v>574</v>
          </cell>
          <cell r="B1086" t="str">
            <v>CANTONEIRA FERRO GALVANIZADO DE ABAS IGUAIS, 1 1/2" X 1/4" (L X E), 3,40 KG/M</v>
          </cell>
          <cell r="C1086" t="str">
            <v xml:space="preserve">M     </v>
          </cell>
          <cell r="D1086">
            <v>20.059999999999999</v>
          </cell>
        </row>
        <row r="1087">
          <cell r="A1087">
            <v>567</v>
          </cell>
          <cell r="B1087" t="str">
            <v>CANTONEIRA FERRO GALVANIZADO DE ABAS IGUAIS, 1" X 1/8" (L X E) , 1,20KG/M</v>
          </cell>
          <cell r="C1087" t="str">
            <v xml:space="preserve">M     </v>
          </cell>
          <cell r="D1087">
            <v>7.43</v>
          </cell>
        </row>
        <row r="1088">
          <cell r="A1088">
            <v>568</v>
          </cell>
          <cell r="B1088" t="str">
            <v>CANTONEIRA FERRO GALVANIZADO DE ABAS IGUAIS, 2" X 3/8" (L X E), 6,9 KG/M</v>
          </cell>
          <cell r="C1088" t="str">
            <v xml:space="preserve">M     </v>
          </cell>
          <cell r="D1088">
            <v>45</v>
          </cell>
        </row>
        <row r="1089">
          <cell r="A1089">
            <v>569</v>
          </cell>
          <cell r="B1089" t="str">
            <v>CANTONEIRA FERRO GALVANIZADO DE ABAS IGUAIS, 3/4" X 1/8" (L X E)</v>
          </cell>
          <cell r="C1089" t="str">
            <v xml:space="preserve">KG    </v>
          </cell>
          <cell r="D1089">
            <v>6.26</v>
          </cell>
        </row>
        <row r="1090">
          <cell r="A1090">
            <v>1165</v>
          </cell>
          <cell r="B1090" t="str">
            <v>CAP OU TAMPAO DE FERRO GALVANIZADO, COM ROSCA BSP, DE 1 1/2"</v>
          </cell>
          <cell r="C1090" t="str">
            <v xml:space="preserve">UN    </v>
          </cell>
          <cell r="D1090">
            <v>8.82</v>
          </cell>
        </row>
        <row r="1091">
          <cell r="A1091">
            <v>1164</v>
          </cell>
          <cell r="B1091" t="str">
            <v>CAP OU TAMPAO DE FERRO GALVANIZADO, COM ROSCA BSP, DE 1 1/4"</v>
          </cell>
          <cell r="C1091" t="str">
            <v xml:space="preserve">UN    </v>
          </cell>
          <cell r="D1091">
            <v>7.14</v>
          </cell>
        </row>
        <row r="1092">
          <cell r="A1092">
            <v>1162</v>
          </cell>
          <cell r="B1092" t="str">
            <v>CAP OU TAMPAO DE FERRO GALVANIZADO, COM ROSCA BSP, DE 1/2"</v>
          </cell>
          <cell r="C1092" t="str">
            <v xml:space="preserve">UN    </v>
          </cell>
          <cell r="D1092">
            <v>2.48</v>
          </cell>
        </row>
        <row r="1093">
          <cell r="A1093">
            <v>12395</v>
          </cell>
          <cell r="B1093" t="str">
            <v>CAP OU TAMPAO DE FERRO GALVANIZADO, COM ROSCA BSP, DE 1/4"</v>
          </cell>
          <cell r="C1093" t="str">
            <v xml:space="preserve">UN    </v>
          </cell>
          <cell r="D1093">
            <v>2.41</v>
          </cell>
        </row>
        <row r="1094">
          <cell r="A1094">
            <v>1170</v>
          </cell>
          <cell r="B1094" t="str">
            <v>CAP OU TAMPAO DE FERRO GALVANIZADO, COM ROSCA BSP, DE 1"</v>
          </cell>
          <cell r="C1094" t="str">
            <v xml:space="preserve">UN    </v>
          </cell>
          <cell r="D1094">
            <v>4.68</v>
          </cell>
        </row>
        <row r="1095">
          <cell r="A1095">
            <v>1169</v>
          </cell>
          <cell r="B1095" t="str">
            <v>CAP OU TAMPAO DE FERRO GALVANIZADO, COM ROSCA BSP, DE 2 1/2"</v>
          </cell>
          <cell r="C1095" t="str">
            <v xml:space="preserve">UN    </v>
          </cell>
          <cell r="D1095">
            <v>22.98</v>
          </cell>
        </row>
        <row r="1096">
          <cell r="A1096">
            <v>1166</v>
          </cell>
          <cell r="B1096" t="str">
            <v>CAP OU TAMPAO DE FERRO GALVANIZADO, COM ROSCA BSP, DE 2"</v>
          </cell>
          <cell r="C1096" t="str">
            <v xml:space="preserve">UN    </v>
          </cell>
          <cell r="D1096">
            <v>12.74</v>
          </cell>
        </row>
        <row r="1097">
          <cell r="A1097">
            <v>1163</v>
          </cell>
          <cell r="B1097" t="str">
            <v>CAP OU TAMPAO DE FERRO GALVANIZADO, COM ROSCA BSP, DE 3/4"</v>
          </cell>
          <cell r="C1097" t="str">
            <v xml:space="preserve">UN    </v>
          </cell>
          <cell r="D1097">
            <v>3.21</v>
          </cell>
        </row>
        <row r="1098">
          <cell r="A1098">
            <v>12396</v>
          </cell>
          <cell r="B1098" t="str">
            <v>CAP OU TAMPAO DE FERRO GALVANIZADO, COM ROSCA BSP, DE 3/8"</v>
          </cell>
          <cell r="C1098" t="str">
            <v xml:space="preserve">UN    </v>
          </cell>
          <cell r="D1098">
            <v>2.41</v>
          </cell>
        </row>
        <row r="1099">
          <cell r="A1099">
            <v>1168</v>
          </cell>
          <cell r="B1099" t="str">
            <v>CAP OU TAMPAO DE FERRO GALVANIZADO, COM ROSCA BSP, DE 3"</v>
          </cell>
          <cell r="C1099" t="str">
            <v xml:space="preserve">UN    </v>
          </cell>
          <cell r="D1099">
            <v>32.76</v>
          </cell>
        </row>
        <row r="1100">
          <cell r="A1100">
            <v>1167</v>
          </cell>
          <cell r="B1100" t="str">
            <v>CAP OU TAMPAO DE FERRO GALVANIZADO, COM ROSCA BSP, DE 4"</v>
          </cell>
          <cell r="C1100" t="str">
            <v xml:space="preserve">UN    </v>
          </cell>
          <cell r="D1100">
            <v>54.79</v>
          </cell>
        </row>
        <row r="1101">
          <cell r="A1101">
            <v>36331</v>
          </cell>
          <cell r="B1101" t="str">
            <v>CAP PPR DN 20 MM, PARA AGUA QUENTE PREDIAL</v>
          </cell>
          <cell r="C1101" t="str">
            <v xml:space="preserve">UN    </v>
          </cell>
          <cell r="D1101">
            <v>1.1599999999999999</v>
          </cell>
        </row>
        <row r="1102">
          <cell r="A1102">
            <v>36346</v>
          </cell>
          <cell r="B1102" t="str">
            <v>CAP PPR DN 25 MM, PARA AGUA QUENTE PREDIAL</v>
          </cell>
          <cell r="C1102" t="str">
            <v xml:space="preserve">UN    </v>
          </cell>
          <cell r="D1102">
            <v>2</v>
          </cell>
        </row>
        <row r="1103">
          <cell r="A1103">
            <v>1210</v>
          </cell>
          <cell r="B1103" t="str">
            <v>CAP PVC, ROSCAVEL, 1 1/2",  AGUA FRIA PREDIAL</v>
          </cell>
          <cell r="C1103" t="str">
            <v xml:space="preserve">UN    </v>
          </cell>
          <cell r="D1103">
            <v>8.0500000000000007</v>
          </cell>
        </row>
        <row r="1104">
          <cell r="A1104">
            <v>1203</v>
          </cell>
          <cell r="B1104" t="str">
            <v>CAP PVC, ROSCAVEL, 1 1/4",  AGUA FRIA PREDIAL</v>
          </cell>
          <cell r="C1104" t="str">
            <v xml:space="preserve">UN    </v>
          </cell>
          <cell r="D1104">
            <v>7.8</v>
          </cell>
        </row>
        <row r="1105">
          <cell r="A1105">
            <v>1197</v>
          </cell>
          <cell r="B1105" t="str">
            <v>CAP PVC, ROSCAVEL, 1/2", PARA AGUA FRIA PREDIAL</v>
          </cell>
          <cell r="C1105" t="str">
            <v xml:space="preserve">UN    </v>
          </cell>
          <cell r="D1105">
            <v>0.99</v>
          </cell>
        </row>
        <row r="1106">
          <cell r="A1106">
            <v>1202</v>
          </cell>
          <cell r="B1106" t="str">
            <v>CAP PVC, ROSCAVEL, 1",  PARA AGUA FRIA PREDIAL</v>
          </cell>
          <cell r="C1106" t="str">
            <v xml:space="preserve">UN    </v>
          </cell>
          <cell r="D1106">
            <v>2.68</v>
          </cell>
        </row>
        <row r="1107">
          <cell r="A1107">
            <v>1188</v>
          </cell>
          <cell r="B1107" t="str">
            <v>CAP PVC, ROSCAVEL, 2 1/2",  AGUA FRIA PREDIAL</v>
          </cell>
          <cell r="C1107" t="str">
            <v xml:space="preserve">UN    </v>
          </cell>
          <cell r="D1107">
            <v>15.86</v>
          </cell>
        </row>
        <row r="1108">
          <cell r="A1108">
            <v>1211</v>
          </cell>
          <cell r="B1108" t="str">
            <v>CAP PVC, ROSCAVEL, 2",  AGUA FRIA PREDIAL</v>
          </cell>
          <cell r="C1108" t="str">
            <v xml:space="preserve">UN    </v>
          </cell>
          <cell r="D1108">
            <v>8.18</v>
          </cell>
        </row>
        <row r="1109">
          <cell r="A1109">
            <v>1198</v>
          </cell>
          <cell r="B1109" t="str">
            <v>CAP PVC, ROSCAVEL, 3/4",  PARA AGUA FRIA PREDIAL</v>
          </cell>
          <cell r="C1109" t="str">
            <v xml:space="preserve">UN    </v>
          </cell>
          <cell r="D1109">
            <v>1.47</v>
          </cell>
        </row>
        <row r="1110">
          <cell r="A1110">
            <v>1199</v>
          </cell>
          <cell r="B1110" t="str">
            <v>CAP PVC, ROSCAVEL, 3",  AGUA FRIA PREDIAL</v>
          </cell>
          <cell r="C1110" t="str">
            <v xml:space="preserve">UN    </v>
          </cell>
          <cell r="D1110">
            <v>20.71</v>
          </cell>
        </row>
        <row r="1111">
          <cell r="A1111">
            <v>20088</v>
          </cell>
          <cell r="B1111" t="str">
            <v>CAP PVC, SERIE R, DN 100 MM, PARA ESGOTO PREDIAL</v>
          </cell>
          <cell r="C1111" t="str">
            <v xml:space="preserve">UN    </v>
          </cell>
          <cell r="D1111">
            <v>8.7899999999999991</v>
          </cell>
        </row>
        <row r="1112">
          <cell r="A1112">
            <v>20089</v>
          </cell>
          <cell r="B1112" t="str">
            <v>CAP PVC, SERIE R, DN 150 MM, PARA ESGOTO PREDIAL</v>
          </cell>
          <cell r="C1112" t="str">
            <v xml:space="preserve">UN    </v>
          </cell>
          <cell r="D1112">
            <v>41.91</v>
          </cell>
        </row>
        <row r="1113">
          <cell r="A1113">
            <v>20087</v>
          </cell>
          <cell r="B1113" t="str">
            <v>CAP PVC, SERIE R, DN 75 MM, PARA ESGOTO PREDIAL</v>
          </cell>
          <cell r="C1113" t="str">
            <v xml:space="preserve">UN    </v>
          </cell>
          <cell r="D1113">
            <v>6.33</v>
          </cell>
        </row>
        <row r="1114">
          <cell r="A1114">
            <v>1200</v>
          </cell>
          <cell r="B1114" t="str">
            <v>CAP PVC, SOLDAVEL, DN 100 MM, SERIE NORMAL, PARA ESGOTO PREDIAL</v>
          </cell>
          <cell r="C1114" t="str">
            <v xml:space="preserve">UN    </v>
          </cell>
          <cell r="D1114">
            <v>5.14</v>
          </cell>
        </row>
        <row r="1115">
          <cell r="A1115">
            <v>12909</v>
          </cell>
          <cell r="B1115" t="str">
            <v>CAP PVC, SOLDAVEL, DN 50 MM, SERIE NORMAL, PARA ESGOTO PREDIAL</v>
          </cell>
          <cell r="C1115" t="str">
            <v xml:space="preserve">UN    </v>
          </cell>
          <cell r="D1115">
            <v>2.33</v>
          </cell>
        </row>
        <row r="1116">
          <cell r="A1116">
            <v>12910</v>
          </cell>
          <cell r="B1116" t="str">
            <v>CAP PVC, SOLDAVEL, DN 75 MM, SERIE NORMAL, PARA ESGOTO PREDIAL</v>
          </cell>
          <cell r="C1116" t="str">
            <v xml:space="preserve">UN    </v>
          </cell>
          <cell r="D1116">
            <v>3.89</v>
          </cell>
        </row>
        <row r="1117">
          <cell r="A1117">
            <v>1184</v>
          </cell>
          <cell r="B1117" t="str">
            <v>CAP PVC, SOLDAVEL, 110 MM, PARA AGUA FRIA PREDIAL</v>
          </cell>
          <cell r="C1117" t="str">
            <v xml:space="preserve">UN    </v>
          </cell>
          <cell r="D1117">
            <v>50.93</v>
          </cell>
        </row>
        <row r="1118">
          <cell r="A1118">
            <v>1191</v>
          </cell>
          <cell r="B1118" t="str">
            <v>CAP PVC, SOLDAVEL, 20 MM, PARA AGUA FRIA PREDIAL</v>
          </cell>
          <cell r="C1118" t="str">
            <v xml:space="preserve">UN    </v>
          </cell>
          <cell r="D1118">
            <v>0.72</v>
          </cell>
        </row>
        <row r="1119">
          <cell r="A1119">
            <v>1185</v>
          </cell>
          <cell r="B1119" t="str">
            <v>CAP PVC, SOLDAVEL, 25 MM, PARA AGUA FRIA PREDIAL</v>
          </cell>
          <cell r="C1119" t="str">
            <v xml:space="preserve">UN    </v>
          </cell>
          <cell r="D1119">
            <v>0.82</v>
          </cell>
        </row>
        <row r="1120">
          <cell r="A1120">
            <v>1189</v>
          </cell>
          <cell r="B1120" t="str">
            <v>CAP PVC, SOLDAVEL, 32 MM, PARA AGUA FRIA PREDIAL</v>
          </cell>
          <cell r="C1120" t="str">
            <v xml:space="preserve">UN    </v>
          </cell>
          <cell r="D1120">
            <v>1.43</v>
          </cell>
        </row>
        <row r="1121">
          <cell r="A1121">
            <v>1193</v>
          </cell>
          <cell r="B1121" t="str">
            <v>CAP PVC, SOLDAVEL, 40 MM, PARA AGUA FRIA PREDIAL</v>
          </cell>
          <cell r="C1121" t="str">
            <v xml:space="preserve">UN    </v>
          </cell>
          <cell r="D1121">
            <v>2.76</v>
          </cell>
        </row>
        <row r="1122">
          <cell r="A1122">
            <v>1194</v>
          </cell>
          <cell r="B1122" t="str">
            <v>CAP PVC, SOLDAVEL, 50 MM, PARA AGUA FRIA PREDIAL</v>
          </cell>
          <cell r="C1122" t="str">
            <v xml:space="preserve">UN    </v>
          </cell>
          <cell r="D1122">
            <v>5.22</v>
          </cell>
        </row>
        <row r="1123">
          <cell r="A1123">
            <v>1195</v>
          </cell>
          <cell r="B1123" t="str">
            <v>CAP PVC, SOLDAVEL, 60 MM, PARA AGUA FRIA PREDIAL</v>
          </cell>
          <cell r="C1123" t="str">
            <v xml:space="preserve">UN    </v>
          </cell>
          <cell r="D1123">
            <v>7.85</v>
          </cell>
        </row>
        <row r="1124">
          <cell r="A1124">
            <v>1204</v>
          </cell>
          <cell r="B1124" t="str">
            <v>CAP PVC, SOLDAVEL, 75 MM, PARA AGUA FRIA PREDIAL</v>
          </cell>
          <cell r="C1124" t="str">
            <v xml:space="preserve">UN    </v>
          </cell>
          <cell r="D1124">
            <v>14.28</v>
          </cell>
        </row>
        <row r="1125">
          <cell r="A1125">
            <v>1205</v>
          </cell>
          <cell r="B1125" t="str">
            <v>CAP PVC, SOLDAVEL, 85 MM, PARA AGUA FRIA PREDIAL</v>
          </cell>
          <cell r="C1125" t="str">
            <v xml:space="preserve">UN    </v>
          </cell>
          <cell r="D1125">
            <v>33.89</v>
          </cell>
        </row>
        <row r="1126">
          <cell r="A1126">
            <v>1207</v>
          </cell>
          <cell r="B1126" t="str">
            <v>CAP, PVC PBA, JE, DN 100 / DE 110 MM,  PARA REDE DE AGUA (NBR 10351)</v>
          </cell>
          <cell r="C1126" t="str">
            <v xml:space="preserve">UN    </v>
          </cell>
          <cell r="D1126">
            <v>23.1</v>
          </cell>
        </row>
        <row r="1127">
          <cell r="A1127">
            <v>1206</v>
          </cell>
          <cell r="B1127" t="str">
            <v>CAP, PVC PBA, JE, DN 50 / DE 60 MM,  PARA REDE DE AGUA (NBR 10351)</v>
          </cell>
          <cell r="C1127" t="str">
            <v xml:space="preserve">UN    </v>
          </cell>
          <cell r="D1127">
            <v>5.79</v>
          </cell>
        </row>
        <row r="1128">
          <cell r="A1128">
            <v>1183</v>
          </cell>
          <cell r="B1128" t="str">
            <v>CAP, PVC PBA, JE, DN 75 / DE 85 MM,  PARA REDE DE AGUA (NBR 10351)</v>
          </cell>
          <cell r="C1128" t="str">
            <v xml:space="preserve">UN    </v>
          </cell>
          <cell r="D1128">
            <v>15.08</v>
          </cell>
        </row>
        <row r="1129">
          <cell r="A1129">
            <v>42685</v>
          </cell>
          <cell r="B1129" t="str">
            <v>CAP, PVC, JE, OCRE, DN 150 MM (CONEXAO PARA TUBO COLETOR DE ESGOTO)</v>
          </cell>
          <cell r="C1129" t="str">
            <v xml:space="preserve">UN    </v>
          </cell>
          <cell r="D1129">
            <v>45.06</v>
          </cell>
        </row>
        <row r="1130">
          <cell r="A1130">
            <v>42686</v>
          </cell>
          <cell r="B1130" t="str">
            <v>CAP, PVC, JE, OCRE, DN 200 MM (CONEXAO PARA TUBO COLETOR DE ESGOTO)</v>
          </cell>
          <cell r="C1130" t="str">
            <v xml:space="preserve">UN    </v>
          </cell>
          <cell r="D1130">
            <v>70.150000000000006</v>
          </cell>
        </row>
        <row r="1131">
          <cell r="A1131">
            <v>12894</v>
          </cell>
          <cell r="B1131" t="str">
            <v>CAPA PARA CHUVA EM PVC COM FORRO DE POLIESTER, COM CAPUZ (AMARELA OU AZUL)</v>
          </cell>
          <cell r="C1131" t="str">
            <v xml:space="preserve">UN    </v>
          </cell>
          <cell r="D1131">
            <v>15.14</v>
          </cell>
        </row>
        <row r="1132">
          <cell r="A1132">
            <v>12895</v>
          </cell>
          <cell r="B1132" t="str">
            <v>CAPACETE DE SEGURANCA ABA FRONTAL COM SUSPENSAO DE POLIETILENO, SEM JUGULAR (CLASSE B)</v>
          </cell>
          <cell r="C1132" t="str">
            <v xml:space="preserve">UN    </v>
          </cell>
          <cell r="D1132">
            <v>11.65</v>
          </cell>
        </row>
        <row r="1133">
          <cell r="A1133">
            <v>1631</v>
          </cell>
          <cell r="B1133" t="str">
            <v>CAPACITOR TRIFASICO, POTENCIA 2,5 KVAR, TENSAO 220 V, FORNECIDO COM CAPA PROTETORA, RESISTOR INTERNO A UNIDADE CAPACITIVA</v>
          </cell>
          <cell r="C1133" t="str">
            <v xml:space="preserve">UN    </v>
          </cell>
          <cell r="D1133">
            <v>121.07</v>
          </cell>
        </row>
        <row r="1134">
          <cell r="A1134">
            <v>1633</v>
          </cell>
          <cell r="B1134" t="str">
            <v>CAPACITOR TRIFASICO, POTENCIA 5 KVAR, TENSAO 220 V, FORNECIDO COM CAPA PROTETORA, RESISTOR INTERNO A UNIDADE CAPACITIVA</v>
          </cell>
          <cell r="C1134" t="str">
            <v xml:space="preserve">UN    </v>
          </cell>
          <cell r="D1134">
            <v>205.7</v>
          </cell>
        </row>
        <row r="1135">
          <cell r="A1135">
            <v>10818</v>
          </cell>
          <cell r="B1135" t="str">
            <v>CAPIM BRAQUIARIA DECUMBENS/ BRAQUIARINHA, VC *70*% MINIMO</v>
          </cell>
          <cell r="C1135" t="str">
            <v xml:space="preserve">KG    </v>
          </cell>
          <cell r="D1135">
            <v>26.28</v>
          </cell>
        </row>
        <row r="1136">
          <cell r="A1136">
            <v>39359</v>
          </cell>
          <cell r="B1136" t="str">
            <v>CARENAGEM /TAMPA, EM PLASTICO, COR BRANCA, UTILIZADO EM KIT CHASSI METALICO PARA INSTALACAO HIDRAULICA DE CUBA SIMPLES SEM MAQUINA DE LAVAR ROUPA, LARGURA *355* MM X ALTURA *670* MM (COM FUROS E DEMAIS ENCAIXES)</v>
          </cell>
          <cell r="C1136" t="str">
            <v xml:space="preserve">UN    </v>
          </cell>
          <cell r="D1136">
            <v>21.46</v>
          </cell>
        </row>
        <row r="1137">
          <cell r="A1137">
            <v>39360</v>
          </cell>
          <cell r="B1137" t="str">
            <v>CARENAGEM /TAMPA, EM PLASTICO, COR BRANCA, UTILIZADO EM KIT CHASSI METALICO PARA INSTALACAO HIDRAULICA DE TANQUE COM MAQUINA DE LAVAR ROUPA, LARGURA *360* MM X ALTURA *470* MM (COM FUROS E DEMAIS ENCAIXES)</v>
          </cell>
          <cell r="C1137" t="str">
            <v xml:space="preserve">UN    </v>
          </cell>
          <cell r="D1137">
            <v>19.5</v>
          </cell>
        </row>
        <row r="1138">
          <cell r="A1138">
            <v>10710</v>
          </cell>
          <cell r="B1138" t="str">
            <v>CARPETE DE NYLON EM MANTA PARA TRAFEGO COMERCIAL PESADO, E = 6 A 7 MM (INSTALADO)</v>
          </cell>
          <cell r="C1138" t="str">
            <v xml:space="preserve">M2    </v>
          </cell>
          <cell r="D1138">
            <v>87.1</v>
          </cell>
        </row>
        <row r="1139">
          <cell r="A1139">
            <v>10709</v>
          </cell>
          <cell r="B1139" t="str">
            <v>CARPETE DE NYLON EM MANTA PARA TRAFEGO COMERCIAL PESADO, E = 9 A 10 MM (INSTALADO)</v>
          </cell>
          <cell r="C1139" t="str">
            <v xml:space="preserve">M2    </v>
          </cell>
          <cell r="D1139">
            <v>107</v>
          </cell>
        </row>
        <row r="1140">
          <cell r="A1140">
            <v>39636</v>
          </cell>
          <cell r="B1140" t="str">
            <v>CARPETE DE NYLON EM PLACAS 50 X 50 CM PARA TRAFEGO COMERCIAL PESADO, E = 6,5 MM (INSTALADO)</v>
          </cell>
          <cell r="C1140" t="str">
            <v xml:space="preserve">M2    </v>
          </cell>
          <cell r="D1140">
            <v>109.27</v>
          </cell>
        </row>
        <row r="1141">
          <cell r="A1141">
            <v>10708</v>
          </cell>
          <cell r="B1141" t="str">
            <v>CARPETE DE POLIESTER EM MANTA PARA TRAFEGO COMERCIAL PESADO, E = 4 A 5 MM (INSTALADO)</v>
          </cell>
          <cell r="C1141" t="str">
            <v xml:space="preserve">M2    </v>
          </cell>
          <cell r="D1141">
            <v>33.72</v>
          </cell>
        </row>
        <row r="1142">
          <cell r="A1142">
            <v>39635</v>
          </cell>
          <cell r="B1142" t="str">
            <v>CARPETE DE POLIPROPILENO EM MANTA PARA TRAFEGO COMERCIAL MEDIO, E = 5 A 6 MM (INSTALADO)</v>
          </cell>
          <cell r="C1142" t="str">
            <v xml:space="preserve">M2    </v>
          </cell>
          <cell r="D1142">
            <v>57.4</v>
          </cell>
        </row>
        <row r="1143">
          <cell r="A1143">
            <v>6117</v>
          </cell>
          <cell r="B1143" t="str">
            <v>CARPINTEIRO AUXILIAR</v>
          </cell>
          <cell r="C1143" t="str">
            <v xml:space="preserve">H     </v>
          </cell>
          <cell r="D1143">
            <v>11.71</v>
          </cell>
        </row>
        <row r="1144">
          <cell r="A1144">
            <v>40913</v>
          </cell>
          <cell r="B1144" t="str">
            <v>CARPINTEIRO AUXILIAR (MENSALISTA)</v>
          </cell>
          <cell r="C1144" t="str">
            <v xml:space="preserve">MES   </v>
          </cell>
          <cell r="D1144">
            <v>2077.86</v>
          </cell>
        </row>
        <row r="1145">
          <cell r="A1145">
            <v>1214</v>
          </cell>
          <cell r="B1145" t="str">
            <v>CARPINTEIRO DE ESQUADRIAS</v>
          </cell>
          <cell r="C1145" t="str">
            <v xml:space="preserve">H     </v>
          </cell>
          <cell r="D1145">
            <v>16.22</v>
          </cell>
        </row>
        <row r="1146">
          <cell r="A1146">
            <v>40915</v>
          </cell>
          <cell r="B1146" t="str">
            <v>CARPINTEIRO DE ESQUADRIAS (MENSALISTA)</v>
          </cell>
          <cell r="C1146" t="str">
            <v xml:space="preserve">MES   </v>
          </cell>
          <cell r="D1146">
            <v>2879.78</v>
          </cell>
        </row>
        <row r="1147">
          <cell r="A1147">
            <v>1213</v>
          </cell>
          <cell r="B1147" t="str">
            <v>CARPINTEIRO DE FORMAS</v>
          </cell>
          <cell r="C1147" t="str">
            <v xml:space="preserve">H     </v>
          </cell>
          <cell r="D1147">
            <v>14.88</v>
          </cell>
        </row>
        <row r="1148">
          <cell r="A1148">
            <v>40914</v>
          </cell>
          <cell r="B1148" t="str">
            <v>CARPINTEIRO DE FORMAS (MENSALISTA)</v>
          </cell>
          <cell r="C1148" t="str">
            <v xml:space="preserve">MES   </v>
          </cell>
          <cell r="D1148">
            <v>2637.37</v>
          </cell>
        </row>
        <row r="1149">
          <cell r="A1149">
            <v>5091</v>
          </cell>
          <cell r="B1149" t="str">
            <v>CARRANCA PARA JANELA VENEZIANA DE ABRIR, EM LATAO CROMADO, SIMPLES, PARA APARAFUSAR NA PAREDE</v>
          </cell>
          <cell r="C1149" t="str">
            <v xml:space="preserve">UN    </v>
          </cell>
          <cell r="D1149">
            <v>16.190000000000001</v>
          </cell>
        </row>
        <row r="1150">
          <cell r="A1150">
            <v>14615</v>
          </cell>
          <cell r="B1150" t="str">
            <v>CARRINHO COM 2 PNEUS PARA TRANSPORTAR TUBO CONCRETO, ALTURA ATE 1,0 M E DIAMETRO ATE 1000MM, COM ESTRUTURA EM PERFIL OU TUBO METALICO</v>
          </cell>
          <cell r="C1150" t="str">
            <v xml:space="preserve">UN    </v>
          </cell>
          <cell r="D1150">
            <v>3371.77</v>
          </cell>
        </row>
        <row r="1151">
          <cell r="A1151">
            <v>2711</v>
          </cell>
          <cell r="B1151" t="str">
            <v>CARRINHO DE MAO DE ACO CAPACIDADE 50 A 60 L, PNEU COM CAMARA</v>
          </cell>
          <cell r="C1151" t="str">
            <v xml:space="preserve">UN    </v>
          </cell>
          <cell r="D1151">
            <v>119.9</v>
          </cell>
        </row>
        <row r="1152">
          <cell r="A1152">
            <v>37727</v>
          </cell>
          <cell r="B1152" t="str">
            <v>CARROCERIA FIXA ABERTA DE MADEIRA PARA TRANSPORTE GERAL DE CARGA SECA DIMENSOES APROXIMADAS 2,25 X 4,10 X 0,50 M (INCLUI MONTAGEM, NAO INCLUI CAMINHAO)</v>
          </cell>
          <cell r="C1152" t="str">
            <v xml:space="preserve">UN    </v>
          </cell>
          <cell r="D1152">
            <v>9500</v>
          </cell>
        </row>
        <row r="1153">
          <cell r="A1153">
            <v>37728</v>
          </cell>
          <cell r="B1153" t="str">
            <v>CARROCERIA FIXA ABERTA DE MADEIRA PARA TRANSPORTE GERAL DE CARGA SECA DIMENSOES APROXIMADAS 2,5 X 5,5 X 0,50 M (INCLUI MONTAGEM, NAO INCLUI CAMINHAO)</v>
          </cell>
          <cell r="C1153" t="str">
            <v xml:space="preserve">UN    </v>
          </cell>
          <cell r="D1153">
            <v>12888.11</v>
          </cell>
        </row>
        <row r="1154">
          <cell r="A1154">
            <v>37729</v>
          </cell>
          <cell r="B1154" t="str">
            <v>CARROCERIA FIXA ABERTA DE MADEIRA PARA TRANSPORTE GERAL DE CARGA SECA DIMENSOES APROXIMADAS 2,5 X 6,00 X 0,50 M (INCLUI MONTAGEM, NAO INCLUI CAMINHAO)</v>
          </cell>
          <cell r="C1154" t="str">
            <v xml:space="preserve">UN    </v>
          </cell>
          <cell r="D1154">
            <v>13951.04</v>
          </cell>
        </row>
        <row r="1155">
          <cell r="A1155">
            <v>37730</v>
          </cell>
          <cell r="B1155" t="str">
            <v>CARROCERIA FIXA ABERTA DE MADEIRA PARA TRANSPORTE GERAL DE CARGA SECA DIMENSOES APROXIMADAS 2,5 X 6,5 X 0,50 M (INCLUI MONTAGEM, NAO INCLUI CAMINHAO)</v>
          </cell>
          <cell r="C1155" t="str">
            <v xml:space="preserve">UN    </v>
          </cell>
          <cell r="D1155">
            <v>15013.98</v>
          </cell>
        </row>
        <row r="1156">
          <cell r="A1156">
            <v>37731</v>
          </cell>
          <cell r="B1156" t="str">
            <v>CARROCERIA FIXA ABERTA DE MADEIRA PARA TRANSPORTE GERAL DE CARGA SECA DIMENSOES APROXIMADAS 2,5 X 7,00 X 0,50 M (INCLUI MONTAGEM, NAO INCLUI CAMINHAO)</v>
          </cell>
          <cell r="C1156" t="str">
            <v xml:space="preserve">UN    </v>
          </cell>
          <cell r="D1156">
            <v>16076.92</v>
          </cell>
        </row>
        <row r="1157">
          <cell r="A1157">
            <v>37732</v>
          </cell>
          <cell r="B1157" t="str">
            <v>CARROCERIA FIXA ABERTA DE MADEIRA PARA TRANSPORTE GERAL DE CARGA SECA DIMENSOES APROXIMADAS 2,5 X 7,5 X 0,50 M (INCLUI MONTAGEM, NAO INCLUI CAMINHAO)</v>
          </cell>
          <cell r="C1157" t="str">
            <v xml:space="preserve">UN    </v>
          </cell>
          <cell r="D1157">
            <v>18335.66</v>
          </cell>
        </row>
        <row r="1158">
          <cell r="A1158">
            <v>42250</v>
          </cell>
          <cell r="B1158" t="str">
            <v>CARVAO ANTRACITO PARA FILTRO, GRAO VARIANDO DE 0,8 ATE 1,1 MM, COEFICIENTE DE UNIFORMIDADE MENOR QUE 1,7 MM</v>
          </cell>
          <cell r="C1158" t="str">
            <v xml:space="preserve">T     </v>
          </cell>
          <cell r="D1158">
            <v>2138.77</v>
          </cell>
        </row>
        <row r="1159">
          <cell r="A1159">
            <v>42256</v>
          </cell>
          <cell r="B1159" t="str">
            <v>CARVAO ANTRACITO PARA FILTRO, GRAO VARIANDO DE 0,8 ATE 1,1 MM, COEFICIENTE DE UNIFORMIDADE MENOR QUE 1,7 MM (DISTRIBUIDOR)</v>
          </cell>
          <cell r="C1159" t="str">
            <v xml:space="preserve">KG    </v>
          </cell>
          <cell r="D1159">
            <v>4.4800000000000004</v>
          </cell>
        </row>
        <row r="1160">
          <cell r="A1160">
            <v>4743</v>
          </cell>
          <cell r="B1160" t="str">
            <v>CASCALHO DE CAVA</v>
          </cell>
          <cell r="C1160" t="str">
            <v xml:space="preserve">M3    </v>
          </cell>
          <cell r="D1160">
            <v>37.090000000000003</v>
          </cell>
        </row>
        <row r="1161">
          <cell r="A1161">
            <v>4744</v>
          </cell>
          <cell r="B1161" t="str">
            <v>CASCALHO DE RIO</v>
          </cell>
          <cell r="C1161" t="str">
            <v xml:space="preserve">M3    </v>
          </cell>
          <cell r="D1161">
            <v>48.48</v>
          </cell>
        </row>
        <row r="1162">
          <cell r="A1162">
            <v>4745</v>
          </cell>
          <cell r="B1162" t="str">
            <v>CASCALHO LAVADO</v>
          </cell>
          <cell r="C1162" t="str">
            <v xml:space="preserve">M3    </v>
          </cell>
          <cell r="D1162">
            <v>64.959999999999994</v>
          </cell>
        </row>
        <row r="1163">
          <cell r="A1163">
            <v>36496</v>
          </cell>
          <cell r="B1163" t="str">
            <v>CAVALETE PARA TALHA COM ESTRUTURA EM TUBO METALICO ALTURA MINIMA 3,2 M EQUIPADO COM RODAS DE BORRACHA PARA MOVIMENTACAO DE TUBOS DE CONCRETO NA CENTRAL DE PREMOLDADOS COM CAPACIDADE DE CARGA DE 3 TONELADAS</v>
          </cell>
          <cell r="C1163" t="str">
            <v xml:space="preserve">UN    </v>
          </cell>
          <cell r="D1163">
            <v>8560.8700000000008</v>
          </cell>
        </row>
        <row r="1164">
          <cell r="A1164">
            <v>10630</v>
          </cell>
          <cell r="B1164" t="str">
            <v>CAVALO MECANICO TRACAO 4X2, PESO BRUTO TOTAL COMBINADO 49000 KG, CAPACIDADE MAXIMA DE TRACAO *66000* KG, POTENCIA *360* CV (INCLUI CABINE E CHASSI, NAO INCLUI SEMIRREBOQUE)</v>
          </cell>
          <cell r="C1164" t="str">
            <v xml:space="preserve">UN    </v>
          </cell>
          <cell r="D1164">
            <v>441712.51</v>
          </cell>
        </row>
        <row r="1165">
          <cell r="A1165">
            <v>37762</v>
          </cell>
          <cell r="B1165" t="str">
            <v>CAVALO MECANICO TRACAO 4X2, PESO BRUTO TOTAL 16000 KG, CAPACIDADE MAXIMA DE TRACAO *36000* KG, DISTANCIA ENTRE EIXOS *3,56* M, POTENCIA *286* CV (INCLUI CABINE E CHASSI, NAO INCLUI SEMIRREBOQUE)</v>
          </cell>
          <cell r="C1165" t="str">
            <v xml:space="preserve">UN    </v>
          </cell>
          <cell r="D1165">
            <v>378829.86</v>
          </cell>
        </row>
        <row r="1166">
          <cell r="A1166">
            <v>37763</v>
          </cell>
          <cell r="B1166" t="str">
            <v>CAVALO MECANICO TRACAO 4X2, PESO BRUTO TOTAL 16000 KG, CAPACIDADE MAXIMA DE TRACAO *45000* KG, DISTANCIA ENTRE EIXOS *3,56* M, POTENCIA *330* CV (INCLUI CABINE E CHASSI, NAO INCLUI SEMIRREBOQUE)</v>
          </cell>
          <cell r="C1166" t="str">
            <v xml:space="preserve">UN    </v>
          </cell>
          <cell r="D1166">
            <v>383431.02</v>
          </cell>
        </row>
        <row r="1167">
          <cell r="A1167">
            <v>41992</v>
          </cell>
          <cell r="B1167" t="str">
            <v>CAVALO MECANICO TRACAO 4X2, PESO BRUTO TOTAL 16000 KG, CAPACIDADE MAXIMA DE TRACAO *80000* KG, POTENCIA *380* CV (INCLUI CABINE E CHASSI, NAO INCLUI SEMIRREBOQUE)</v>
          </cell>
          <cell r="C1167" t="str">
            <v xml:space="preserve">UN    </v>
          </cell>
          <cell r="D1167">
            <v>435884.39</v>
          </cell>
        </row>
        <row r="1168">
          <cell r="A1168">
            <v>13215</v>
          </cell>
          <cell r="B1168" t="str">
            <v>CAVALO MECANICO TRACAO 6X2, PESO BRUTO TOTAL COMBINADO 56000 KG, CAPACIDADE MAXIMA DE TRACAO *66000* KG, POTENCIA *360* CV (INCLUI CABINE E CHASSI, NAO INCLUI SEMIRREBOQUE)</v>
          </cell>
          <cell r="C1168" t="str">
            <v xml:space="preserve">UN    </v>
          </cell>
          <cell r="D1168">
            <v>534502.84</v>
          </cell>
        </row>
        <row r="1169">
          <cell r="A1169">
            <v>4235</v>
          </cell>
          <cell r="B1169" t="str">
            <v>CAVOUQUEIRO OU OPERADOR DE PERFURATRIZ / ROMPEDOR</v>
          </cell>
          <cell r="C1169" t="str">
            <v xml:space="preserve">H     </v>
          </cell>
          <cell r="D1169">
            <v>8.84</v>
          </cell>
        </row>
        <row r="1170">
          <cell r="A1170">
            <v>40976</v>
          </cell>
          <cell r="B1170" t="str">
            <v>CAVOUQUEIRO OU OPERADOR DE PERFURATRIZ / ROMPEDOR (MENSALISTA)</v>
          </cell>
          <cell r="C1170" t="str">
            <v xml:space="preserve">MES   </v>
          </cell>
          <cell r="D1170">
            <v>1569.43</v>
          </cell>
        </row>
        <row r="1171">
          <cell r="A1171">
            <v>39013</v>
          </cell>
          <cell r="B1171" t="str">
            <v>CENTRALIZADOR DE BARRA DE ACO (CHUMBADOR TIPO CARAMBOLA), PARA ACO ATE 20 MM</v>
          </cell>
          <cell r="C1171" t="str">
            <v xml:space="preserve">UN    </v>
          </cell>
          <cell r="D1171">
            <v>0.98</v>
          </cell>
        </row>
        <row r="1172">
          <cell r="A1172">
            <v>43091</v>
          </cell>
          <cell r="B1172" t="str">
            <v>CENTRO DE MEDICAO AGRUPADA, EM POLICARBONATO / PVC, COM 12 MEDIDORES E PROTECAO GERAL (INCLUI BARRAMENTO, DISJUNTORES E ACESSORIOS DE FIXACAO) (PADRAO CONCESSIONARIA LOCAL)</v>
          </cell>
          <cell r="C1172" t="str">
            <v xml:space="preserve">UN    </v>
          </cell>
          <cell r="D1172">
            <v>4459.57</v>
          </cell>
        </row>
        <row r="1173">
          <cell r="A1173">
            <v>43092</v>
          </cell>
          <cell r="B1173" t="str">
            <v>CENTRO DE MEDICAO AGRUPADA, EM POLICARBONATO / PVC, COM 16 MEDIDORES E PROTECAO GERAL (INCLUI BARRAMENTO, DISJUNTORES E ACESSORIOS DE FIXACAO) (PADRAO CONCESSIONARIA LOCAL)</v>
          </cell>
          <cell r="C1173" t="str">
            <v xml:space="preserve">UN    </v>
          </cell>
          <cell r="D1173">
            <v>5946.1</v>
          </cell>
        </row>
        <row r="1174">
          <cell r="A1174">
            <v>43089</v>
          </cell>
          <cell r="B1174" t="str">
            <v>CENTRO DE MEDICAO AGRUPADA, EM POLICARBONATO / PVC, COM 4 MEDIDORES E PROTECAO GERAL (INCLUI BARRAMENTO, DISJUNTORES E ACESSORIOS DE FIXACAO) (PADRAO CONCESSIONARIA LOCAL)</v>
          </cell>
          <cell r="C1174" t="str">
            <v xml:space="preserve">UN    </v>
          </cell>
          <cell r="D1174">
            <v>1036.27</v>
          </cell>
        </row>
        <row r="1175">
          <cell r="A1175">
            <v>43090</v>
          </cell>
          <cell r="B1175" t="str">
            <v>CENTRO DE MEDICAO AGRUPADA, EM POLICARBONATO / PVC, COM 8 MEDIDORES E PROTECAO GERAL (INCLUI BARRAMENTO, DISJUNTORES E ACESSORIOS DE FIXACAO) (PADRAO CONCESSIONARIA LOCAL)</v>
          </cell>
          <cell r="C1175" t="str">
            <v xml:space="preserve">UN    </v>
          </cell>
          <cell r="D1175">
            <v>2286.96</v>
          </cell>
        </row>
        <row r="1176">
          <cell r="A1176">
            <v>41967</v>
          </cell>
          <cell r="B1176" t="str">
            <v>CERA  LIQUIDA</v>
          </cell>
          <cell r="C1176" t="str">
            <v xml:space="preserve">L     </v>
          </cell>
          <cell r="D1176">
            <v>6.51</v>
          </cell>
        </row>
        <row r="1177">
          <cell r="A1177">
            <v>12760</v>
          </cell>
          <cell r="B1177" t="str">
            <v>CHAPA ACO INOX AISI 304 NUMERO 4 (E = 6 MM), ACABAMENTO NUMERO 1 (LAMINADO A QUENTE, FOSCO)</v>
          </cell>
          <cell r="C1177" t="str">
            <v xml:space="preserve">M2    </v>
          </cell>
          <cell r="D1177">
            <v>991.69</v>
          </cell>
        </row>
        <row r="1178">
          <cell r="A1178">
            <v>12759</v>
          </cell>
          <cell r="B1178" t="str">
            <v>CHAPA ACO INOX AISI 304 NUMERO 9 (E = 4 MM), ACABAMENTO NUMERO 1 (LAMINADO A QUENTE, FOSCO)</v>
          </cell>
          <cell r="C1178" t="str">
            <v xml:space="preserve">M2    </v>
          </cell>
          <cell r="D1178">
            <v>661.11</v>
          </cell>
        </row>
        <row r="1179">
          <cell r="A1179">
            <v>43105</v>
          </cell>
          <cell r="B1179" t="str">
            <v>CHAPA DE ACO CARBONO GALVANIZADA, PERFURADA (GRADE FUROS) E = 1,5 MM, DIAMETRO DO FURO = 9,52 MM (FUROS ALTERNADOS HORIZ.)</v>
          </cell>
          <cell r="C1179" t="str">
            <v xml:space="preserve">KG    </v>
          </cell>
          <cell r="D1179">
            <v>25.39</v>
          </cell>
        </row>
        <row r="1180">
          <cell r="A1180">
            <v>40424</v>
          </cell>
          <cell r="B1180" t="str">
            <v>CHAPA DE ACO CARBONO LAMINADO A QUENTE, QUALIDADE ESTRUTURAL, BITOLA 3/16", E =4,75 MM (37,29 KG/M2)</v>
          </cell>
          <cell r="C1180" t="str">
            <v xml:space="preserve">KG    </v>
          </cell>
          <cell r="D1180">
            <v>6.45</v>
          </cell>
        </row>
        <row r="1181">
          <cell r="A1181">
            <v>1325</v>
          </cell>
          <cell r="B1181" t="str">
            <v>CHAPA DE ACO FINA A FRIO BITOLA MSG 20, E = 0,90 MM (7,20 KG/M2)</v>
          </cell>
          <cell r="C1181" t="str">
            <v xml:space="preserve">KG    </v>
          </cell>
          <cell r="D1181">
            <v>7.06</v>
          </cell>
        </row>
        <row r="1182">
          <cell r="A1182">
            <v>1327</v>
          </cell>
          <cell r="B1182" t="str">
            <v>CHAPA DE ACO FINA A FRIO BITOLA MSG 24, E = 0,60 MM (4,80 KG/M2)</v>
          </cell>
          <cell r="C1182" t="str">
            <v xml:space="preserve">KG    </v>
          </cell>
          <cell r="D1182">
            <v>7.52</v>
          </cell>
        </row>
        <row r="1183">
          <cell r="A1183">
            <v>1328</v>
          </cell>
          <cell r="B1183" t="str">
            <v>CHAPA DE ACO FINA A FRIO BITOLA MSG 26, E = 0,45 MM (3,60 KG/M2)</v>
          </cell>
          <cell r="C1183" t="str">
            <v xml:space="preserve">KG    </v>
          </cell>
          <cell r="D1183">
            <v>7.08</v>
          </cell>
        </row>
        <row r="1184">
          <cell r="A1184">
            <v>1321</v>
          </cell>
          <cell r="B1184" t="str">
            <v>CHAPA DE ACO FINA A QUENTE BITOLA MSG 13, E = 2,25 MM (18,00 KG/M2)</v>
          </cell>
          <cell r="C1184" t="str">
            <v xml:space="preserve">KG    </v>
          </cell>
          <cell r="D1184">
            <v>6.56</v>
          </cell>
        </row>
        <row r="1185">
          <cell r="A1185">
            <v>1318</v>
          </cell>
          <cell r="B1185" t="str">
            <v>CHAPA DE ACO FINA A QUENTE BITOLA MSG 14, E = 2,00 MM (16,0 KG/M2)</v>
          </cell>
          <cell r="C1185" t="str">
            <v xml:space="preserve">KG    </v>
          </cell>
          <cell r="D1185">
            <v>6.56</v>
          </cell>
        </row>
        <row r="1186">
          <cell r="A1186">
            <v>1322</v>
          </cell>
          <cell r="B1186" t="str">
            <v>CHAPA DE ACO FINA A QUENTE BITOLA MSG 16, E = 1,50 MM (12,00 KG/M2)</v>
          </cell>
          <cell r="C1186" t="str">
            <v xml:space="preserve">KG    </v>
          </cell>
          <cell r="D1186">
            <v>6.93</v>
          </cell>
        </row>
        <row r="1187">
          <cell r="A1187">
            <v>1323</v>
          </cell>
          <cell r="B1187" t="str">
            <v>CHAPA DE ACO FINA A QUENTE BITOLA MSG 18, E = 1,20 MM (9,60 KG/M2)</v>
          </cell>
          <cell r="C1187" t="str">
            <v xml:space="preserve">KG    </v>
          </cell>
          <cell r="D1187">
            <v>6.93</v>
          </cell>
        </row>
        <row r="1188">
          <cell r="A1188">
            <v>1319</v>
          </cell>
          <cell r="B1188" t="str">
            <v>CHAPA DE ACO FINA A QUENTE BITOLA MSG 3/16 ", E = 4,75 MM (38,00 KG/M2)</v>
          </cell>
          <cell r="C1188" t="str">
            <v xml:space="preserve">KG    </v>
          </cell>
          <cell r="D1188">
            <v>5.84</v>
          </cell>
        </row>
        <row r="1189">
          <cell r="A1189">
            <v>11026</v>
          </cell>
          <cell r="B1189" t="str">
            <v>CHAPA DE ACO GALVANIZADA BITOLA GSG 14, E = 1,95 MM (15,60 KG/M2)</v>
          </cell>
          <cell r="C1189" t="str">
            <v xml:space="preserve">KG    </v>
          </cell>
          <cell r="D1189">
            <v>8.0299999999999994</v>
          </cell>
        </row>
        <row r="1190">
          <cell r="A1190">
            <v>11027</v>
          </cell>
          <cell r="B1190" t="str">
            <v>CHAPA DE ACO GALVANIZADA BITOLA GSG 16, E = 1,55 MM (12,40 KG/M2)</v>
          </cell>
          <cell r="C1190" t="str">
            <v xml:space="preserve">KG    </v>
          </cell>
          <cell r="D1190">
            <v>8.36</v>
          </cell>
        </row>
        <row r="1191">
          <cell r="A1191">
            <v>11046</v>
          </cell>
          <cell r="B1191" t="str">
            <v>CHAPA DE ACO GALVANIZADA BITOLA GSG 18, E = 1,25 MM (10,00 KG/M2)</v>
          </cell>
          <cell r="C1191" t="str">
            <v xml:space="preserve">KG    </v>
          </cell>
          <cell r="D1191">
            <v>8.01</v>
          </cell>
        </row>
        <row r="1192">
          <cell r="A1192">
            <v>11047</v>
          </cell>
          <cell r="B1192" t="str">
            <v>CHAPA DE ACO GALVANIZADA BITOLA GSG 19, E = 1,11 MM (8,88 KG/M2)</v>
          </cell>
          <cell r="C1192" t="str">
            <v xml:space="preserve">KG    </v>
          </cell>
          <cell r="D1192">
            <v>8.73</v>
          </cell>
        </row>
        <row r="1193">
          <cell r="A1193">
            <v>43668</v>
          </cell>
          <cell r="B1193" t="str">
            <v>CHAPA DE ACO GALVANIZADA BITOLA GSG 20, E = 0,95 MM (7,60 KG/M2)</v>
          </cell>
          <cell r="C1193" t="str">
            <v xml:space="preserve">KG    </v>
          </cell>
          <cell r="D1193">
            <v>7.71</v>
          </cell>
        </row>
        <row r="1194">
          <cell r="A1194">
            <v>39630</v>
          </cell>
          <cell r="B1194" t="str">
            <v>CHAPA DE ACO GALVANIZADA BITOLA GSG 20, E = 0,95 MM (7,60 KG/M2)</v>
          </cell>
          <cell r="C1194" t="str">
            <v xml:space="preserve">M2    </v>
          </cell>
          <cell r="D1194">
            <v>62.94</v>
          </cell>
        </row>
        <row r="1195">
          <cell r="A1195">
            <v>11049</v>
          </cell>
          <cell r="B1195" t="str">
            <v>CHAPA DE ACO GALVANIZADA BITOLA GSG 22, E = 0,80 MM (6,40 KG/M2)</v>
          </cell>
          <cell r="C1195" t="str">
            <v xml:space="preserve">KG    </v>
          </cell>
          <cell r="D1195">
            <v>8.35</v>
          </cell>
        </row>
        <row r="1196">
          <cell r="A1196">
            <v>43106</v>
          </cell>
          <cell r="B1196" t="str">
            <v>CHAPA DE ACO GALVANIZADA BITOLA GSG 24, E = 0,64 (5,12 KG/M2)</v>
          </cell>
          <cell r="C1196" t="str">
            <v xml:space="preserve">KG    </v>
          </cell>
          <cell r="D1196">
            <v>8.4</v>
          </cell>
        </row>
        <row r="1197">
          <cell r="A1197">
            <v>39632</v>
          </cell>
          <cell r="B1197" t="str">
            <v>CHAPA DE ACO GALVANIZADA BITOLA GSG 24, E = 0,65 MM (5,20 KG/M2)</v>
          </cell>
          <cell r="C1197" t="str">
            <v xml:space="preserve">M2    </v>
          </cell>
          <cell r="D1197">
            <v>43.92</v>
          </cell>
        </row>
        <row r="1198">
          <cell r="A1198">
            <v>11051</v>
          </cell>
          <cell r="B1198" t="str">
            <v>CHAPA DE ACO GALVANIZADA BITOLA GSG 26, E = 0,50 MM (4,00 KG/M2)</v>
          </cell>
          <cell r="C1198" t="str">
            <v xml:space="preserve">KG    </v>
          </cell>
          <cell r="D1198">
            <v>8.76</v>
          </cell>
        </row>
        <row r="1199">
          <cell r="A1199">
            <v>11061</v>
          </cell>
          <cell r="B1199" t="str">
            <v>CHAPA DE ACO GALVANIZADA BITOLA GSG 30, E = 0,35 MM (2,80 KG/M2)</v>
          </cell>
          <cell r="C1199" t="str">
            <v xml:space="preserve">KG    </v>
          </cell>
          <cell r="D1199">
            <v>10.52</v>
          </cell>
        </row>
        <row r="1200">
          <cell r="A1200">
            <v>43667</v>
          </cell>
          <cell r="B1200" t="str">
            <v>CHAPA DE ACO GROSSA, ASTM A36, E = 1 " (25,40 MM) 199,18 KG/M2</v>
          </cell>
          <cell r="C1200" t="str">
            <v xml:space="preserve">KG    </v>
          </cell>
          <cell r="D1200">
            <v>7.64</v>
          </cell>
        </row>
        <row r="1201">
          <cell r="A1201">
            <v>1336</v>
          </cell>
          <cell r="B1201" t="str">
            <v>CHAPA DE ACO GROSSA, ASTM A36, E = 1 " (25,40 MM) 199,18 KG/M2</v>
          </cell>
          <cell r="C1201" t="str">
            <v xml:space="preserve">M2    </v>
          </cell>
          <cell r="D1201">
            <v>1679.32</v>
          </cell>
        </row>
        <row r="1202">
          <cell r="A1202">
            <v>1333</v>
          </cell>
          <cell r="B1202" t="str">
            <v>CHAPA DE ACO GROSSA, ASTM A36, E = 1/2 " (12,70 MM) 99,59 KG/M2</v>
          </cell>
          <cell r="C1202" t="str">
            <v xml:space="preserve">KG    </v>
          </cell>
          <cell r="D1202">
            <v>6.36</v>
          </cell>
        </row>
        <row r="1203">
          <cell r="A1203">
            <v>1330</v>
          </cell>
          <cell r="B1203" t="str">
            <v>CHAPA DE ACO GROSSA, ASTM A36, E = 1/4 " (6,35 MM) 49,79 KG/M2</v>
          </cell>
          <cell r="C1203" t="str">
            <v xml:space="preserve">KG    </v>
          </cell>
          <cell r="D1203">
            <v>6.31</v>
          </cell>
        </row>
        <row r="1204">
          <cell r="A1204">
            <v>10957</v>
          </cell>
          <cell r="B1204" t="str">
            <v>CHAPA DE ACO GROSSA, ASTM A36, E = 3/4 " (19,05 MM) 149,39 KG/M2</v>
          </cell>
          <cell r="C1204" t="str">
            <v xml:space="preserve">KG    </v>
          </cell>
          <cell r="D1204">
            <v>7.27</v>
          </cell>
        </row>
        <row r="1205">
          <cell r="A1205">
            <v>1332</v>
          </cell>
          <cell r="B1205" t="str">
            <v>CHAPA DE ACO GROSSA, ASTM A36, E = 3/8 " (9,53 MM) 74,69 KG/M2</v>
          </cell>
          <cell r="C1205" t="str">
            <v xml:space="preserve">KG    </v>
          </cell>
          <cell r="D1205">
            <v>6.47</v>
          </cell>
        </row>
        <row r="1206">
          <cell r="A1206">
            <v>1334</v>
          </cell>
          <cell r="B1206" t="str">
            <v>CHAPA DE ACO GROSSA, ASTM A36, E = 5/8 " (15,88 MM) 124,49 KG/M2</v>
          </cell>
          <cell r="C1206" t="str">
            <v xml:space="preserve">KG    </v>
          </cell>
          <cell r="D1206">
            <v>7.17</v>
          </cell>
        </row>
        <row r="1207">
          <cell r="A1207">
            <v>1335</v>
          </cell>
          <cell r="B1207" t="str">
            <v>CHAPA DE ACO GROSSA, ASTM A36, E = 7/8 " (22,23 MM) 174,28 KG/M2</v>
          </cell>
          <cell r="C1207" t="str">
            <v xml:space="preserve">KG    </v>
          </cell>
          <cell r="D1207">
            <v>7.41</v>
          </cell>
        </row>
        <row r="1208">
          <cell r="A1208">
            <v>40425</v>
          </cell>
          <cell r="B1208" t="str">
            <v>CHAPA DE ACO GROSSA, SAE 1020, BITOLA 1/4", E = 6,35 MM (49,85 KG/M2)</v>
          </cell>
          <cell r="C1208" t="str">
            <v xml:space="preserve">KG    </v>
          </cell>
          <cell r="D1208">
            <v>6.34</v>
          </cell>
        </row>
        <row r="1209">
          <cell r="A1209">
            <v>1337</v>
          </cell>
          <cell r="B1209" t="str">
            <v>CHAPA DE ACO XADREZ PARA PISOS, E = 1/4 " (6,30 MM) 54,53 KG/M2</v>
          </cell>
          <cell r="C1209" t="str">
            <v xml:space="preserve">KG    </v>
          </cell>
          <cell r="D1209">
            <v>7.27</v>
          </cell>
        </row>
        <row r="1210">
          <cell r="A1210">
            <v>39416</v>
          </cell>
          <cell r="B1210" t="str">
            <v>CHAPA DE GESSO ACARTONADO, RESISTENTE A UMIDADE (RU), COR VERDE, E = 12,5 MM, 1200 X 1800 MM (L X C)</v>
          </cell>
          <cell r="C1210" t="str">
            <v xml:space="preserve">M2    </v>
          </cell>
          <cell r="D1210">
            <v>30.02</v>
          </cell>
        </row>
        <row r="1211">
          <cell r="A1211">
            <v>39417</v>
          </cell>
          <cell r="B1211" t="str">
            <v>CHAPA DE GESSO ACARTONADO, RESISTENTE A UMIDADE (RU), COR VERDE, E = 12,5 MM, 1200 X 2400 MM (L X C)</v>
          </cell>
          <cell r="C1211" t="str">
            <v xml:space="preserve">M2    </v>
          </cell>
          <cell r="D1211">
            <v>31.48</v>
          </cell>
        </row>
        <row r="1212">
          <cell r="A1212">
            <v>39414</v>
          </cell>
          <cell r="B1212" t="str">
            <v>CHAPA DE GESSO ACARTONADO, RESISTENTE AO FOGO (RF), COR ROSA, E = 12,5 MM, 1200 X 1800 MM (L X C)</v>
          </cell>
          <cell r="C1212" t="str">
            <v xml:space="preserve">M2    </v>
          </cell>
          <cell r="D1212">
            <v>28.19</v>
          </cell>
        </row>
        <row r="1213">
          <cell r="A1213">
            <v>39415</v>
          </cell>
          <cell r="B1213" t="str">
            <v>CHAPA DE GESSO ACARTONADO, RESISTENTE AO FOGO (RF), COR ROSA, E = 12,5 MM, 1200 X 2400 MM (L X C)</v>
          </cell>
          <cell r="C1213" t="str">
            <v xml:space="preserve">M2    </v>
          </cell>
          <cell r="D1213">
            <v>29.88</v>
          </cell>
        </row>
        <row r="1214">
          <cell r="A1214">
            <v>39412</v>
          </cell>
          <cell r="B1214" t="str">
            <v>CHAPA DE GESSO ACARTONADO, STANDARD (ST), COR BRANCA, E = 12,5 MM, 1200 X 1800 MM (L X C)</v>
          </cell>
          <cell r="C1214" t="str">
            <v xml:space="preserve">M2    </v>
          </cell>
          <cell r="D1214">
            <v>21.23</v>
          </cell>
        </row>
        <row r="1215">
          <cell r="A1215">
            <v>39413</v>
          </cell>
          <cell r="B1215" t="str">
            <v>CHAPA DE GESSO ACARTONADO, STANDARD (ST), COR BRANCA, E = 12,5 MM, 1200 X 2400 MM (L X C)</v>
          </cell>
          <cell r="C1215" t="str">
            <v xml:space="preserve">M2    </v>
          </cell>
          <cell r="D1215">
            <v>21.03</v>
          </cell>
        </row>
        <row r="1216">
          <cell r="A1216">
            <v>1338</v>
          </cell>
          <cell r="B1216" t="str">
            <v>CHAPA DE LAMINADO MELAMINICO, LISO BRILHANTE, DE *1,25 X 3,08* M, E = 0,8 MM</v>
          </cell>
          <cell r="C1216" t="str">
            <v xml:space="preserve">M2    </v>
          </cell>
          <cell r="D1216">
            <v>25.71</v>
          </cell>
        </row>
        <row r="1217">
          <cell r="A1217">
            <v>1340</v>
          </cell>
          <cell r="B1217" t="str">
            <v>CHAPA DE LAMINADO MELAMINICO, LISO FOSCO, DE *1,25 X 3,08* M, E = 0,8 MM</v>
          </cell>
          <cell r="C1217" t="str">
            <v xml:space="preserve">M2    </v>
          </cell>
          <cell r="D1217">
            <v>29.72</v>
          </cell>
        </row>
        <row r="1218">
          <cell r="A1218">
            <v>1341</v>
          </cell>
          <cell r="B1218" t="str">
            <v>CHAPA DE LAMINADO MELAMINICO, TEXTURIZADO, DE *1,25 X 3,08* M, E = 0,8 MM</v>
          </cell>
          <cell r="C1218" t="str">
            <v xml:space="preserve">M2    </v>
          </cell>
          <cell r="D1218">
            <v>28.63</v>
          </cell>
        </row>
        <row r="1219">
          <cell r="A1219">
            <v>1364</v>
          </cell>
          <cell r="B1219" t="str">
            <v>CHAPA DE MADEIRA COMPENSADA DE PINUS, VIROLA OU EQUIVALENTE, DE *2,2 X 1,6* M, E = 10 MM</v>
          </cell>
          <cell r="C1219" t="str">
            <v xml:space="preserve">M2    </v>
          </cell>
          <cell r="D1219">
            <v>22.07</v>
          </cell>
        </row>
        <row r="1220">
          <cell r="A1220">
            <v>1361</v>
          </cell>
          <cell r="B1220" t="str">
            <v>CHAPA DE MADEIRA COMPENSADA DE PINUS, VIROLA OU EQUIVALENTE, DE *2,2 X 1,6* M, E = 12 MM</v>
          </cell>
          <cell r="C1220" t="str">
            <v xml:space="preserve">UN    </v>
          </cell>
          <cell r="D1220">
            <v>92.03</v>
          </cell>
        </row>
        <row r="1221">
          <cell r="A1221">
            <v>1362</v>
          </cell>
          <cell r="B1221" t="str">
            <v>CHAPA DE MADEIRA COMPENSADA DE PINUS, VIROLA OU EQUIVALENTE, DE *2,2 X 1,6* M, E = 15 MM</v>
          </cell>
          <cell r="C1221" t="str">
            <v xml:space="preserve">M2    </v>
          </cell>
          <cell r="D1221">
            <v>30.72</v>
          </cell>
        </row>
        <row r="1222">
          <cell r="A1222">
            <v>11131</v>
          </cell>
          <cell r="B1222" t="str">
            <v>CHAPA DE MADEIRA COMPENSADA DE PINUS, VIROLA OU EQUIVALENTE, DE *2,2 X 1,6* M, E = 20 MM</v>
          </cell>
          <cell r="C1222" t="str">
            <v xml:space="preserve">M2    </v>
          </cell>
          <cell r="D1222">
            <v>39.31</v>
          </cell>
        </row>
        <row r="1223">
          <cell r="A1223">
            <v>11132</v>
          </cell>
          <cell r="B1223" t="str">
            <v>CHAPA DE MADEIRA COMPENSADA DE PINUS, VIROLA OU EQUIVALENTE, DE *2,2 X 1,6* M, E = 25 MM</v>
          </cell>
          <cell r="C1223" t="str">
            <v xml:space="preserve">M2    </v>
          </cell>
          <cell r="D1223">
            <v>46.48</v>
          </cell>
        </row>
        <row r="1224">
          <cell r="A1224">
            <v>1363</v>
          </cell>
          <cell r="B1224" t="str">
            <v>CHAPA DE MADEIRA COMPENSADA DE PINUS, VIROLA OU EQUIVALENTE, DE *2,2 X 1,6* M, E = 6 MM</v>
          </cell>
          <cell r="C1224" t="str">
            <v xml:space="preserve">M2    </v>
          </cell>
          <cell r="D1224">
            <v>15.63</v>
          </cell>
        </row>
        <row r="1225">
          <cell r="A1225">
            <v>11130</v>
          </cell>
          <cell r="B1225" t="str">
            <v>CHAPA DE MADEIRA COMPENSADA DE PINUS, VIROLA OU EQUIVALENTE, DE *2,2 X 1,6* M, E = 8 MM</v>
          </cell>
          <cell r="C1225" t="str">
            <v xml:space="preserve">M2    </v>
          </cell>
          <cell r="D1225">
            <v>19.8</v>
          </cell>
        </row>
        <row r="1226">
          <cell r="A1226">
            <v>11134</v>
          </cell>
          <cell r="B1226" t="str">
            <v>CHAPA DE MADEIRA COMPENSADA NAVAL (COM COLA FENOLICA), E = 10 MM, DE *1,60 X 2,20* M</v>
          </cell>
          <cell r="C1226" t="str">
            <v xml:space="preserve">M2    </v>
          </cell>
          <cell r="D1226">
            <v>30.96</v>
          </cell>
        </row>
        <row r="1227">
          <cell r="A1227">
            <v>11135</v>
          </cell>
          <cell r="B1227" t="str">
            <v>CHAPA DE MADEIRA COMPENSADA NAVAL (COM COLA FENOLICA), E = 12 MM, DE *1,60 X 2,20* M</v>
          </cell>
          <cell r="C1227" t="str">
            <v xml:space="preserve">M2    </v>
          </cell>
          <cell r="D1227">
            <v>37.74</v>
          </cell>
        </row>
        <row r="1228">
          <cell r="A1228">
            <v>11136</v>
          </cell>
          <cell r="B1228" t="str">
            <v>CHAPA DE MADEIRA COMPENSADA NAVAL (COM COLA FENOLICA), E = 15 MM, DE *1,60 X 2,20* M</v>
          </cell>
          <cell r="C1228" t="str">
            <v xml:space="preserve">M2    </v>
          </cell>
          <cell r="D1228">
            <v>40.82</v>
          </cell>
        </row>
        <row r="1229">
          <cell r="A1229">
            <v>34743</v>
          </cell>
          <cell r="B1229" t="str">
            <v>CHAPA DE MADEIRA COMPENSADA NAVAL (COM COLA FENOLICA), E = 18 MM, DE *1,60 X 2,20* M</v>
          </cell>
          <cell r="C1229" t="str">
            <v xml:space="preserve">M2    </v>
          </cell>
          <cell r="D1229">
            <v>51.97</v>
          </cell>
        </row>
        <row r="1230">
          <cell r="A1230">
            <v>11137</v>
          </cell>
          <cell r="B1230" t="str">
            <v>CHAPA DE MADEIRA COMPENSADA NAVAL (COM COLA FENOLICA), E = 20 MM, DE *1,60 X 2,20* M</v>
          </cell>
          <cell r="C1230" t="str">
            <v xml:space="preserve">M2    </v>
          </cell>
          <cell r="D1230">
            <v>57.95</v>
          </cell>
        </row>
        <row r="1231">
          <cell r="A1231">
            <v>34745</v>
          </cell>
          <cell r="B1231" t="str">
            <v>CHAPA DE MADEIRA COMPENSADA NAVAL (COM COLA FENOLICA), E = 25 MM, DE *1,60 X 2,20* M</v>
          </cell>
          <cell r="C1231" t="str">
            <v xml:space="preserve">M2    </v>
          </cell>
          <cell r="D1231">
            <v>66.040000000000006</v>
          </cell>
        </row>
        <row r="1232">
          <cell r="A1232">
            <v>34746</v>
          </cell>
          <cell r="B1232" t="str">
            <v>CHAPA DE MADEIRA COMPENSADA NAVAL (COM COLA FENOLICA), E = 4 MM, DE *1,60 X 2,20* M</v>
          </cell>
          <cell r="C1232" t="str">
            <v xml:space="preserve">M2    </v>
          </cell>
          <cell r="D1232">
            <v>17.010000000000002</v>
          </cell>
        </row>
        <row r="1233">
          <cell r="A1233">
            <v>1360</v>
          </cell>
          <cell r="B1233" t="str">
            <v>CHAPA DE MADEIRA COMPENSADA NAVAL (COM COLA FENOLICA), E = 6 MM, DE *1,60 X 2,20* M</v>
          </cell>
          <cell r="C1233" t="str">
            <v xml:space="preserve">M2    </v>
          </cell>
          <cell r="D1233">
            <v>21.01</v>
          </cell>
        </row>
        <row r="1234">
          <cell r="A1234">
            <v>1346</v>
          </cell>
          <cell r="B1234" t="str">
            <v>CHAPA DE MADEIRA COMPENSADA PLASTIFICADA PARA FORMA DE CONCRETO, DE 2,20 x 1,10 M, E = 10 MM</v>
          </cell>
          <cell r="C1234" t="str">
            <v xml:space="preserve">M2    </v>
          </cell>
          <cell r="D1234">
            <v>22.48</v>
          </cell>
        </row>
        <row r="1235">
          <cell r="A1235">
            <v>1345</v>
          </cell>
          <cell r="B1235" t="str">
            <v>CHAPA DE MADEIRA COMPENSADA PLASTIFICADA PARA FORMA DE CONCRETO, DE 2,20 x 1,10 M, E = 18 MM</v>
          </cell>
          <cell r="C1235" t="str">
            <v xml:space="preserve">M2    </v>
          </cell>
          <cell r="D1235">
            <v>36.42</v>
          </cell>
        </row>
        <row r="1236">
          <cell r="A1236">
            <v>1344</v>
          </cell>
          <cell r="B1236" t="str">
            <v>CHAPA DE MADEIRA COMPENSADA PLASTIFICADA PARA FORMA DE CONCRETO, DE 2,20 x 1,10 M, E = 6 MM</v>
          </cell>
          <cell r="C1236" t="str">
            <v xml:space="preserve">UN    </v>
          </cell>
          <cell r="D1236">
            <v>39.17</v>
          </cell>
        </row>
        <row r="1237">
          <cell r="A1237">
            <v>1342</v>
          </cell>
          <cell r="B1237" t="str">
            <v>CHAPA DE MADEIRA COMPENSADA PLASTIFICADA PARA FORMA DE CONCRETO, DE 2,20 X 1,10 m, E = 14 MM</v>
          </cell>
          <cell r="C1237" t="str">
            <v xml:space="preserve">UN    </v>
          </cell>
          <cell r="D1237">
            <v>69.23</v>
          </cell>
        </row>
        <row r="1238">
          <cell r="A1238">
            <v>1347</v>
          </cell>
          <cell r="B1238" t="str">
            <v>CHAPA DE MADEIRA COMPENSADA PLASTIFICADA PARA FORMA DE CONCRETO, DE 2,20 X 1,10 M, E = 12 MM</v>
          </cell>
          <cell r="C1238" t="str">
            <v xml:space="preserve">M2    </v>
          </cell>
          <cell r="D1238">
            <v>26.86</v>
          </cell>
        </row>
        <row r="1239">
          <cell r="A1239">
            <v>1349</v>
          </cell>
          <cell r="B1239" t="str">
            <v>CHAPA DE MADEIRA COMPENSADA PLASTIFICADA PARA FORMA DE CONCRETO, DE 2,20 X 1,10 M, E = 20 MM</v>
          </cell>
          <cell r="C1239" t="str">
            <v xml:space="preserve">UN    </v>
          </cell>
          <cell r="D1239">
            <v>98.74</v>
          </cell>
        </row>
        <row r="1240">
          <cell r="A1240">
            <v>1350</v>
          </cell>
          <cell r="B1240" t="str">
            <v>CHAPA DE MADEIRA COMPENSADA RESINADA PARA FORMA DE CONCRETO, DE *2,2 X 1,1* M, E = 10 MM</v>
          </cell>
          <cell r="C1240" t="str">
            <v xml:space="preserve">UN    </v>
          </cell>
          <cell r="D1240">
            <v>34.5</v>
          </cell>
        </row>
        <row r="1241">
          <cell r="A1241">
            <v>1357</v>
          </cell>
          <cell r="B1241" t="str">
            <v>CHAPA DE MADEIRA COMPENSADA RESINADA PARA FORMA DE CONCRETO, DE *2,2 X 1,1* M, E = 12 MM</v>
          </cell>
          <cell r="C1241" t="str">
            <v xml:space="preserve">UN    </v>
          </cell>
          <cell r="D1241">
            <v>43.95</v>
          </cell>
        </row>
        <row r="1242">
          <cell r="A1242">
            <v>1355</v>
          </cell>
          <cell r="B1242" t="str">
            <v>CHAPA DE MADEIRA COMPENSADA RESINADA PARA FORMA DE CONCRETO, DE *2,2 X 1,1* M, E = 14 MM</v>
          </cell>
          <cell r="C1242" t="str">
            <v xml:space="preserve">M2    </v>
          </cell>
          <cell r="D1242">
            <v>20.22</v>
          </cell>
        </row>
        <row r="1243">
          <cell r="A1243">
            <v>1358</v>
          </cell>
          <cell r="B1243" t="str">
            <v>CHAPA DE MADEIRA COMPENSADA RESINADA PARA FORMA DE CONCRETO, DE *2,2 X 1,1* M, E = 17 MM</v>
          </cell>
          <cell r="C1243" t="str">
            <v xml:space="preserve">M2    </v>
          </cell>
          <cell r="D1243">
            <v>23.43</v>
          </cell>
        </row>
        <row r="1244">
          <cell r="A1244">
            <v>1359</v>
          </cell>
          <cell r="B1244" t="str">
            <v>CHAPA DE MADEIRA COMPENSADA RESINADA PARA FORMA DE CONCRETO, DE *2,2 X 1,1* M, E = 20 MM</v>
          </cell>
          <cell r="C1244" t="str">
            <v xml:space="preserve">UN    </v>
          </cell>
          <cell r="D1244">
            <v>67.89</v>
          </cell>
        </row>
        <row r="1245">
          <cell r="A1245">
            <v>1351</v>
          </cell>
          <cell r="B1245" t="str">
            <v>CHAPA DE MADEIRA COMPENSADA RESINADA PARA FORMA DE CONCRETO, DE *2,2 X 1,1* M, E = 6 MM</v>
          </cell>
          <cell r="C1245" t="str">
            <v xml:space="preserve">UN    </v>
          </cell>
          <cell r="D1245">
            <v>21.88</v>
          </cell>
        </row>
        <row r="1246">
          <cell r="A1246">
            <v>34659</v>
          </cell>
          <cell r="B1246" t="str">
            <v>CHAPA DE MDF BRANCO LISO 1 FACE, E = 12 MM, DE *2,75 X 1,85* M</v>
          </cell>
          <cell r="C1246" t="str">
            <v xml:space="preserve">M2    </v>
          </cell>
          <cell r="D1246">
            <v>27.04</v>
          </cell>
        </row>
        <row r="1247">
          <cell r="A1247">
            <v>34514</v>
          </cell>
          <cell r="B1247" t="str">
            <v>CHAPA DE MDF BRANCO LISO 1 FACE, E = 15 MM, DE *2,75 X 1,85* M</v>
          </cell>
          <cell r="C1247" t="str">
            <v xml:space="preserve">M2    </v>
          </cell>
          <cell r="D1247">
            <v>29.95</v>
          </cell>
        </row>
        <row r="1248">
          <cell r="A1248">
            <v>34660</v>
          </cell>
          <cell r="B1248" t="str">
            <v>CHAPA DE MDF BRANCO LISO 1 FACE, E = 18 MM, DE *2,75 X 1,85* M</v>
          </cell>
          <cell r="C1248" t="str">
            <v xml:space="preserve">M2    </v>
          </cell>
          <cell r="D1248">
            <v>38.01</v>
          </cell>
        </row>
        <row r="1249">
          <cell r="A1249">
            <v>34661</v>
          </cell>
          <cell r="B1249" t="str">
            <v>CHAPA DE MDF BRANCO LISO 1 FACE, E = 25 MM, DE *2,75 X 1,85* M</v>
          </cell>
          <cell r="C1249" t="str">
            <v xml:space="preserve">M2    </v>
          </cell>
          <cell r="D1249">
            <v>54.59</v>
          </cell>
        </row>
        <row r="1250">
          <cell r="A1250">
            <v>34667</v>
          </cell>
          <cell r="B1250" t="str">
            <v>CHAPA DE MDF BRANCO LISO 1 FACE, E = 6 MM, DE *2,75 X 1,85* M</v>
          </cell>
          <cell r="C1250" t="str">
            <v xml:space="preserve">M2    </v>
          </cell>
          <cell r="D1250">
            <v>19.77</v>
          </cell>
        </row>
        <row r="1251">
          <cell r="A1251">
            <v>34668</v>
          </cell>
          <cell r="B1251" t="str">
            <v>CHAPA DE MDF BRANCO LISO 1 FACE, E = 9 MM, DE *2,75 X 1,85* M</v>
          </cell>
          <cell r="C1251" t="str">
            <v xml:space="preserve">M2    </v>
          </cell>
          <cell r="D1251">
            <v>25.83</v>
          </cell>
        </row>
        <row r="1252">
          <cell r="A1252">
            <v>34741</v>
          </cell>
          <cell r="B1252" t="str">
            <v>CHAPA DE MDF BRANCO LISO 2 FACES, E = 12 MM, DE *2,75 X 1,85* M</v>
          </cell>
          <cell r="C1252" t="str">
            <v xml:space="preserve">M2    </v>
          </cell>
          <cell r="D1252">
            <v>28.42</v>
          </cell>
        </row>
        <row r="1253">
          <cell r="A1253">
            <v>34664</v>
          </cell>
          <cell r="B1253" t="str">
            <v>CHAPA DE MDF BRANCO LISO 2 FACES, E = 15 MM, DE *2,75 X 1,85* M</v>
          </cell>
          <cell r="C1253" t="str">
            <v xml:space="preserve">M2    </v>
          </cell>
          <cell r="D1253">
            <v>31.02</v>
          </cell>
        </row>
        <row r="1254">
          <cell r="A1254">
            <v>34665</v>
          </cell>
          <cell r="B1254" t="str">
            <v>CHAPA DE MDF BRANCO LISO 2 FACES, E = 18 MM, DE *2,75 X 1,85* M</v>
          </cell>
          <cell r="C1254" t="str">
            <v xml:space="preserve">M2    </v>
          </cell>
          <cell r="D1254">
            <v>38.5</v>
          </cell>
        </row>
        <row r="1255">
          <cell r="A1255">
            <v>34666</v>
          </cell>
          <cell r="B1255" t="str">
            <v>CHAPA DE MDF BRANCO LISO 2 FACES, E = 25 MM, DE *2,75 X 1,85* M</v>
          </cell>
          <cell r="C1255" t="str">
            <v xml:space="preserve">M2    </v>
          </cell>
          <cell r="D1255">
            <v>58.16</v>
          </cell>
        </row>
        <row r="1256">
          <cell r="A1256">
            <v>34669</v>
          </cell>
          <cell r="B1256" t="str">
            <v>CHAPA DE MDF BRANCO LISO 2 FACES, E = 6 MM, DE *2,75 X 1,85* M</v>
          </cell>
          <cell r="C1256" t="str">
            <v xml:space="preserve">M2    </v>
          </cell>
          <cell r="D1256">
            <v>21.32</v>
          </cell>
        </row>
        <row r="1257">
          <cell r="A1257">
            <v>34670</v>
          </cell>
          <cell r="B1257" t="str">
            <v>CHAPA DE MDF BRANCO LISO 2 FACES, E = 9 MM, DE *2,75 X 1,85* M</v>
          </cell>
          <cell r="C1257" t="str">
            <v xml:space="preserve">M2    </v>
          </cell>
          <cell r="D1257">
            <v>26.08</v>
          </cell>
        </row>
        <row r="1258">
          <cell r="A1258">
            <v>34671</v>
          </cell>
          <cell r="B1258" t="str">
            <v>CHAPA DE MDF CRU, E = 12 MM, DE *2,75 X 1,85* M</v>
          </cell>
          <cell r="C1258" t="str">
            <v xml:space="preserve">M2    </v>
          </cell>
          <cell r="D1258">
            <v>21.77</v>
          </cell>
        </row>
        <row r="1259">
          <cell r="A1259">
            <v>34672</v>
          </cell>
          <cell r="B1259" t="str">
            <v>CHAPA DE MDF CRU, E = 15 MM, DE *2,75 X 1,85* M</v>
          </cell>
          <cell r="C1259" t="str">
            <v xml:space="preserve">M2    </v>
          </cell>
          <cell r="D1259">
            <v>22.95</v>
          </cell>
        </row>
        <row r="1260">
          <cell r="A1260">
            <v>34673</v>
          </cell>
          <cell r="B1260" t="str">
            <v>CHAPA DE MDF CRU, E = 18 MM, DE *2,75 X 1,85* M</v>
          </cell>
          <cell r="C1260" t="str">
            <v xml:space="preserve">M2    </v>
          </cell>
          <cell r="D1260">
            <v>28.01</v>
          </cell>
        </row>
        <row r="1261">
          <cell r="A1261">
            <v>34674</v>
          </cell>
          <cell r="B1261" t="str">
            <v>CHAPA DE MDF CRU, E = 20 MM, DE *2,75 X 1,85* M</v>
          </cell>
          <cell r="C1261" t="str">
            <v xml:space="preserve">M2    </v>
          </cell>
          <cell r="D1261">
            <v>37.24</v>
          </cell>
        </row>
        <row r="1262">
          <cell r="A1262">
            <v>34675</v>
          </cell>
          <cell r="B1262" t="str">
            <v>CHAPA DE MDF CRU, E = 25 MM, DE *2,75 X 1,85* M</v>
          </cell>
          <cell r="C1262" t="str">
            <v xml:space="preserve">M2    </v>
          </cell>
          <cell r="D1262">
            <v>45.4</v>
          </cell>
        </row>
        <row r="1263">
          <cell r="A1263">
            <v>34676</v>
          </cell>
          <cell r="B1263" t="str">
            <v>CHAPA DE MDF CRU, E = 6 MM, DE *2,75 X 1,85* M</v>
          </cell>
          <cell r="C1263" t="str">
            <v xml:space="preserve">M2    </v>
          </cell>
          <cell r="D1263">
            <v>13.07</v>
          </cell>
        </row>
        <row r="1264">
          <cell r="A1264">
            <v>34677</v>
          </cell>
          <cell r="B1264" t="str">
            <v>CHAPA DE MDF CRU, E = 9 MM, DE *2,75 X 1,85* M</v>
          </cell>
          <cell r="C1264" t="str">
            <v xml:space="preserve">M2    </v>
          </cell>
          <cell r="D1264">
            <v>17.57</v>
          </cell>
        </row>
        <row r="1265">
          <cell r="A1265">
            <v>43126</v>
          </cell>
          <cell r="B1265" t="str">
            <v>CHAPA EM ACO GALVANIZADO PARA STEEL DECK, COM NERVURAS TRAPEZOIDAIS, LARGURA UTIL DE 915 MM E ESPESSURA DE 0,80 MM</v>
          </cell>
          <cell r="C1265" t="str">
            <v xml:space="preserve">M2    </v>
          </cell>
          <cell r="D1265">
            <v>60.74</v>
          </cell>
        </row>
        <row r="1266">
          <cell r="A1266">
            <v>43124</v>
          </cell>
          <cell r="B1266" t="str">
            <v>CHAPA EM ACO GALVANIZADO PARA STEEL DECK, COM NERVURAS TRAPEZOIDAIS, LARGURA UTIL DE 915 MM E ESPESSURA DE 0,95 MM</v>
          </cell>
          <cell r="C1266" t="str">
            <v xml:space="preserve">M2    </v>
          </cell>
          <cell r="D1266">
            <v>70.930000000000007</v>
          </cell>
        </row>
        <row r="1267">
          <cell r="A1267">
            <v>43125</v>
          </cell>
          <cell r="B1267" t="str">
            <v>CHAPA EM ACO GALVANIZADO PARA STEEL DECK, COM NERVURAS TRAPEZOIDAIS, LARGURA UTIL DE 915 MM E ESPESSURA DE 1,25 MM</v>
          </cell>
          <cell r="C1267" t="str">
            <v xml:space="preserve">M2    </v>
          </cell>
          <cell r="D1267">
            <v>91.98</v>
          </cell>
        </row>
        <row r="1268">
          <cell r="A1268">
            <v>40623</v>
          </cell>
          <cell r="B1268" t="str">
            <v>CHAPA PARA EMENDA DE VIGA, EM ACO GROSSO, QUALIDADE ESTRUTURAL, BITOLA 3/16 ", E= 4,75 MM, 4 FUROS, LARGURA 45 MM, COMPRIMENTO 500 MM</v>
          </cell>
          <cell r="C1268" t="str">
            <v xml:space="preserve">PAR   </v>
          </cell>
          <cell r="D1268">
            <v>70.819999999999993</v>
          </cell>
        </row>
        <row r="1269">
          <cell r="A1269">
            <v>11112</v>
          </cell>
          <cell r="B1269" t="str">
            <v>CHAPA/BOBINA LISA EM ALUMINIO, ESPESSURA DE 0,50 MM, LARGURA DE 300 MM (LIGA 1.200 - H14)</v>
          </cell>
          <cell r="C1269" t="str">
            <v xml:space="preserve">KG    </v>
          </cell>
          <cell r="D1269">
            <v>24.8</v>
          </cell>
        </row>
        <row r="1270">
          <cell r="A1270">
            <v>11115</v>
          </cell>
          <cell r="B1270" t="str">
            <v>CHAPA/BOBINA LISA EM ALUMINIO, ESPESSURA DE 0,80 MM, LARGURA DE 1.000 MM (LIGA 1.200 - H14)</v>
          </cell>
          <cell r="C1270" t="str">
            <v xml:space="preserve">M     </v>
          </cell>
          <cell r="D1270">
            <v>207.27</v>
          </cell>
        </row>
        <row r="1271">
          <cell r="A1271">
            <v>11113</v>
          </cell>
          <cell r="B1271" t="str">
            <v>CHAPA/BOBINA LISA EM ALUMINIO, ESPESSURA DE 0,80 MM, LARGURA DE 500 MM (LIGA 1.200 - H14)</v>
          </cell>
          <cell r="C1271" t="str">
            <v xml:space="preserve">KG    </v>
          </cell>
          <cell r="D1271">
            <v>70.319999999999993</v>
          </cell>
        </row>
        <row r="1272">
          <cell r="A1272">
            <v>11114</v>
          </cell>
          <cell r="B1272" t="str">
            <v>CHAPA/BOBINA LISA EM ALUMINIO, ESPESSURA DE 0,80 MM, LARGURA DE 600 MM (LIGA 1.200 - H14)</v>
          </cell>
          <cell r="C1272" t="str">
            <v xml:space="preserve">M     </v>
          </cell>
          <cell r="D1272">
            <v>91.01</v>
          </cell>
        </row>
        <row r="1273">
          <cell r="A1273">
            <v>11122</v>
          </cell>
          <cell r="B1273" t="str">
            <v>CHAPA/BOBINA LISA EM ALUMINIO, ESPESSURA DE 3,00 MM, LARGURA DE 1.000 MM (LIGA 1.200 - H14)</v>
          </cell>
          <cell r="C1273" t="str">
            <v xml:space="preserve">KG    </v>
          </cell>
          <cell r="D1273">
            <v>515.42999999999995</v>
          </cell>
        </row>
        <row r="1274">
          <cell r="A1274">
            <v>11123</v>
          </cell>
          <cell r="B1274" t="str">
            <v>CHAPA/BOBINA LISA EM ALUMINIO, ESPESSURA DE 4,00 MM, LARGURA DE 1.000 MM (LIGA 1.200 - H14)</v>
          </cell>
          <cell r="C1274" t="str">
            <v xml:space="preserve">KG    </v>
          </cell>
          <cell r="D1274">
            <v>24.8</v>
          </cell>
        </row>
        <row r="1275">
          <cell r="A1275">
            <v>11125</v>
          </cell>
          <cell r="B1275" t="str">
            <v>CHAPA/BOBINA LISA EM ALUMINIO, ESPESSURA DE 5,00 MM, LARGURA DE 1.060 MM (LIGA 1.200 - H14)</v>
          </cell>
          <cell r="C1275" t="str">
            <v xml:space="preserve">KG    </v>
          </cell>
          <cell r="D1275">
            <v>954.31</v>
          </cell>
        </row>
        <row r="1276">
          <cell r="A1276">
            <v>12083</v>
          </cell>
          <cell r="B1276" t="str">
            <v>CHAVE BLINDADA TRIPOLAR PARA MOTORES, DO TIPO FACA, COM PORTA FUSIVEL DO TIPO CARTUCHO, CORRENTE NOMINAL DE 100 A, TENSAO NOMINAL DE 250 V</v>
          </cell>
          <cell r="C1276" t="str">
            <v xml:space="preserve">UN    </v>
          </cell>
          <cell r="D1276">
            <v>635.83000000000004</v>
          </cell>
        </row>
        <row r="1277">
          <cell r="A1277">
            <v>12081</v>
          </cell>
          <cell r="B1277" t="str">
            <v>CHAVE BLINDADA TRIPOLAR PARA MOTORES, DO TIPO FACA, COM PORTA FUSIVEL DO TIPO CARTUCHO, CORRENTE NOMINAL DE 30 A, TENSAO NOMINAL DE 250 V</v>
          </cell>
          <cell r="C1277" t="str">
            <v xml:space="preserve">UN    </v>
          </cell>
          <cell r="D1277">
            <v>215.02</v>
          </cell>
        </row>
        <row r="1278">
          <cell r="A1278">
            <v>12082</v>
          </cell>
          <cell r="B1278" t="str">
            <v>CHAVE BLINDADA TRIPOLAR PARA MOTORES, DO TIPO FACA, COM PORTA FUSIVEL DO TIPO CARTUCHO, CORRENTE NOMINAL DE 60 A, TENSAO NOMINAL DE 250 V</v>
          </cell>
          <cell r="C1278" t="str">
            <v xml:space="preserve">UN    </v>
          </cell>
          <cell r="D1278">
            <v>337.93</v>
          </cell>
        </row>
        <row r="1279">
          <cell r="A1279">
            <v>13354</v>
          </cell>
          <cell r="B1279" t="str">
            <v>CHAVE DE PARTIDA DIRETA TRIFASICA, COM CAIXA TERMOPLASTICA, COM FUSIVEL DE 25 A, PARA MOTOR COM POTENCIA DE 7,5 CV E TENSAO DE 380 V</v>
          </cell>
          <cell r="C1279" t="str">
            <v xml:space="preserve">UN    </v>
          </cell>
          <cell r="D1279">
            <v>504.7</v>
          </cell>
        </row>
        <row r="1280">
          <cell r="A1280">
            <v>14057</v>
          </cell>
          <cell r="B1280" t="str">
            <v>CHAVE DE PARTIDA DIRETA TRIFASICA, COM CAIXA TERMOPLASTICA, COM FUSIVEL DE 35 A, PARA MOTOR COM POTENCIA DE 5 CV E TENSAO DE 220 V</v>
          </cell>
          <cell r="C1280" t="str">
            <v xml:space="preserve">UN    </v>
          </cell>
          <cell r="D1280">
            <v>281.77999999999997</v>
          </cell>
        </row>
        <row r="1281">
          <cell r="A1281">
            <v>14058</v>
          </cell>
          <cell r="B1281" t="str">
            <v>CHAVE DE PARTIDA DIRETA TRIFASICA, COM CAIXA TERMOPLASTICA, COM FUSIVEL DE 63 A, PARA MOTOR COM POTENCIA DE 10 CV E TENSAO DE 220 V</v>
          </cell>
          <cell r="C1281" t="str">
            <v xml:space="preserve">UN    </v>
          </cell>
          <cell r="D1281">
            <v>444.51</v>
          </cell>
        </row>
        <row r="1282">
          <cell r="A1282">
            <v>20971</v>
          </cell>
          <cell r="B1282" t="str">
            <v>CHAVE DUPLA PARA CONEXOES TIPO STORZ, ENGATE RAPIDO 1 1/2" X 2 1/2", EM LATAO, PARA INSTALACAO PREDIAL COMBATE A INCENDIO</v>
          </cell>
          <cell r="C1282" t="str">
            <v xml:space="preserve">UN    </v>
          </cell>
          <cell r="D1282">
            <v>9.7100000000000009</v>
          </cell>
        </row>
        <row r="1283">
          <cell r="A1283">
            <v>5047</v>
          </cell>
          <cell r="B1283" t="str">
            <v>CHAVE FUSIVEL PARA REDES DE DISTRIBUICAO, TENSAO DE 15,0 KV, CORRENTE NOMINAL DO PORTA FUSIVEL DE 100 A, CAPACIDADE DE INTERRUPCAO SIMETRICA DE 7,10 KA, CAPACIDADE DE INTERRUPCAO ASSIMETRICA 10,00 KA</v>
          </cell>
          <cell r="C1283" t="str">
            <v xml:space="preserve">UN    </v>
          </cell>
          <cell r="D1283">
            <v>302.85000000000002</v>
          </cell>
        </row>
        <row r="1284">
          <cell r="A1284">
            <v>13369</v>
          </cell>
          <cell r="B1284" t="str">
            <v>CHAVE SECCIONADORA-FUSIVEL BLINDADA TRIPOLAR, ABERTURA COM CARGA, PARA FUSIVEL NH00, CORRENTE NOMINAL DE 160 A, TENSAO DE 500 V</v>
          </cell>
          <cell r="C1284" t="str">
            <v xml:space="preserve">UN    </v>
          </cell>
          <cell r="D1284">
            <v>328.51</v>
          </cell>
        </row>
        <row r="1285">
          <cell r="A1285">
            <v>13370</v>
          </cell>
          <cell r="B1285" t="str">
            <v>CHAVE SECCIONADORA-FUSIVEL BLINDADA TRIPOLAR, ABERTURA COM CARGA, PARA FUSIVEL NH01, CORRENTE NOMINAL DE 250 A, TENSAO DE 500 V</v>
          </cell>
          <cell r="C1285" t="str">
            <v xml:space="preserve">UN    </v>
          </cell>
          <cell r="D1285">
            <v>455.39</v>
          </cell>
        </row>
        <row r="1286">
          <cell r="A1286">
            <v>13279</v>
          </cell>
          <cell r="B1286" t="str">
            <v>CHUMBADOR DE ACO TIPO PARABOLT, * 5/8" X 200* MM,  COM PORCA E ARRUELA</v>
          </cell>
          <cell r="C1286" t="str">
            <v xml:space="preserve">KG    </v>
          </cell>
          <cell r="D1286">
            <v>14.34</v>
          </cell>
        </row>
        <row r="1287">
          <cell r="A1287">
            <v>11977</v>
          </cell>
          <cell r="B1287" t="str">
            <v>CHUMBADOR DE ACO, DIAMETRO 1/2", COMPRIMENTO 75 MM</v>
          </cell>
          <cell r="C1287" t="str">
            <v xml:space="preserve">UN    </v>
          </cell>
          <cell r="D1287">
            <v>7.43</v>
          </cell>
        </row>
        <row r="1288">
          <cell r="A1288">
            <v>11975</v>
          </cell>
          <cell r="B1288" t="str">
            <v>CHUMBADOR DE ACO, DIAMETRO 5/8", COMPRIMENTO 6", COM PORCA</v>
          </cell>
          <cell r="C1288" t="str">
            <v xml:space="preserve">UN    </v>
          </cell>
          <cell r="D1288">
            <v>16.29</v>
          </cell>
        </row>
        <row r="1289">
          <cell r="A1289">
            <v>39746</v>
          </cell>
          <cell r="B1289" t="str">
            <v>CHUMBADOR DE ACO, 1" X 600 MM, PARA POSTES DE ACO COM BASE, INCLUSO PORCA E ARRUELA</v>
          </cell>
          <cell r="C1289" t="str">
            <v xml:space="preserve">UN    </v>
          </cell>
          <cell r="D1289">
            <v>181.27</v>
          </cell>
        </row>
        <row r="1290">
          <cell r="A1290">
            <v>11976</v>
          </cell>
          <cell r="B1290" t="str">
            <v>CHUMBADOR, DIAMETRO 1/4" COM PARAFUSO 1/4" X 40 MM</v>
          </cell>
          <cell r="C1290" t="str">
            <v xml:space="preserve">UN    </v>
          </cell>
          <cell r="D1290">
            <v>0.83</v>
          </cell>
        </row>
        <row r="1291">
          <cell r="A1291">
            <v>1368</v>
          </cell>
          <cell r="B1291" t="str">
            <v>CHUVEIRO COMUM EM PLASTICO BRANCO, COM CANO, 3 TEMPERATURAS, 5500 W (110/220 V)</v>
          </cell>
          <cell r="C1291" t="str">
            <v xml:space="preserve">UN    </v>
          </cell>
          <cell r="D1291">
            <v>58.9</v>
          </cell>
        </row>
        <row r="1292">
          <cell r="A1292">
            <v>1367</v>
          </cell>
          <cell r="B1292" t="str">
            <v>CHUVEIRO COMUM EM PLASTICO CROMADO, COM CANO, 4 TEMPERATURAS (110/220 V)</v>
          </cell>
          <cell r="C1292" t="str">
            <v xml:space="preserve">UN    </v>
          </cell>
          <cell r="D1292">
            <v>190.52</v>
          </cell>
        </row>
        <row r="1293">
          <cell r="A1293">
            <v>7608</v>
          </cell>
          <cell r="B1293" t="str">
            <v>CHUVEIRO PLASTICO BRANCO SIMPLES 5 '' PARA ACOPLAR EM HASTE 1/2 ", AGUA FRIA</v>
          </cell>
          <cell r="C1293" t="str">
            <v xml:space="preserve">UN    </v>
          </cell>
          <cell r="D1293">
            <v>4.6399999999999997</v>
          </cell>
        </row>
        <row r="1294">
          <cell r="A1294">
            <v>41900</v>
          </cell>
          <cell r="B1294" t="str">
            <v>CIMENTO ASFALTICO DE PETROLEO A GRANEL (CAP) 30/45 (COLETADO CAIXA NA ANP ACRESCIDO DE ICMS)</v>
          </cell>
          <cell r="C1294" t="str">
            <v xml:space="preserve">KG    </v>
          </cell>
          <cell r="D1294">
            <v>3.51</v>
          </cell>
        </row>
        <row r="1295">
          <cell r="A1295">
            <v>41899</v>
          </cell>
          <cell r="B1295" t="str">
            <v>CIMENTO ASFALTICO DE PETROLEO A GRANEL (CAP) 50/70 (COLETADO CAIXA NA ANP ACRESCIDO DE ICMS)</v>
          </cell>
          <cell r="C1295" t="str">
            <v xml:space="preserve">T     </v>
          </cell>
          <cell r="D1295">
            <v>3709.65</v>
          </cell>
        </row>
        <row r="1296">
          <cell r="A1296">
            <v>1380</v>
          </cell>
          <cell r="B1296" t="str">
            <v>CIMENTO BRANCO</v>
          </cell>
          <cell r="C1296" t="str">
            <v xml:space="preserve">KG    </v>
          </cell>
          <cell r="D1296">
            <v>2.92</v>
          </cell>
        </row>
        <row r="1297">
          <cell r="A1297">
            <v>1375</v>
          </cell>
          <cell r="B1297" t="str">
            <v>CIMENTO IMPERMEABILIZANTE DE PEGA ULTRARRAPIDA PARA TAMPONAMENTOS</v>
          </cell>
          <cell r="C1297" t="str">
            <v xml:space="preserve">KG    </v>
          </cell>
          <cell r="D1297">
            <v>11.04</v>
          </cell>
        </row>
        <row r="1298">
          <cell r="A1298">
            <v>1379</v>
          </cell>
          <cell r="B1298" t="str">
            <v>CIMENTO PORTLAND COMPOSTO CP II-32</v>
          </cell>
          <cell r="C1298" t="str">
            <v xml:space="preserve">KG    </v>
          </cell>
          <cell r="D1298">
            <v>0.49</v>
          </cell>
        </row>
        <row r="1299">
          <cell r="A1299">
            <v>10511</v>
          </cell>
          <cell r="B1299" t="str">
            <v>CIMENTO PORTLAND COMPOSTO CP II-32 (SACO DE 50 KG)</v>
          </cell>
          <cell r="C1299" t="str">
            <v xml:space="preserve">50KG  </v>
          </cell>
          <cell r="D1299">
            <v>24.9</v>
          </cell>
        </row>
        <row r="1300">
          <cell r="A1300">
            <v>13284</v>
          </cell>
          <cell r="B1300" t="str">
            <v>CIMENTO PORTLAND DE ALTO FORNO (AF) CP III-32</v>
          </cell>
          <cell r="C1300" t="str">
            <v xml:space="preserve">KG    </v>
          </cell>
          <cell r="D1300">
            <v>0.42</v>
          </cell>
        </row>
        <row r="1301">
          <cell r="A1301">
            <v>25974</v>
          </cell>
          <cell r="B1301" t="str">
            <v>CIMENTO PORTLAND ESTRUTURAL BRANCO CPB-32</v>
          </cell>
          <cell r="C1301" t="str">
            <v xml:space="preserve">KG    </v>
          </cell>
          <cell r="D1301">
            <v>1.67</v>
          </cell>
        </row>
        <row r="1302">
          <cell r="A1302">
            <v>1382</v>
          </cell>
          <cell r="B1302" t="str">
            <v>CIMENTO PORTLAND POZOLANICO CP IV- 32</v>
          </cell>
          <cell r="C1302" t="str">
            <v xml:space="preserve">50KG  </v>
          </cell>
          <cell r="D1302">
            <v>23.99</v>
          </cell>
        </row>
        <row r="1303">
          <cell r="A1303">
            <v>34753</v>
          </cell>
          <cell r="B1303" t="str">
            <v>CIMENTO PORTLAND POZOLANICO CP IV-32</v>
          </cell>
          <cell r="C1303" t="str">
            <v xml:space="preserve">KG    </v>
          </cell>
          <cell r="D1303">
            <v>0.47</v>
          </cell>
        </row>
        <row r="1304">
          <cell r="A1304">
            <v>420</v>
          </cell>
          <cell r="B1304" t="str">
            <v>CINTA CIRCULAR EM ACO GALVANIZADO DE 150 MM DE DIAMETRO PARA FIXACAO DE CAIXA MEDICAO, INCLUI PARAFUSOS E PORCAS</v>
          </cell>
          <cell r="C1304" t="str">
            <v xml:space="preserve">UN    </v>
          </cell>
          <cell r="D1304">
            <v>21.73</v>
          </cell>
        </row>
        <row r="1305">
          <cell r="A1305">
            <v>12327</v>
          </cell>
          <cell r="B1305" t="str">
            <v>CINTA CIRCULAR EM ACO GALVANIZADO DE 210 MM DE DIAMETRO PARA INSTALACAO DE TRANSFORMADOR EM POSTE DE CONCRETO</v>
          </cell>
          <cell r="C1305" t="str">
            <v xml:space="preserve">UN    </v>
          </cell>
          <cell r="D1305">
            <v>25.89</v>
          </cell>
        </row>
        <row r="1306">
          <cell r="A1306">
            <v>36148</v>
          </cell>
          <cell r="B1306" t="str">
            <v>CINTURAO DE SEGURANCA TIPO PARAQUEDISTA, FIVELA EM ACO, AJUSTE NO SUSPENSARIO, CINTURA E PERNAS</v>
          </cell>
          <cell r="C1306" t="str">
            <v xml:space="preserve">UN    </v>
          </cell>
          <cell r="D1306">
            <v>55.92</v>
          </cell>
        </row>
        <row r="1307">
          <cell r="A1307">
            <v>12329</v>
          </cell>
          <cell r="B1307" t="str">
            <v>COBRE ELETROLITICO EM BARRA OU CHAPA</v>
          </cell>
          <cell r="C1307" t="str">
            <v xml:space="preserve">KG    </v>
          </cell>
          <cell r="D1307">
            <v>72.55</v>
          </cell>
        </row>
        <row r="1308">
          <cell r="A1308">
            <v>1339</v>
          </cell>
          <cell r="B1308" t="str">
            <v>COLA A BASE DE RESINA SINTETICA PARA CHAPA DE LAMINADO MELAMINICO</v>
          </cell>
          <cell r="C1308" t="str">
            <v xml:space="preserve">KG    </v>
          </cell>
          <cell r="D1308">
            <v>25.77</v>
          </cell>
        </row>
        <row r="1309">
          <cell r="A1309">
            <v>11849</v>
          </cell>
          <cell r="B1309" t="str">
            <v>COLA BRANCA BASE PVA</v>
          </cell>
          <cell r="C1309" t="str">
            <v xml:space="preserve">L     </v>
          </cell>
          <cell r="D1309">
            <v>8.91</v>
          </cell>
        </row>
        <row r="1310">
          <cell r="A1310">
            <v>37418</v>
          </cell>
          <cell r="B1310" t="str">
            <v>COLAR DE TOMADA EM POLIPROPILENO, PP, COM PARAFUSOS, PARA PEAD, 63 X 1/2" - LIGACAO PREDIAL DE AGUA</v>
          </cell>
          <cell r="C1310" t="str">
            <v xml:space="preserve">UN    </v>
          </cell>
          <cell r="D1310">
            <v>12.73</v>
          </cell>
        </row>
        <row r="1311">
          <cell r="A1311">
            <v>37419</v>
          </cell>
          <cell r="B1311" t="str">
            <v>COLAR DE TOMADA EM POLIPROPILENO, PP, COM PARAFUSOS, PARA PEAD, 63 X 3/4" - LIGACAO PREDIAL DE AGUA</v>
          </cell>
          <cell r="C1311" t="str">
            <v xml:space="preserve">UN    </v>
          </cell>
          <cell r="D1311">
            <v>13.08</v>
          </cell>
        </row>
        <row r="1312">
          <cell r="A1312">
            <v>1427</v>
          </cell>
          <cell r="B1312" t="str">
            <v>COLAR TOMADA PVC, COM TRAVAS, SAIDA COM ROSCA, DE 110 MM X 1/2" OU 110 MM X 3/4", PARA LIGACAO PREDIAL DE AGUA</v>
          </cell>
          <cell r="C1312" t="str">
            <v xml:space="preserve">UN    </v>
          </cell>
          <cell r="D1312">
            <v>13.58</v>
          </cell>
        </row>
        <row r="1313">
          <cell r="A1313">
            <v>1402</v>
          </cell>
          <cell r="B1313" t="str">
            <v>COLAR TOMADA PVC, COM TRAVAS, SAIDA COM ROSCA, DE 32 MM X 1/2" OU 32 MM X 3/4", PARA LIGACAO PREDIAL DE AGUA</v>
          </cell>
          <cell r="C1313" t="str">
            <v xml:space="preserve">UN    </v>
          </cell>
          <cell r="D1313">
            <v>4.7</v>
          </cell>
        </row>
        <row r="1314">
          <cell r="A1314">
            <v>1420</v>
          </cell>
          <cell r="B1314" t="str">
            <v>COLAR TOMADA PVC, COM TRAVAS, SAIDA COM ROSCA, DE 40 MM X 1/2" OU 40 MM X 3/4", PARA LIGACAO PREDIAL DE AGUA</v>
          </cell>
          <cell r="C1314" t="str">
            <v xml:space="preserve">UN    </v>
          </cell>
          <cell r="D1314">
            <v>6.04</v>
          </cell>
        </row>
        <row r="1315">
          <cell r="A1315">
            <v>1419</v>
          </cell>
          <cell r="B1315" t="str">
            <v>COLAR TOMADA PVC, COM TRAVAS, SAIDA COM ROSCA, DE 50 MM X 1/2" OU 50 MM X 3/4", PARA LIGACAO PREDIAL DE AGUA</v>
          </cell>
          <cell r="C1315" t="str">
            <v xml:space="preserve">UN    </v>
          </cell>
          <cell r="D1315">
            <v>7.3</v>
          </cell>
        </row>
        <row r="1316">
          <cell r="A1316">
            <v>1414</v>
          </cell>
          <cell r="B1316" t="str">
            <v>COLAR TOMADA PVC, COM TRAVAS, SAIDA COM ROSCA, DE 60 MM X 1/2" OU 60 MM X 3/4", PARA LIGACAO PREDIAL DE AGUA</v>
          </cell>
          <cell r="C1316" t="str">
            <v xml:space="preserve">UN    </v>
          </cell>
          <cell r="D1316">
            <v>7.14</v>
          </cell>
        </row>
        <row r="1317">
          <cell r="A1317">
            <v>1413</v>
          </cell>
          <cell r="B1317" t="str">
            <v>COLAR TOMADA PVC, COM TRAVAS, SAIDA COM ROSCA, DE 75 MM X 1/2" OU 75 MM X 3/4", PARA LIGACAO PREDIAL DE AGUA</v>
          </cell>
          <cell r="C1317" t="str">
            <v xml:space="preserve">UN    </v>
          </cell>
          <cell r="D1317">
            <v>10.55</v>
          </cell>
        </row>
        <row r="1318">
          <cell r="A1318">
            <v>1412</v>
          </cell>
          <cell r="B1318" t="str">
            <v>COLAR TOMADA PVC, COM TRAVAS, SAIDA COM ROSCA, DE 85 MM X 1/2" OU 85 MM X 3/4", PARA LIGACAO PREDIAL DE AGUA</v>
          </cell>
          <cell r="C1318" t="str">
            <v xml:space="preserve">UN    </v>
          </cell>
          <cell r="D1318">
            <v>8.94</v>
          </cell>
        </row>
        <row r="1319">
          <cell r="A1319">
            <v>1411</v>
          </cell>
          <cell r="B1319" t="str">
            <v>COLAR TOMADA PVC, COM TRAVAS, SAIDA ROSCAVEL COM BUCHA DE LATAO, DE 110 MM X 1/2" OU 110 MM X 3/4", PARA LIGACAO PREDIAL DE AGUA</v>
          </cell>
          <cell r="C1319" t="str">
            <v xml:space="preserve">UN    </v>
          </cell>
          <cell r="D1319">
            <v>16.27</v>
          </cell>
        </row>
        <row r="1320">
          <cell r="A1320">
            <v>1406</v>
          </cell>
          <cell r="B1320" t="str">
            <v>COLAR TOMADA PVC, COM TRAVAS, SAIDA ROSCAVEL COM BUCHA DE LATAO, DE 60 MM X 1/2" OU 60 MM X 3/4", PARA LIGACAO PREDIAL DE AGUA</v>
          </cell>
          <cell r="C1320" t="str">
            <v xml:space="preserve">UN    </v>
          </cell>
          <cell r="D1320">
            <v>10.79</v>
          </cell>
        </row>
        <row r="1321">
          <cell r="A1321">
            <v>1407</v>
          </cell>
          <cell r="B1321" t="str">
            <v>COLAR TOMADA PVC, COM TRAVAS, SAIDA ROSCAVEL COM BUCHA DE LATAO, DE 75 MM X 1/2" OU 75 MM X 3/4", PARA LIGACAO PREDIAL DE AGUA</v>
          </cell>
          <cell r="C1321" t="str">
            <v xml:space="preserve">UN    </v>
          </cell>
          <cell r="D1321">
            <v>13.45</v>
          </cell>
        </row>
        <row r="1322">
          <cell r="A1322">
            <v>1404</v>
          </cell>
          <cell r="B1322" t="str">
            <v>COLAR TOMADA PVC, COM TRAVAS, SAIDA ROSCAVEL COM BUCHA DE LATAO, DE 85 MM X 1/2" OU 85 MM X 3/4", PARA LIGACAO PREDIAL DE AGUA</v>
          </cell>
          <cell r="C1322" t="str">
            <v xml:space="preserve">UN    </v>
          </cell>
          <cell r="D1322">
            <v>14.3</v>
          </cell>
        </row>
        <row r="1323">
          <cell r="A1323">
            <v>11281</v>
          </cell>
          <cell r="B1323" t="str">
            <v>COMPACTADOR DE SOLO A PERCUSSAO (SOQUETE), COM MOTOR GASOLINA DE 4 TEMPOS, PESO ENTRE 55 E 65 KG, FORCA DE IMPACTO DE 1.000 A 1.500 KGF, FREQUENCIA DE 600 A 700 GOLPES POR MINUTO, VELOCIDADE DE TRABALHO ENTRE 10 E 15 M/MIN, POTENCIA ENTRE 2,00 E 3,00 HP</v>
          </cell>
          <cell r="C1323" t="str">
            <v xml:space="preserve">UN    </v>
          </cell>
          <cell r="D1323">
            <v>9650</v>
          </cell>
        </row>
        <row r="1324">
          <cell r="A1324">
            <v>1442</v>
          </cell>
          <cell r="B1324" t="str">
            <v>COMPACTADOR DE SOLO TIPO PLACA VIBRATORIA REVERSIVEL, A GASOLINA, 4 TEMPOS, PESO DE 125 A 150 KG, FORCA CENTRIFUGA DE 2500 A 2800 KGF, LARG. TRABALHO DE 400 A 450 MM, FREQ VIBRACAO DE 4300 A 4500 RPM, VELOC. TRABALHO DE 15 A 20 M/MIN, POT. DE 5,5 A 6,0 HP</v>
          </cell>
          <cell r="C1324" t="str">
            <v xml:space="preserve">UN    </v>
          </cell>
          <cell r="D1324">
            <v>8101.1</v>
          </cell>
        </row>
        <row r="1325">
          <cell r="A1325">
            <v>13457</v>
          </cell>
          <cell r="B1325" t="str">
            <v>COMPACTADOR DE SOLO TIPO PLACA VIBRATORIA REVERSIVEL, A GASOLINA, 4 TEMPOS, PESO DE 150 A 175 KG, FORCA CENTRIFUGA DE 2800 A 3100 KGF, LARG. TRABALHO DE 450 A 520 MM, FREQ VIBRACAO DE 4000 A 4300 RPM, VELOC. TRABALHO DE 15 A 20 M/MIN, POT. DE 6,0 A 7,0 HP</v>
          </cell>
          <cell r="C1325" t="str">
            <v xml:space="preserve">UN    </v>
          </cell>
          <cell r="D1325">
            <v>6992.75</v>
          </cell>
        </row>
        <row r="1326">
          <cell r="A1326">
            <v>40699</v>
          </cell>
          <cell r="B1326"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26" t="str">
            <v xml:space="preserve">UN    </v>
          </cell>
          <cell r="D1326">
            <v>5405.66</v>
          </cell>
        </row>
        <row r="1327">
          <cell r="A1327">
            <v>40701</v>
          </cell>
          <cell r="B1327"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27" t="str">
            <v xml:space="preserve">UN    </v>
          </cell>
          <cell r="D1327">
            <v>95579.53</v>
          </cell>
        </row>
        <row r="1328">
          <cell r="A1328">
            <v>40700</v>
          </cell>
          <cell r="B1328"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28" t="str">
            <v xml:space="preserve">UN    </v>
          </cell>
          <cell r="D1328">
            <v>12583.68</v>
          </cell>
        </row>
        <row r="1329">
          <cell r="A1329">
            <v>13458</v>
          </cell>
          <cell r="B1329" t="str">
            <v>COMPACTADOR DE SOLOS DE PERCURSAO (SOQUETE) COM MOTOR A GASOLINA 4 TEMPOS DE 4 HP (4 CV)</v>
          </cell>
          <cell r="C1329" t="str">
            <v xml:space="preserve">UN    </v>
          </cell>
          <cell r="D1329">
            <v>11957.6</v>
          </cell>
        </row>
        <row r="1330">
          <cell r="A1330">
            <v>36524</v>
          </cell>
          <cell r="B1330" t="str">
            <v>COMPRESSOR DE AR ESTACIONARIO, VAZAO 620 PCM, PRESSAO EFETIVA DE TRABALHO 109 PSI, MOTOR ELETRICO, POTENCIA 127 CV</v>
          </cell>
          <cell r="C1330" t="str">
            <v xml:space="preserve">UN    </v>
          </cell>
          <cell r="D1330">
            <v>86280.46</v>
          </cell>
        </row>
        <row r="1331">
          <cell r="A1331">
            <v>36526</v>
          </cell>
          <cell r="B1331" t="str">
            <v>COMPRESSOR DE AR REBOCAVEL VAZAO 400 PCM, PRESSAO EFETIVA DE TRABALHO 102 PSI, MOTOR DIESEL, POTENCIA 110 CV</v>
          </cell>
          <cell r="C1331" t="str">
            <v xml:space="preserve">UN    </v>
          </cell>
          <cell r="D1331">
            <v>69528.3</v>
          </cell>
        </row>
        <row r="1332">
          <cell r="A1332">
            <v>36523</v>
          </cell>
          <cell r="B1332" t="str">
            <v>COMPRESSOR DE AR REBOCAVEL VAZAO 748 PCM, PRESSAO EFETIVA DE TRABALHO 102 PSI, MOTOR DIESEL, POTENCIA 210 CV</v>
          </cell>
          <cell r="C1332" t="str">
            <v xml:space="preserve">UN    </v>
          </cell>
          <cell r="D1332">
            <v>148850.72</v>
          </cell>
        </row>
        <row r="1333">
          <cell r="A1333">
            <v>36527</v>
          </cell>
          <cell r="B1333" t="str">
            <v>COMPRESSOR DE AR REBOCAVEL VAZAO 860 PCM, PRESSAO EFETIVA DE TRABALHO 102 PSI, MOTOR DIESEL, POTENCIA 250 CV</v>
          </cell>
          <cell r="C1333" t="str">
            <v xml:space="preserve">UN    </v>
          </cell>
          <cell r="D1333">
            <v>161682.54</v>
          </cell>
        </row>
        <row r="1334">
          <cell r="A1334">
            <v>13803</v>
          </cell>
          <cell r="B1334" t="str">
            <v>COMPRESSOR DE AR REBOCAVEL, VAZAO *89* PCM, PRESSAO EFETIVA DE TRABALHO *102* PSI, MOTOR DIESEL, POTENCIA *20* CV</v>
          </cell>
          <cell r="C1334" t="str">
            <v xml:space="preserve">UN    </v>
          </cell>
          <cell r="D1334">
            <v>58463</v>
          </cell>
        </row>
        <row r="1335">
          <cell r="A1335">
            <v>38642</v>
          </cell>
          <cell r="B1335" t="str">
            <v>COMPRESSOR DE AR REBOCAVEL, VAZAO 152 PCM, PRESSAO EFETIVA DE TRABALHO 102 PSI, MOTOR DIESEL, POTENCIA 31,5 KW</v>
          </cell>
          <cell r="C1335" t="str">
            <v xml:space="preserve">UN    </v>
          </cell>
          <cell r="D1335">
            <v>37643.839999999997</v>
          </cell>
        </row>
        <row r="1336">
          <cell r="A1336">
            <v>36522</v>
          </cell>
          <cell r="B1336" t="str">
            <v>COMPRESSOR DE AR REBOCAVEL, VAZAO 189 PCM, PRESSAO EFETIVA DE TRABALHO 102 PSI, MOTOR DIESEL, POTENCIA 63 CV</v>
          </cell>
          <cell r="C1336" t="str">
            <v xml:space="preserve">UN    </v>
          </cell>
          <cell r="D1336">
            <v>43779.34</v>
          </cell>
        </row>
        <row r="1337">
          <cell r="A1337">
            <v>36525</v>
          </cell>
          <cell r="B1337" t="str">
            <v>COMPRESSOR DE AR REBOCAVEL, VAZAO 250 PCM, PRESSAO EFETIVA DE TRABALHO 102 PSI, MOTOR DIESEL, POTENCIA 81 CV</v>
          </cell>
          <cell r="C1337" t="str">
            <v xml:space="preserve">UN    </v>
          </cell>
          <cell r="D1337">
            <v>58630.76</v>
          </cell>
        </row>
        <row r="1338">
          <cell r="A1338">
            <v>41991</v>
          </cell>
          <cell r="B1338" t="str">
            <v>COMPRESSOR DE AR, VAZAO DE 10 PCM, RESERVATORIO 100 L, PRESSAO DE TRABALHO ENTRE 6,9 E 9,7 BAR,  POTENCIA 2 HP, TENSAO 110/220 V (COLETADO CAIXA)</v>
          </cell>
          <cell r="C1338" t="str">
            <v xml:space="preserve">UN    </v>
          </cell>
          <cell r="D1338">
            <v>2166.4899999999998</v>
          </cell>
        </row>
        <row r="1339">
          <cell r="A1339">
            <v>34348</v>
          </cell>
          <cell r="B1339" t="str">
            <v>CONCERTINA CLIPADA (DUPLA) EM ACO GALVANIZADO DE ALTA RESISTENCIA, COM ESPIRAL DE 300 MM, D = 2,76 MM</v>
          </cell>
          <cell r="C1339" t="str">
            <v xml:space="preserve">M     </v>
          </cell>
          <cell r="D1339">
            <v>11.83</v>
          </cell>
        </row>
        <row r="1340">
          <cell r="A1340">
            <v>34347</v>
          </cell>
          <cell r="B1340" t="str">
            <v>CONCERTINA SIMPLES EM ACO GALVANIZADO DE ALTA RESISTENCIA, COM ESPIRAL DE 300 MM, D = 2,76 MM</v>
          </cell>
          <cell r="C1340" t="str">
            <v xml:space="preserve">M     </v>
          </cell>
          <cell r="D1340">
            <v>8.98</v>
          </cell>
        </row>
        <row r="1341">
          <cell r="A1341">
            <v>11146</v>
          </cell>
          <cell r="B1341" t="str">
            <v>CONCRETO AUTOADENSAVEL (CAA) CLASSE DE RESISTENCIA C15, ESPALHAMENTO SF2, INCLUI SERVICO DE BOMBEAMENTO (NBR 15823)</v>
          </cell>
          <cell r="C1341" t="str">
            <v xml:space="preserve">M3    </v>
          </cell>
          <cell r="D1341">
            <v>373.26</v>
          </cell>
        </row>
        <row r="1342">
          <cell r="A1342">
            <v>11147</v>
          </cell>
          <cell r="B1342" t="str">
            <v>CONCRETO AUTOADENSAVEL (CAA) CLASSE DE RESISTENCIA C20, ESPALHAMENTO SF2, INCLUI SERVICO DE BOMBEAMENTO (NBR 15823)</v>
          </cell>
          <cell r="C1342" t="str">
            <v xml:space="preserve">M3    </v>
          </cell>
          <cell r="D1342">
            <v>387.08</v>
          </cell>
        </row>
        <row r="1343">
          <cell r="A1343">
            <v>34872</v>
          </cell>
          <cell r="B1343" t="str">
            <v>CONCRETO AUTOADENSAVEL (CAA) CLASSE DE RESISTENCIA C25, ESPALHAMENTO SF2, INCLUI SERVICO DE BOMBEAMENTO (NBR 15823)</v>
          </cell>
          <cell r="C1343" t="str">
            <v xml:space="preserve">M3    </v>
          </cell>
          <cell r="D1343">
            <v>400.91</v>
          </cell>
        </row>
        <row r="1344">
          <cell r="A1344">
            <v>34491</v>
          </cell>
          <cell r="B1344" t="str">
            <v>CONCRETO AUTOADENSAVEL (CAA) CLASSE DE RESISTENCIA C30, ESPALHAMENTO SF2, INCLUI SERVICO DE BOMBEAMENTO (NBR 15823)</v>
          </cell>
          <cell r="C1344" t="str">
            <v xml:space="preserve">M3    </v>
          </cell>
          <cell r="D1344">
            <v>409.02</v>
          </cell>
        </row>
        <row r="1345">
          <cell r="A1345">
            <v>34770</v>
          </cell>
          <cell r="B1345" t="str">
            <v>CONCRETO BETUMINOSO USINADO A QUENTE (CBUQ) PARA PAVIMENTACAO ASFALTICA, PADRAO DNIT, FAIXA C, COM CAP 30/45 - AQUISICAO POSTO USINA</v>
          </cell>
          <cell r="C1345" t="str">
            <v xml:space="preserve">T     </v>
          </cell>
          <cell r="D1345">
            <v>302.55</v>
          </cell>
        </row>
        <row r="1346">
          <cell r="A1346">
            <v>1518</v>
          </cell>
          <cell r="B1346" t="str">
            <v>CONCRETO BETUMINOSO USINADO A QUENTE (CBUQ) PARA PAVIMENTACAO ASFALTICA, PADRAO DNIT, FAIXA C, COM CAP 50/70 - AQUISICAO POSTO USINA</v>
          </cell>
          <cell r="C1346" t="str">
            <v xml:space="preserve">T     </v>
          </cell>
          <cell r="D1346">
            <v>326.52</v>
          </cell>
        </row>
        <row r="1347">
          <cell r="A1347">
            <v>41965</v>
          </cell>
          <cell r="B1347" t="str">
            <v>CONCRETO BETUMINOSO USINADO A QUENTE (CBUQ) PARA PAVIMENTACAO ASFALTICA, PADRAO DNIT, PARA BINDER, COM CAP 50/70 - AQUISICAO POSTO USINA</v>
          </cell>
          <cell r="C1347" t="str">
            <v xml:space="preserve">T     </v>
          </cell>
          <cell r="D1347">
            <v>316.33</v>
          </cell>
        </row>
        <row r="1348">
          <cell r="A1348">
            <v>34492</v>
          </cell>
          <cell r="B1348" t="str">
            <v>CONCRETO USINADO BOMBEAVEL, CLASSE DE RESISTENCIA C20, COM BRITA 0 E 1, SLUMP = 100 +/- 20 MM, EXCLUI SERVICO DE BOMBEAMENTO (NBR 8953)</v>
          </cell>
          <cell r="C1348" t="str">
            <v xml:space="preserve">M3    </v>
          </cell>
          <cell r="D1348">
            <v>338.7</v>
          </cell>
        </row>
        <row r="1349">
          <cell r="A1349">
            <v>1524</v>
          </cell>
          <cell r="B1349" t="str">
            <v>CONCRETO USINADO BOMBEAVEL, CLASSE DE RESISTENCIA C20, COM BRITA 0 E 1, SLUMP = 100 +/- 20 MM, INCLUI SERVICO DE BOMBEAMENTO (NBR 8953)</v>
          </cell>
          <cell r="C1349" t="str">
            <v xml:space="preserve">M3    </v>
          </cell>
          <cell r="D1349">
            <v>394</v>
          </cell>
        </row>
        <row r="1350">
          <cell r="A1350">
            <v>38404</v>
          </cell>
          <cell r="B1350" t="str">
            <v>CONCRETO USINADO BOMBEAVEL, CLASSE DE RESISTENCIA C20, COM BRITA 0 E 1, SLUMP = 130 +/- 20 MM, EXCLUI SERVICO DE BOMBEAMENTO (NBR 8953)</v>
          </cell>
          <cell r="C1350" t="str">
            <v xml:space="preserve">M3    </v>
          </cell>
          <cell r="D1350">
            <v>415.85</v>
          </cell>
        </row>
        <row r="1351">
          <cell r="A1351">
            <v>39849</v>
          </cell>
          <cell r="B1351" t="str">
            <v>CONCRETO USINADO BOMBEAVEL, CLASSE DE RESISTENCIA C20, COM BRITA 0 E 1, SLUMP = 190 +/- 20 MM, INCLUI SERVICO DE BOMBEAMENTO (NBR 8953)</v>
          </cell>
          <cell r="C1351" t="str">
            <v xml:space="preserve">M3    </v>
          </cell>
          <cell r="D1351">
            <v>414.96</v>
          </cell>
        </row>
        <row r="1352">
          <cell r="A1352">
            <v>38464</v>
          </cell>
          <cell r="B1352" t="str">
            <v>CONCRETO USINADO BOMBEAVEL, CLASSE DE RESISTENCIA C20, COM BRITA 0, SLUMP = 220 +/- 20 MM, INCLUI SERVICO DE BOMBEAMENTO (NBR 8953)</v>
          </cell>
          <cell r="C1352" t="str">
            <v xml:space="preserve">M3    </v>
          </cell>
          <cell r="D1352">
            <v>502.35</v>
          </cell>
        </row>
        <row r="1353">
          <cell r="A1353">
            <v>34493</v>
          </cell>
          <cell r="B1353" t="str">
            <v>CONCRETO USINADO BOMBEAVEL, CLASSE DE RESISTENCIA C25, COM BRITA 0 E 1, SLUMP = 100 +/- 20 MM, EXCLUI SERVICO DE BOMBEAMENTO (NBR 8953)</v>
          </cell>
          <cell r="C1353" t="str">
            <v xml:space="preserve">M3    </v>
          </cell>
          <cell r="D1353">
            <v>351.83</v>
          </cell>
        </row>
        <row r="1354">
          <cell r="A1354">
            <v>1527</v>
          </cell>
          <cell r="B1354" t="str">
            <v>CONCRETO USINADO BOMBEAVEL, CLASSE DE RESISTENCIA C25, COM BRITA 0 E 1, SLUMP = 100 +/- 20 MM, INCLUI SERVICO DE BOMBEAMENTO (NBR 8953)</v>
          </cell>
          <cell r="C1354" t="str">
            <v xml:space="preserve">M3    </v>
          </cell>
          <cell r="D1354">
            <v>410.58</v>
          </cell>
        </row>
        <row r="1355">
          <cell r="A1355">
            <v>38405</v>
          </cell>
          <cell r="B1355" t="str">
            <v>CONCRETO USINADO BOMBEAVEL, CLASSE DE RESISTENCIA C25, COM BRITA 0 E 1, SLUMP = 130 +/- 20 MM, EXCLUI SERVICO DE BOMBEAMENTO (NBR 8953)</v>
          </cell>
          <cell r="C1355" t="str">
            <v xml:space="preserve">M3    </v>
          </cell>
          <cell r="D1355">
            <v>440.8</v>
          </cell>
        </row>
        <row r="1356">
          <cell r="A1356">
            <v>38408</v>
          </cell>
          <cell r="B1356" t="str">
            <v>CONCRETO USINADO BOMBEAVEL, CLASSE DE RESISTENCIA C25, COM BRITA 0 E 1, SLUMP = 190 +/- 20 MM, EXCLUI SERVICO DE BOMBEAMENTO (NBR 8953)</v>
          </cell>
          <cell r="C1356" t="str">
            <v xml:space="preserve">M3    </v>
          </cell>
          <cell r="D1356">
            <v>458.37</v>
          </cell>
        </row>
        <row r="1357">
          <cell r="A1357">
            <v>34494</v>
          </cell>
          <cell r="B1357" t="str">
            <v>CONCRETO USINADO BOMBEAVEL, CLASSE DE RESISTENCIA C30, COM BRITA 0 E 1, SLUMP = 100 +/- 20 MM, EXCLUI SERVICO DE BOMBEAMENTO (NBR 8953)</v>
          </cell>
          <cell r="C1357" t="str">
            <v xml:space="preserve">M3    </v>
          </cell>
          <cell r="D1357">
            <v>367.45</v>
          </cell>
        </row>
        <row r="1358">
          <cell r="A1358">
            <v>1525</v>
          </cell>
          <cell r="B1358" t="str">
            <v>CONCRETO USINADO BOMBEAVEL, CLASSE DE RESISTENCIA C30, COM BRITA 0 E 1, SLUMP = 100 +/- 20 MM, INCLUI SERVICO DE BOMBEAMENTO (NBR 8953)</v>
          </cell>
          <cell r="C1358" t="str">
            <v xml:space="preserve">M3    </v>
          </cell>
          <cell r="D1358">
            <v>424.41</v>
          </cell>
        </row>
        <row r="1359">
          <cell r="A1359">
            <v>38406</v>
          </cell>
          <cell r="B1359" t="str">
            <v>CONCRETO USINADO BOMBEAVEL, CLASSE DE RESISTENCIA C30, COM BRITA 0 E 1, SLUMP = 130 +/- 20 MM, EXCLUI SERVICO DE BOMBEAMENTO (NBR 8953)</v>
          </cell>
          <cell r="C1359" t="str">
            <v xml:space="preserve">M3    </v>
          </cell>
          <cell r="D1359">
            <v>463.14</v>
          </cell>
        </row>
        <row r="1360">
          <cell r="A1360">
            <v>38409</v>
          </cell>
          <cell r="B1360" t="str">
            <v>CONCRETO USINADO BOMBEAVEL, CLASSE DE RESISTENCIA C30, COM BRITA 0 E 1, SLUMP = 190 +/- 20 MM, EXCLUI SERVICO DE BOMBEAMENTO (NBR 8953)</v>
          </cell>
          <cell r="C1360" t="str">
            <v xml:space="preserve">M3    </v>
          </cell>
          <cell r="D1360">
            <v>494.08</v>
          </cell>
        </row>
        <row r="1361">
          <cell r="A1361">
            <v>34495</v>
          </cell>
          <cell r="B1361" t="str">
            <v>CONCRETO USINADO BOMBEAVEL, CLASSE DE RESISTENCIA C35, COM BRITA 0 E 1, SLUMP = 100 +/- 20 MM, EXCLUI SERVICO DE BOMBEAMENTO (NBR 8953)</v>
          </cell>
          <cell r="C1361" t="str">
            <v xml:space="preserve">M3    </v>
          </cell>
          <cell r="D1361">
            <v>383.14</v>
          </cell>
        </row>
        <row r="1362">
          <cell r="A1362">
            <v>11145</v>
          </cell>
          <cell r="B1362" t="str">
            <v>CONCRETO USINADO BOMBEAVEL, CLASSE DE RESISTENCIA C35, COM BRITA 0 E 1, SLUMP = 100 +/- 20 MM, INCLUI SERVICO DE BOMBEAMENTO (NBR 8953)</v>
          </cell>
          <cell r="C1362" t="str">
            <v xml:space="preserve">M3    </v>
          </cell>
          <cell r="D1362">
            <v>439.62</v>
          </cell>
        </row>
        <row r="1363">
          <cell r="A1363">
            <v>34496</v>
          </cell>
          <cell r="B1363" t="str">
            <v>CONCRETO USINADO BOMBEAVEL, CLASSE DE RESISTENCIA C40, COM BRITA 0 E 1, SLUMP = 100 +/- 20 MM, EXCLUI SERVICO DE BOMBEAMENTO (NBR 8953)</v>
          </cell>
          <cell r="C1363" t="str">
            <v xml:space="preserve">M3    </v>
          </cell>
          <cell r="D1363">
            <v>400.22</v>
          </cell>
        </row>
        <row r="1364">
          <cell r="A1364">
            <v>34479</v>
          </cell>
          <cell r="B1364" t="str">
            <v>CONCRETO USINADO BOMBEAVEL, CLASSE DE RESISTENCIA C40, COM BRITA 0 E 1, SLUMP = 100 +/- 20 MM, INCLUI SERVICO DE BOMBEAMENTO (NBR 8953)</v>
          </cell>
          <cell r="C1364" t="str">
            <v xml:space="preserve">M3    </v>
          </cell>
          <cell r="D1364">
            <v>456.21</v>
          </cell>
        </row>
        <row r="1365">
          <cell r="A1365">
            <v>34481</v>
          </cell>
          <cell r="B1365" t="str">
            <v>CONCRETO USINADO BOMBEAVEL, CLASSE DE RESISTENCIA C45, COM BRITA 0 E 1, SLUMP = 100 +/- 20 MM, INCLUI SERVICO DE BOMBEAMENTO (NBR 8953)</v>
          </cell>
          <cell r="C1365" t="str">
            <v xml:space="preserve">M3    </v>
          </cell>
          <cell r="D1365">
            <v>512.89</v>
          </cell>
        </row>
        <row r="1366">
          <cell r="A1366">
            <v>34483</v>
          </cell>
          <cell r="B1366" t="str">
            <v>CONCRETO USINADO BOMBEAVEL, CLASSE DE RESISTENCIA C50, COM BRITA 0 E 1, SLUMP = 100 +/- 20 MM, INCLUI SERVICO DE BOMBEAMENTO (NBR 8953)</v>
          </cell>
          <cell r="C1366" t="str">
            <v xml:space="preserve">M3    </v>
          </cell>
          <cell r="D1366">
            <v>608.28</v>
          </cell>
        </row>
        <row r="1367">
          <cell r="A1367">
            <v>34485</v>
          </cell>
          <cell r="B1367" t="str">
            <v>CONCRETO USINADO BOMBEAVEL, CLASSE DE RESISTENCIA C60, COM BRITA 0 E 1, SLUMP = 100 +/- 20 MM, INCLUI SERVICO DE BOMBEAMENTO (NBR 8953)</v>
          </cell>
          <cell r="C1367" t="str">
            <v xml:space="preserve">M3    </v>
          </cell>
          <cell r="D1367">
            <v>781.08</v>
          </cell>
        </row>
        <row r="1368">
          <cell r="A1368">
            <v>34497</v>
          </cell>
          <cell r="B1368" t="str">
            <v>CONCRETO USINADO BOMBEAVEL, CLASSE DE RESISTENCIA C80, COM BRITA 0 E 1, SLUMP = 100 +/- 20 MM, EXCLUI SERVICO DE BOMBEAMENTO (NBR 8953)</v>
          </cell>
          <cell r="C1368" t="str">
            <v xml:space="preserve">M3    </v>
          </cell>
          <cell r="D1368">
            <v>1078.31</v>
          </cell>
        </row>
        <row r="1369">
          <cell r="A1369">
            <v>14041</v>
          </cell>
          <cell r="B1369" t="str">
            <v>CONCRETO USINADO CONVENCIONAL (NAO BOMBEAVEL) CLASSE DE RESISTENCIA C10, COM BRITA 1 E 2, SLUMP = 80 MM +/- 10 MM (NBR 8953)</v>
          </cell>
          <cell r="C1369" t="str">
            <v xml:space="preserve">M3    </v>
          </cell>
          <cell r="D1369">
            <v>337.95</v>
          </cell>
        </row>
        <row r="1370">
          <cell r="A1370">
            <v>1523</v>
          </cell>
          <cell r="B1370" t="str">
            <v>CONCRETO USINADO CONVENCIONAL (NAO BOMBEAVEL) CLASSE DE RESISTENCIA C15, COM BRITA 1 E 2, SLUMP = 80 MM +/- 10 MM (NBR 8953)</v>
          </cell>
          <cell r="C1370" t="str">
            <v xml:space="preserve">M3    </v>
          </cell>
          <cell r="D1370">
            <v>341.18</v>
          </cell>
        </row>
        <row r="1371">
          <cell r="A1371">
            <v>14052</v>
          </cell>
          <cell r="B1371" t="str">
            <v>CONDULETE DE ALUMINIO TIPO B, PARA ELETRODUTO ROSCAVEL DE 1/2", COM TAMPA CEGA</v>
          </cell>
          <cell r="C1371" t="str">
            <v xml:space="preserve">UN    </v>
          </cell>
          <cell r="D1371">
            <v>6.41</v>
          </cell>
        </row>
        <row r="1372">
          <cell r="A1372">
            <v>14054</v>
          </cell>
          <cell r="B1372" t="str">
            <v>CONDULETE DE ALUMINIO TIPO B, PARA ELETRODUTO ROSCAVEL DE 1", COM TAMPA CEGA</v>
          </cell>
          <cell r="C1372" t="str">
            <v xml:space="preserve">UN    </v>
          </cell>
          <cell r="D1372">
            <v>8.33</v>
          </cell>
        </row>
        <row r="1373">
          <cell r="A1373">
            <v>14053</v>
          </cell>
          <cell r="B1373" t="str">
            <v>CONDULETE DE ALUMINIO TIPO B, PARA ELETRODUTO ROSCAVEL DE 3/4", COM TAMPA CEGA</v>
          </cell>
          <cell r="C1373" t="str">
            <v xml:space="preserve">UN    </v>
          </cell>
          <cell r="D1373">
            <v>6.51</v>
          </cell>
        </row>
        <row r="1374">
          <cell r="A1374">
            <v>2558</v>
          </cell>
          <cell r="B1374" t="str">
            <v>CONDULETE DE ALUMINIO TIPO C, PARA ELETRODUTO ROSCAVEL DE 1/2", COM TAMPA CEGA</v>
          </cell>
          <cell r="C1374" t="str">
            <v xml:space="preserve">UN    </v>
          </cell>
          <cell r="D1374">
            <v>4.9000000000000004</v>
          </cell>
        </row>
        <row r="1375">
          <cell r="A1375">
            <v>2560</v>
          </cell>
          <cell r="B1375" t="str">
            <v>CONDULETE DE ALUMINIO TIPO C, PARA ELETRODUTO ROSCAVEL DE 1", COM TAMPA CEGA</v>
          </cell>
          <cell r="C1375" t="str">
            <v xml:space="preserve">UN    </v>
          </cell>
          <cell r="D1375">
            <v>8.6199999999999992</v>
          </cell>
        </row>
        <row r="1376">
          <cell r="A1376">
            <v>2559</v>
          </cell>
          <cell r="B1376" t="str">
            <v>CONDULETE DE ALUMINIO TIPO C, PARA ELETRODUTO ROSCAVEL DE 3/4", COM TAMPA CEGA</v>
          </cell>
          <cell r="C1376" t="str">
            <v xml:space="preserve">UN    </v>
          </cell>
          <cell r="D1376">
            <v>6.9</v>
          </cell>
        </row>
        <row r="1377">
          <cell r="A1377">
            <v>2592</v>
          </cell>
          <cell r="B1377" t="str">
            <v>CONDULETE DE ALUMINIO TIPO C, PARA ELETRODUTO ROSCAVEL DE 4", COM TAMPA CEGA</v>
          </cell>
          <cell r="C1377" t="str">
            <v xml:space="preserve">UN    </v>
          </cell>
          <cell r="D1377">
            <v>114.38</v>
          </cell>
        </row>
        <row r="1378">
          <cell r="A1378">
            <v>2566</v>
          </cell>
          <cell r="B1378" t="str">
            <v>CONDULETE DE ALUMINIO TIPO E, PARA ELETRODUTO ROSCAVEL DE 1  1/4", COM TAMPA CEGA</v>
          </cell>
          <cell r="C1378" t="str">
            <v xml:space="preserve">UN    </v>
          </cell>
          <cell r="D1378">
            <v>11.51</v>
          </cell>
        </row>
        <row r="1379">
          <cell r="A1379">
            <v>2589</v>
          </cell>
          <cell r="B1379" t="str">
            <v>CONDULETE DE ALUMINIO TIPO E, PARA ELETRODUTO ROSCAVEL DE 1 1/2", COM TAMPA CEGA</v>
          </cell>
          <cell r="C1379" t="str">
            <v xml:space="preserve">UN    </v>
          </cell>
          <cell r="D1379">
            <v>15.3</v>
          </cell>
        </row>
        <row r="1380">
          <cell r="A1380">
            <v>2591</v>
          </cell>
          <cell r="B1380" t="str">
            <v>CONDULETE DE ALUMINIO TIPO E, PARA ELETRODUTO ROSCAVEL DE 1/2", COM TAMPA CEGA</v>
          </cell>
          <cell r="C1380" t="str">
            <v xml:space="preserve">UN    </v>
          </cell>
          <cell r="D1380">
            <v>5.58</v>
          </cell>
        </row>
        <row r="1381">
          <cell r="A1381">
            <v>2590</v>
          </cell>
          <cell r="B1381" t="str">
            <v>CONDULETE DE ALUMINIO TIPO E, PARA ELETRODUTO ROSCAVEL DE 1", COM TAMPA CEGA</v>
          </cell>
          <cell r="C1381" t="str">
            <v xml:space="preserve">UN    </v>
          </cell>
          <cell r="D1381">
            <v>9.39</v>
          </cell>
        </row>
        <row r="1382">
          <cell r="A1382">
            <v>2567</v>
          </cell>
          <cell r="B1382" t="str">
            <v>CONDULETE DE ALUMINIO TIPO E, PARA ELETRODUTO ROSCAVEL DE 2", COM TAMPA CEGA</v>
          </cell>
          <cell r="C1382" t="str">
            <v xml:space="preserve">UN    </v>
          </cell>
          <cell r="D1382">
            <v>22.44</v>
          </cell>
        </row>
        <row r="1383">
          <cell r="A1383">
            <v>2565</v>
          </cell>
          <cell r="B1383" t="str">
            <v>CONDULETE DE ALUMINIO TIPO E, PARA ELETRODUTO ROSCAVEL DE 3/4", COM TAMPA CEGA</v>
          </cell>
          <cell r="C1383" t="str">
            <v xml:space="preserve">UN    </v>
          </cell>
          <cell r="D1383">
            <v>5.59</v>
          </cell>
        </row>
        <row r="1384">
          <cell r="A1384">
            <v>2568</v>
          </cell>
          <cell r="B1384" t="str">
            <v>CONDULETE DE ALUMINIO TIPO E, PARA ELETRODUTO ROSCAVEL DE 3", COM TAMPA CEGA</v>
          </cell>
          <cell r="C1384" t="str">
            <v xml:space="preserve">UN    </v>
          </cell>
          <cell r="D1384">
            <v>62.32</v>
          </cell>
        </row>
        <row r="1385">
          <cell r="A1385">
            <v>2594</v>
          </cell>
          <cell r="B1385" t="str">
            <v>CONDULETE DE ALUMINIO TIPO E, PARA ELETRODUTO ROSCAVEL DE 4", COM TAMPA CEGA</v>
          </cell>
          <cell r="C1385" t="str">
            <v xml:space="preserve">UN    </v>
          </cell>
          <cell r="D1385">
            <v>103.82</v>
          </cell>
        </row>
        <row r="1386">
          <cell r="A1386">
            <v>2587</v>
          </cell>
          <cell r="B1386" t="str">
            <v>CONDULETE DE ALUMINIO TIPO LR, PARA ELETRODUTO ROSCAVEL DE 1 1/2", COM TAMPA CEGA</v>
          </cell>
          <cell r="C1386" t="str">
            <v xml:space="preserve">UN    </v>
          </cell>
          <cell r="D1386">
            <v>17.690000000000001</v>
          </cell>
        </row>
        <row r="1387">
          <cell r="A1387">
            <v>2588</v>
          </cell>
          <cell r="B1387" t="str">
            <v>CONDULETE DE ALUMINIO TIPO LR, PARA ELETRODUTO ROSCAVEL DE 1 1/4", COM TAMPA CEGA</v>
          </cell>
          <cell r="C1387" t="str">
            <v xml:space="preserve">UN    </v>
          </cell>
          <cell r="D1387">
            <v>14.05</v>
          </cell>
        </row>
        <row r="1388">
          <cell r="A1388">
            <v>2569</v>
          </cell>
          <cell r="B1388" t="str">
            <v>CONDULETE DE ALUMINIO TIPO LR, PARA ELETRODUTO ROSCAVEL DE 1/2", COM TAMPA CEGA</v>
          </cell>
          <cell r="C1388" t="str">
            <v xml:space="preserve">UN    </v>
          </cell>
          <cell r="D1388">
            <v>5.41</v>
          </cell>
        </row>
        <row r="1389">
          <cell r="A1389">
            <v>2570</v>
          </cell>
          <cell r="B1389" t="str">
            <v>CONDULETE DE ALUMINIO TIPO LR, PARA ELETRODUTO ROSCAVEL DE 1", COM TAMPA CEGA</v>
          </cell>
          <cell r="C1389" t="str">
            <v xml:space="preserve">UN    </v>
          </cell>
          <cell r="D1389">
            <v>9.08</v>
          </cell>
        </row>
        <row r="1390">
          <cell r="A1390">
            <v>2571</v>
          </cell>
          <cell r="B1390" t="str">
            <v>CONDULETE DE ALUMINIO TIPO LR, PARA ELETRODUTO ROSCAVEL DE 2", COM TAMPA CEGA</v>
          </cell>
          <cell r="C1390" t="str">
            <v xml:space="preserve">UN    </v>
          </cell>
          <cell r="D1390">
            <v>26.95</v>
          </cell>
        </row>
        <row r="1391">
          <cell r="A1391">
            <v>2593</v>
          </cell>
          <cell r="B1391" t="str">
            <v>CONDULETE DE ALUMINIO TIPO LR, PARA ELETRODUTO ROSCAVEL DE 3/4", COM TAMPA CEGA</v>
          </cell>
          <cell r="C1391" t="str">
            <v xml:space="preserve">UN    </v>
          </cell>
          <cell r="D1391">
            <v>5.77</v>
          </cell>
        </row>
        <row r="1392">
          <cell r="A1392">
            <v>2572</v>
          </cell>
          <cell r="B1392" t="str">
            <v>CONDULETE DE ALUMINIO TIPO LR, PARA ELETRODUTO ROSCAVEL DE 3", COM TAMPA CEGA</v>
          </cell>
          <cell r="C1392" t="str">
            <v xml:space="preserve">UN    </v>
          </cell>
          <cell r="D1392">
            <v>79.69</v>
          </cell>
        </row>
        <row r="1393">
          <cell r="A1393">
            <v>2595</v>
          </cell>
          <cell r="B1393" t="str">
            <v>CONDULETE DE ALUMINIO TIPO LR, PARA ELETRODUTO ROSCAVEL DE 4", COM TAMPA CEGA</v>
          </cell>
          <cell r="C1393" t="str">
            <v xml:space="preserve">UN    </v>
          </cell>
          <cell r="D1393">
            <v>124.34</v>
          </cell>
        </row>
        <row r="1394">
          <cell r="A1394">
            <v>2576</v>
          </cell>
          <cell r="B1394" t="str">
            <v>CONDULETE DE ALUMINIO TIPO T, PARA ELETRODUTO ROSCAVEL DE 1 1/2", COM TAMPA CEGA</v>
          </cell>
          <cell r="C1394" t="str">
            <v xml:space="preserve">UN    </v>
          </cell>
          <cell r="D1394">
            <v>21.19</v>
          </cell>
        </row>
        <row r="1395">
          <cell r="A1395">
            <v>2575</v>
          </cell>
          <cell r="B1395" t="str">
            <v>CONDULETE DE ALUMINIO TIPO T, PARA ELETRODUTO ROSCAVEL DE 1 1/4", COM TAMPA CEGA</v>
          </cell>
          <cell r="C1395" t="str">
            <v xml:space="preserve">UN    </v>
          </cell>
          <cell r="D1395">
            <v>15.93</v>
          </cell>
        </row>
        <row r="1396">
          <cell r="A1396">
            <v>2573</v>
          </cell>
          <cell r="B1396" t="str">
            <v>CONDULETE DE ALUMINIO TIPO T, PARA ELETRODUTO ROSCAVEL DE 1/2", COM TAMPA CEGA</v>
          </cell>
          <cell r="C1396" t="str">
            <v xml:space="preserve">UN    </v>
          </cell>
          <cell r="D1396">
            <v>6.61</v>
          </cell>
        </row>
        <row r="1397">
          <cell r="A1397">
            <v>2586</v>
          </cell>
          <cell r="B1397" t="str">
            <v>CONDULETE DE ALUMINIO TIPO T, PARA ELETRODUTO ROSCAVEL DE 1", COM TAMPA CEGA</v>
          </cell>
          <cell r="C1397" t="str">
            <v xml:space="preserve">UN    </v>
          </cell>
          <cell r="D1397">
            <v>10.72</v>
          </cell>
        </row>
        <row r="1398">
          <cell r="A1398">
            <v>2577</v>
          </cell>
          <cell r="B1398" t="str">
            <v>CONDULETE DE ALUMINIO TIPO T, PARA ELETRODUTO ROSCAVEL DE 2", COM TAMPA CEGA</v>
          </cell>
          <cell r="C1398" t="str">
            <v xml:space="preserve">UN    </v>
          </cell>
          <cell r="D1398">
            <v>28.72</v>
          </cell>
        </row>
        <row r="1399">
          <cell r="A1399">
            <v>2574</v>
          </cell>
          <cell r="B1399" t="str">
            <v>CONDULETE DE ALUMINIO TIPO T, PARA ELETRODUTO ROSCAVEL DE 3/4", COM TAMPA CEGA</v>
          </cell>
          <cell r="C1399" t="str">
            <v xml:space="preserve">UN    </v>
          </cell>
          <cell r="D1399">
            <v>6.66</v>
          </cell>
        </row>
        <row r="1400">
          <cell r="A1400">
            <v>2578</v>
          </cell>
          <cell r="B1400" t="str">
            <v>CONDULETE DE ALUMINIO TIPO T, PARA ELETRODUTO ROSCAVEL DE 3", COM TAMPA CEGA</v>
          </cell>
          <cell r="C1400" t="str">
            <v xml:space="preserve">UN    </v>
          </cell>
          <cell r="D1400">
            <v>89.67</v>
          </cell>
        </row>
        <row r="1401">
          <cell r="A1401">
            <v>2585</v>
          </cell>
          <cell r="B1401" t="str">
            <v>CONDULETE DE ALUMINIO TIPO T, PARA ELETRODUTO ROSCAVEL DE 4", COM TAMPA CEGA</v>
          </cell>
          <cell r="C1401" t="str">
            <v xml:space="preserve">UN    </v>
          </cell>
          <cell r="D1401">
            <v>123.05</v>
          </cell>
        </row>
        <row r="1402">
          <cell r="A1402">
            <v>12008</v>
          </cell>
          <cell r="B1402" t="str">
            <v>CONDULETE DE ALUMINIO TIPO TB, PARA ELETRODUTO ROSCAVEL DE 3", COM TAMPA CEGA</v>
          </cell>
          <cell r="C1402" t="str">
            <v xml:space="preserve">UN    </v>
          </cell>
          <cell r="D1402">
            <v>66.02</v>
          </cell>
        </row>
        <row r="1403">
          <cell r="A1403">
            <v>2582</v>
          </cell>
          <cell r="B1403" t="str">
            <v>CONDULETE DE ALUMINIO TIPO X, PARA ELETRODUTO ROSCAVEL DE 1 1/2", COM TAMPA CEGA</v>
          </cell>
          <cell r="C1403" t="str">
            <v xml:space="preserve">UN    </v>
          </cell>
          <cell r="D1403">
            <v>19.66</v>
          </cell>
        </row>
        <row r="1404">
          <cell r="A1404">
            <v>2597</v>
          </cell>
          <cell r="B1404" t="str">
            <v>CONDULETE DE ALUMINIO TIPO X, PARA ELETRODUTO ROSCAVEL DE 1 1/4", COM TAMPA CEGA</v>
          </cell>
          <cell r="C1404" t="str">
            <v xml:space="preserve">UN    </v>
          </cell>
          <cell r="D1404">
            <v>16.850000000000001</v>
          </cell>
        </row>
        <row r="1405">
          <cell r="A1405">
            <v>2579</v>
          </cell>
          <cell r="B1405" t="str">
            <v>CONDULETE DE ALUMINIO TIPO X, PARA ELETRODUTO ROSCAVEL DE 1/2", COM TAMPA CEGA</v>
          </cell>
          <cell r="C1405" t="str">
            <v xml:space="preserve">UN    </v>
          </cell>
          <cell r="D1405">
            <v>8.02</v>
          </cell>
        </row>
        <row r="1406">
          <cell r="A1406">
            <v>2581</v>
          </cell>
          <cell r="B1406" t="str">
            <v>CONDULETE DE ALUMINIO TIPO X, PARA ELETRODUTO ROSCAVEL DE 1", COM TAMPA CEGA</v>
          </cell>
          <cell r="C1406" t="str">
            <v xml:space="preserve">UN    </v>
          </cell>
          <cell r="D1406">
            <v>10.26</v>
          </cell>
        </row>
        <row r="1407">
          <cell r="A1407">
            <v>2596</v>
          </cell>
          <cell r="B1407" t="str">
            <v>CONDULETE DE ALUMINIO TIPO X, PARA ELETRODUTO ROSCAVEL DE 2", COM TAMPA CEGA</v>
          </cell>
          <cell r="C1407" t="str">
            <v xml:space="preserve">UN    </v>
          </cell>
          <cell r="D1407">
            <v>30.36</v>
          </cell>
        </row>
        <row r="1408">
          <cell r="A1408">
            <v>2580</v>
          </cell>
          <cell r="B1408" t="str">
            <v>CONDULETE DE ALUMINIO TIPO X, PARA ELETRODUTO ROSCAVEL DE 3/4", COM TAMPA CEGA</v>
          </cell>
          <cell r="C1408" t="str">
            <v xml:space="preserve">UN    </v>
          </cell>
          <cell r="D1408">
            <v>8.7899999999999991</v>
          </cell>
        </row>
        <row r="1409">
          <cell r="A1409">
            <v>2583</v>
          </cell>
          <cell r="B1409" t="str">
            <v>CONDULETE DE ALUMINIO TIPO X, PARA ELETRODUTO ROSCAVEL DE 3", COM TAMPA CEGA</v>
          </cell>
          <cell r="C1409" t="str">
            <v xml:space="preserve">UN    </v>
          </cell>
          <cell r="D1409">
            <v>73.84</v>
          </cell>
        </row>
        <row r="1410">
          <cell r="A1410">
            <v>2584</v>
          </cell>
          <cell r="B1410" t="str">
            <v>CONDULETE DE ALUMINIO TIPO X, PARA ELETRODUTO ROSCAVEL DE 4", COM TAMPA CEGA</v>
          </cell>
          <cell r="C1410" t="str">
            <v xml:space="preserve">UN    </v>
          </cell>
          <cell r="D1410">
            <v>122.93</v>
          </cell>
        </row>
        <row r="1411">
          <cell r="A1411">
            <v>12010</v>
          </cell>
          <cell r="B1411" t="str">
            <v>CONDULETE EM PVC, TIPO "B", SEM TAMPA, DE 1/2" OU 3/4"</v>
          </cell>
          <cell r="C1411" t="str">
            <v xml:space="preserve">UN    </v>
          </cell>
          <cell r="D1411">
            <v>6.57</v>
          </cell>
        </row>
        <row r="1412">
          <cell r="A1412">
            <v>39329</v>
          </cell>
          <cell r="B1412" t="str">
            <v>CONDULETE EM PVC, TIPO "B", SEM TAMPA, DE 1"</v>
          </cell>
          <cell r="C1412" t="str">
            <v xml:space="preserve">UN    </v>
          </cell>
          <cell r="D1412">
            <v>6.87</v>
          </cell>
        </row>
        <row r="1413">
          <cell r="A1413">
            <v>39330</v>
          </cell>
          <cell r="B1413" t="str">
            <v>CONDULETE EM PVC, TIPO "C", SEM TAMPA, DE 1/2"</v>
          </cell>
          <cell r="C1413" t="str">
            <v xml:space="preserve">UN    </v>
          </cell>
          <cell r="D1413">
            <v>7.23</v>
          </cell>
        </row>
        <row r="1414">
          <cell r="A1414">
            <v>39332</v>
          </cell>
          <cell r="B1414" t="str">
            <v>CONDULETE EM PVC, TIPO "C", SEM TAMPA, DE 1"</v>
          </cell>
          <cell r="C1414" t="str">
            <v xml:space="preserve">UN    </v>
          </cell>
          <cell r="D1414">
            <v>8.08</v>
          </cell>
        </row>
        <row r="1415">
          <cell r="A1415">
            <v>39331</v>
          </cell>
          <cell r="B1415" t="str">
            <v>CONDULETE EM PVC, TIPO "C", SEM TAMPA, DE 3/4"</v>
          </cell>
          <cell r="C1415" t="str">
            <v xml:space="preserve">UN    </v>
          </cell>
          <cell r="D1415">
            <v>6.43</v>
          </cell>
        </row>
        <row r="1416">
          <cell r="A1416">
            <v>39333</v>
          </cell>
          <cell r="B1416" t="str">
            <v>CONDULETE EM PVC, TIPO "E", SEM TAMPA, DE 1/2"</v>
          </cell>
          <cell r="C1416" t="str">
            <v xml:space="preserve">UN    </v>
          </cell>
          <cell r="D1416">
            <v>6.27</v>
          </cell>
        </row>
        <row r="1417">
          <cell r="A1417">
            <v>39335</v>
          </cell>
          <cell r="B1417" t="str">
            <v>CONDULETE EM PVC, TIPO "E", SEM TAMPA, DE 1"</v>
          </cell>
          <cell r="C1417" t="str">
            <v xml:space="preserve">UN    </v>
          </cell>
          <cell r="D1417">
            <v>7.26</v>
          </cell>
        </row>
        <row r="1418">
          <cell r="A1418">
            <v>39334</v>
          </cell>
          <cell r="B1418" t="str">
            <v>CONDULETE EM PVC, TIPO "E", SEM TAMPA, DE 3/4"</v>
          </cell>
          <cell r="C1418" t="str">
            <v xml:space="preserve">UN    </v>
          </cell>
          <cell r="D1418">
            <v>5.77</v>
          </cell>
        </row>
        <row r="1419">
          <cell r="A1419">
            <v>12016</v>
          </cell>
          <cell r="B1419" t="str">
            <v>CONDULETE EM PVC, TIPO "LB", SEM TAMPA, DE 1/2" OU 3/4"</v>
          </cell>
          <cell r="C1419" t="str">
            <v xml:space="preserve">UN    </v>
          </cell>
          <cell r="D1419">
            <v>7.24</v>
          </cell>
        </row>
        <row r="1420">
          <cell r="A1420">
            <v>12015</v>
          </cell>
          <cell r="B1420" t="str">
            <v>CONDULETE EM PVC, TIPO "LB", SEM TAMPA, DE 1"</v>
          </cell>
          <cell r="C1420" t="str">
            <v xml:space="preserve">UN    </v>
          </cell>
          <cell r="D1420">
            <v>8.43</v>
          </cell>
        </row>
        <row r="1421">
          <cell r="A1421">
            <v>12020</v>
          </cell>
          <cell r="B1421" t="str">
            <v>CONDULETE EM PVC, TIPO "LL", SEM TAMPA, DE 1/2" OU 3/4"</v>
          </cell>
          <cell r="C1421" t="str">
            <v xml:space="preserve">UN    </v>
          </cell>
          <cell r="D1421">
            <v>7.24</v>
          </cell>
        </row>
        <row r="1422">
          <cell r="A1422">
            <v>12019</v>
          </cell>
          <cell r="B1422" t="str">
            <v>CONDULETE EM PVC, TIPO "LL", SEM TAMPA, DE 1"</v>
          </cell>
          <cell r="C1422" t="str">
            <v xml:space="preserve">UN    </v>
          </cell>
          <cell r="D1422">
            <v>8.43</v>
          </cell>
        </row>
        <row r="1423">
          <cell r="A1423">
            <v>39336</v>
          </cell>
          <cell r="B1423" t="str">
            <v>CONDULETE EM PVC, TIPO "LR", SEM TAMPA, DE 1/2"</v>
          </cell>
          <cell r="C1423" t="str">
            <v xml:space="preserve">UN    </v>
          </cell>
          <cell r="D1423">
            <v>7.23</v>
          </cell>
        </row>
        <row r="1424">
          <cell r="A1424">
            <v>39338</v>
          </cell>
          <cell r="B1424" t="str">
            <v>CONDULETE EM PVC, TIPO "LR", SEM TAMPA, DE 1"</v>
          </cell>
          <cell r="C1424" t="str">
            <v xml:space="preserve">UN    </v>
          </cell>
          <cell r="D1424">
            <v>8.08</v>
          </cell>
        </row>
        <row r="1425">
          <cell r="A1425">
            <v>39337</v>
          </cell>
          <cell r="B1425" t="str">
            <v>CONDULETE EM PVC, TIPO "LR", SEM TAMPA, DE 3/4"</v>
          </cell>
          <cell r="C1425" t="str">
            <v xml:space="preserve">UN    </v>
          </cell>
          <cell r="D1425">
            <v>6.43</v>
          </cell>
        </row>
        <row r="1426">
          <cell r="A1426">
            <v>39341</v>
          </cell>
          <cell r="B1426" t="str">
            <v>CONDULETE EM PVC, TIPO "T", SEM TAMPA, DE 1"</v>
          </cell>
          <cell r="C1426" t="str">
            <v xml:space="preserve">UN    </v>
          </cell>
          <cell r="D1426">
            <v>10.54</v>
          </cell>
        </row>
        <row r="1427">
          <cell r="A1427">
            <v>39340</v>
          </cell>
          <cell r="B1427" t="str">
            <v>CONDULETE EM PVC, TIPO "T", SEM TAMPA, DE 3/4"</v>
          </cell>
          <cell r="C1427" t="str">
            <v xml:space="preserve">UN    </v>
          </cell>
          <cell r="D1427">
            <v>7.74</v>
          </cell>
        </row>
        <row r="1428">
          <cell r="A1428">
            <v>12025</v>
          </cell>
          <cell r="B1428" t="str">
            <v>CONDULETE EM PVC, TIPO "TB", SEM TAMPA, DE 1/2" OU 3/4"</v>
          </cell>
          <cell r="C1428" t="str">
            <v xml:space="preserve">UN    </v>
          </cell>
          <cell r="D1428">
            <v>7.99</v>
          </cell>
        </row>
        <row r="1429">
          <cell r="A1429">
            <v>39342</v>
          </cell>
          <cell r="B1429" t="str">
            <v>CONDULETE EM PVC, TIPO "TB", SEM TAMPA, DE 1"</v>
          </cell>
          <cell r="C1429" t="str">
            <v xml:space="preserve">UN    </v>
          </cell>
          <cell r="D1429">
            <v>10.54</v>
          </cell>
        </row>
        <row r="1430">
          <cell r="A1430">
            <v>39343</v>
          </cell>
          <cell r="B1430" t="str">
            <v>CONDULETE EM PVC, TIPO "X", SEM TAMPA, DE 1/2"</v>
          </cell>
          <cell r="C1430" t="str">
            <v xml:space="preserve">UN    </v>
          </cell>
          <cell r="D1430">
            <v>8.9</v>
          </cell>
        </row>
        <row r="1431">
          <cell r="A1431">
            <v>39345</v>
          </cell>
          <cell r="B1431" t="str">
            <v>CONDULETE EM PVC, TIPO "X", SEM TAMPA, DE 1"</v>
          </cell>
          <cell r="C1431" t="str">
            <v xml:space="preserve">UN    </v>
          </cell>
          <cell r="D1431">
            <v>12.04</v>
          </cell>
        </row>
        <row r="1432">
          <cell r="A1432">
            <v>39344</v>
          </cell>
          <cell r="B1432" t="str">
            <v>CONDULETE EM PVC, TIPO "X", SEM TAMPA, DE 3/4"</v>
          </cell>
          <cell r="C1432" t="str">
            <v xml:space="preserve">UN    </v>
          </cell>
          <cell r="D1432">
            <v>8.6</v>
          </cell>
        </row>
        <row r="1433">
          <cell r="A1433">
            <v>12623</v>
          </cell>
          <cell r="B1433" t="str">
            <v>CONDUTOR PLUVIAL, PVC, CIRCULAR, DIAMETRO ENTRE 80 E 100 MM, PARA DRENAGEM PREDIAL</v>
          </cell>
          <cell r="C1433" t="str">
            <v xml:space="preserve">M     </v>
          </cell>
          <cell r="D1433">
            <v>9.36</v>
          </cell>
        </row>
        <row r="1434">
          <cell r="A1434">
            <v>34498</v>
          </cell>
          <cell r="B1434" t="str">
            <v>CONE DE SINALIZACAO EM PVC FLEXIVEL, H = 70 / 76 CM (NBR 15071)</v>
          </cell>
          <cell r="C1434" t="str">
            <v xml:space="preserve">UN    </v>
          </cell>
          <cell r="D1434">
            <v>66.73</v>
          </cell>
        </row>
        <row r="1435">
          <cell r="A1435">
            <v>13244</v>
          </cell>
          <cell r="B1435" t="str">
            <v>CONE DE SINALIZACAO EM PVC RIGIDO COM FAIXA REFLETIVA, H = 70 / 76 CM</v>
          </cell>
          <cell r="C1435" t="str">
            <v xml:space="preserve">UN    </v>
          </cell>
          <cell r="D1435">
            <v>28.09</v>
          </cell>
        </row>
        <row r="1436">
          <cell r="A1436">
            <v>38998</v>
          </cell>
          <cell r="B1436" t="str">
            <v>CONECTOR / ADAPTADOR FEMEA, COM INSERTO METALICO, PPR, DN 25 MM X 1/2", PARA AGUA QUENTE E FRIA PREDIAL</v>
          </cell>
          <cell r="C1436" t="str">
            <v xml:space="preserve">UN    </v>
          </cell>
          <cell r="D1436">
            <v>8.4600000000000009</v>
          </cell>
        </row>
        <row r="1437">
          <cell r="A1437">
            <v>38999</v>
          </cell>
          <cell r="B1437" t="str">
            <v>CONECTOR / ADAPTADOR FEMEA, COM INSERTO METALICO, PPR, DN 32 MM X 3/4", PARA AGUA QUENTE E FRIA PREDIAL</v>
          </cell>
          <cell r="C1437" t="str">
            <v xml:space="preserve">UN    </v>
          </cell>
          <cell r="D1437">
            <v>14</v>
          </cell>
        </row>
        <row r="1438">
          <cell r="A1438">
            <v>38996</v>
          </cell>
          <cell r="B1438" t="str">
            <v>CONECTOR / ADAPTADOR MACHO, COM INSERTO METALICO, PPR, DN 25 MM X 1/2", PARA AGUA QUENTE E FRIA PREDIAL</v>
          </cell>
          <cell r="C1438" t="str">
            <v xml:space="preserve">UN    </v>
          </cell>
          <cell r="D1438">
            <v>12.23</v>
          </cell>
        </row>
        <row r="1439">
          <cell r="A1439">
            <v>38997</v>
          </cell>
          <cell r="B1439" t="str">
            <v>CONECTOR / ADAPTADOR MACHO, COM INSERTO METALICO, PPR, DN 32 MM X 3/4", PARA AGUA QUENTE E FRIA PREDIAL</v>
          </cell>
          <cell r="C1439" t="str">
            <v xml:space="preserve">UN    </v>
          </cell>
          <cell r="D1439">
            <v>19.79</v>
          </cell>
        </row>
        <row r="1440">
          <cell r="A1440">
            <v>39862</v>
          </cell>
          <cell r="B1440" t="str">
            <v>CONECTOR BRONZE/LATAO (REF 603) SEM ANEL DE SOLDA, BOLSA X ROSCA F, 15 MM X 1/2"</v>
          </cell>
          <cell r="C1440" t="str">
            <v xml:space="preserve">UN    </v>
          </cell>
          <cell r="D1440">
            <v>8.02</v>
          </cell>
        </row>
        <row r="1441">
          <cell r="A1441">
            <v>39863</v>
          </cell>
          <cell r="B1441" t="str">
            <v>CONECTOR BRONZE/LATAO (REF 603) SEM ANEL DE SOLDA, BOLSA X ROSCA F, 22 MM X 1/2"</v>
          </cell>
          <cell r="C1441" t="str">
            <v xml:space="preserve">UN    </v>
          </cell>
          <cell r="D1441">
            <v>8.1300000000000008</v>
          </cell>
        </row>
        <row r="1442">
          <cell r="A1442">
            <v>39864</v>
          </cell>
          <cell r="B1442" t="str">
            <v>CONECTOR BRONZE/LATAO (REF 603) SEM ANEL DE SOLDA, BOLSA X ROSCA F, 22 MM X 3/4"</v>
          </cell>
          <cell r="C1442" t="str">
            <v xml:space="preserve">UN    </v>
          </cell>
          <cell r="D1442">
            <v>10.09</v>
          </cell>
        </row>
        <row r="1443">
          <cell r="A1443">
            <v>39865</v>
          </cell>
          <cell r="B1443" t="str">
            <v>CONECTOR BRONZE/LATAO (REF 603) SEM ANEL DE SOLDA, BOLSA X ROSCA F, 28 MM X 1/2"</v>
          </cell>
          <cell r="C1443" t="str">
            <v xml:space="preserve">UN    </v>
          </cell>
          <cell r="D1443">
            <v>14.23</v>
          </cell>
        </row>
        <row r="1444">
          <cell r="A1444">
            <v>2517</v>
          </cell>
          <cell r="B1444" t="str">
            <v>CONECTOR CURVO 90 GRAUS DE ALUMINIO, BITOLA 1 1/2", PARA ADAPTAR ENTRADA DE ELETRODUTO METALICO FLEXIVEL EM QUADROS</v>
          </cell>
          <cell r="C1444" t="str">
            <v xml:space="preserve">UN    </v>
          </cell>
          <cell r="D1444">
            <v>12.24</v>
          </cell>
        </row>
        <row r="1445">
          <cell r="A1445">
            <v>2522</v>
          </cell>
          <cell r="B1445" t="str">
            <v>CONECTOR CURVO 90 GRAUS DE ALUMINIO, BITOLA 1 1/4", PARA ADAPTAR ENTRADA DE ELETRODUTO METALICO FLEXIVEL EM QUADROS</v>
          </cell>
          <cell r="C1445" t="str">
            <v xml:space="preserve">UN    </v>
          </cell>
          <cell r="D1445">
            <v>7.91</v>
          </cell>
        </row>
        <row r="1446">
          <cell r="A1446">
            <v>2548</v>
          </cell>
          <cell r="B1446" t="str">
            <v>CONECTOR CURVO 90 GRAUS DE ALUMINIO, BITOLA 1/2", PARA ADAPTAR ENTRADA DE ELETRODUTO METALICO FLEXIVEL EM QUADROS</v>
          </cell>
          <cell r="C1446" t="str">
            <v xml:space="preserve">UN    </v>
          </cell>
          <cell r="D1446">
            <v>4.8600000000000003</v>
          </cell>
        </row>
        <row r="1447">
          <cell r="A1447">
            <v>2516</v>
          </cell>
          <cell r="B1447" t="str">
            <v>CONECTOR CURVO 90 GRAUS DE ALUMINIO, BITOLA 1", PARA ADAPTAR ENTRADA DE ELETRODUTO METALICO FLEXIVEL EM QUADROS</v>
          </cell>
          <cell r="C1447" t="str">
            <v xml:space="preserve">UN    </v>
          </cell>
          <cell r="D1447">
            <v>6.35</v>
          </cell>
        </row>
        <row r="1448">
          <cell r="A1448">
            <v>2518</v>
          </cell>
          <cell r="B1448" t="str">
            <v>CONECTOR CURVO 90 GRAUS DE ALUMINIO, BITOLA 2 1/2", PARA ADAPTAR ENTRADA DE ELETRODUTO METALICO FLEXIVEL EM QUADROS</v>
          </cell>
          <cell r="C1448" t="str">
            <v xml:space="preserve">UN    </v>
          </cell>
          <cell r="D1448">
            <v>58.3</v>
          </cell>
        </row>
        <row r="1449">
          <cell r="A1449">
            <v>2521</v>
          </cell>
          <cell r="B1449" t="str">
            <v>CONECTOR CURVO 90 GRAUS DE ALUMINIO, BITOLA 2", PARA ADAPTAR ENTRADA DE ELETRODUTO METALICO FLEXIVEL EM QUADROS</v>
          </cell>
          <cell r="C1449" t="str">
            <v xml:space="preserve">UN    </v>
          </cell>
          <cell r="D1449">
            <v>24.81</v>
          </cell>
        </row>
        <row r="1450">
          <cell r="A1450">
            <v>2515</v>
          </cell>
          <cell r="B1450" t="str">
            <v>CONECTOR CURVO 90 GRAUS DE ALUMINIO, BITOLA 3/4", PARA ADAPTAR ENTRADA DE ELETRODUTO METALICO FLEXIVEL EM QUADROS</v>
          </cell>
          <cell r="C1450" t="str">
            <v xml:space="preserve">UN    </v>
          </cell>
          <cell r="D1450">
            <v>5.29</v>
          </cell>
        </row>
        <row r="1451">
          <cell r="A1451">
            <v>2519</v>
          </cell>
          <cell r="B1451" t="str">
            <v>CONECTOR CURVO 90 GRAUS DE ALUMINIO, BITOLA 3", PARA ADAPTAR ENTRADA DE ELETRODUTO METALICO FLEXIVEL EM QUADROS</v>
          </cell>
          <cell r="C1451" t="str">
            <v xml:space="preserve">UN    </v>
          </cell>
          <cell r="D1451">
            <v>70.290000000000006</v>
          </cell>
        </row>
        <row r="1452">
          <cell r="A1452">
            <v>2520</v>
          </cell>
          <cell r="B1452" t="str">
            <v>CONECTOR CURVO 90 GRAUS DE ALUMINIO, BITOLA 4", PARA ADAPTAR ENTRADA DE ELETRODUTO METALICO FLEXIVEL EM QUADROS</v>
          </cell>
          <cell r="C1452" t="str">
            <v xml:space="preserve">UN    </v>
          </cell>
          <cell r="D1452">
            <v>129.38</v>
          </cell>
        </row>
        <row r="1453">
          <cell r="A1453">
            <v>1602</v>
          </cell>
          <cell r="B1453" t="str">
            <v>CONECTOR DE ALUMINIO TIPO PRENSA CABO, BITOLA 1 1/2", PARA CABOS DE DIAMETRO DE 37 A 40 MM</v>
          </cell>
          <cell r="C1453" t="str">
            <v xml:space="preserve">UN    </v>
          </cell>
          <cell r="D1453">
            <v>31.47</v>
          </cell>
        </row>
        <row r="1454">
          <cell r="A1454">
            <v>1601</v>
          </cell>
          <cell r="B1454" t="str">
            <v>CONECTOR DE ALUMINIO TIPO PRENSA CABO, BITOLA 1 1/4", PARA CABOS DE DIAMETRO DE 31 A 34 MM</v>
          </cell>
          <cell r="C1454" t="str">
            <v xml:space="preserve">UN    </v>
          </cell>
          <cell r="D1454">
            <v>28.05</v>
          </cell>
        </row>
        <row r="1455">
          <cell r="A1455">
            <v>1598</v>
          </cell>
          <cell r="B1455" t="str">
            <v>CONECTOR DE ALUMINIO TIPO PRENSA CABO, BITOLA 1/2", PARA CABOS DE DIAMETRO DE 12,5 A 15 MM</v>
          </cell>
          <cell r="C1455" t="str">
            <v xml:space="preserve">UN    </v>
          </cell>
          <cell r="D1455">
            <v>8.3000000000000007</v>
          </cell>
        </row>
        <row r="1456">
          <cell r="A1456">
            <v>1600</v>
          </cell>
          <cell r="B1456" t="str">
            <v>CONECTOR DE ALUMINIO TIPO PRENSA CABO, BITOLA 1", PARA CABOS DE DIAMETRO DE 22,5 A 25 MM</v>
          </cell>
          <cell r="C1456" t="str">
            <v xml:space="preserve">UN    </v>
          </cell>
          <cell r="D1456">
            <v>12.25</v>
          </cell>
        </row>
        <row r="1457">
          <cell r="A1457">
            <v>1603</v>
          </cell>
          <cell r="B1457" t="str">
            <v>CONECTOR DE ALUMINIO TIPO PRENSA CABO, BITOLA 2", PARA CABOS DE DIAMETRO DE 47,5 A 50 MM</v>
          </cell>
          <cell r="C1457" t="str">
            <v xml:space="preserve">UN    </v>
          </cell>
          <cell r="D1457">
            <v>47.52</v>
          </cell>
        </row>
        <row r="1458">
          <cell r="A1458">
            <v>1599</v>
          </cell>
          <cell r="B1458" t="str">
            <v>CONECTOR DE ALUMINIO TIPO PRENSA CABO, BITOLA 3/4", PARA CABOS DE DIAMETRO DE 17,5 A 20 MM</v>
          </cell>
          <cell r="C1458" t="str">
            <v xml:space="preserve">UN    </v>
          </cell>
          <cell r="D1458">
            <v>9.6300000000000008</v>
          </cell>
        </row>
        <row r="1459">
          <cell r="A1459">
            <v>1597</v>
          </cell>
          <cell r="B1459" t="str">
            <v>CONECTOR DE ALUMINIO TIPO PRENSA CABO, BITOLA 3/8", PARA CABOS DE DIAMETRO DE 9 A 10 MM</v>
          </cell>
          <cell r="C1459" t="str">
            <v xml:space="preserve">UN    </v>
          </cell>
          <cell r="D1459">
            <v>7.8</v>
          </cell>
        </row>
        <row r="1460">
          <cell r="A1460">
            <v>39600</v>
          </cell>
          <cell r="B1460" t="str">
            <v>CONECTOR FEMEA RJ - 45, CATEGORIA 5 E</v>
          </cell>
          <cell r="C1460" t="str">
            <v xml:space="preserve">UN    </v>
          </cell>
          <cell r="D1460">
            <v>8.93</v>
          </cell>
        </row>
        <row r="1461">
          <cell r="A1461">
            <v>39601</v>
          </cell>
          <cell r="B1461" t="str">
            <v>CONECTOR FEMEA RJ - 45, CATEGORIA 6</v>
          </cell>
          <cell r="C1461" t="str">
            <v xml:space="preserve">UN    </v>
          </cell>
          <cell r="D1461">
            <v>15.54</v>
          </cell>
        </row>
        <row r="1462">
          <cell r="A1462">
            <v>39602</v>
          </cell>
          <cell r="B1462" t="str">
            <v>CONECTOR MACHO RJ - 45, CATEGORIA 5 E</v>
          </cell>
          <cell r="C1462" t="str">
            <v xml:space="preserve">UN    </v>
          </cell>
          <cell r="D1462">
            <v>1.02</v>
          </cell>
        </row>
        <row r="1463">
          <cell r="A1463">
            <v>39603</v>
          </cell>
          <cell r="B1463" t="str">
            <v>CONECTOR MACHO RJ - 45, CATEGORIA 6</v>
          </cell>
          <cell r="C1463" t="str">
            <v xml:space="preserve">UN    </v>
          </cell>
          <cell r="D1463">
            <v>1.75</v>
          </cell>
        </row>
        <row r="1464">
          <cell r="A1464">
            <v>11821</v>
          </cell>
          <cell r="B1464" t="str">
            <v>CONECTOR METALICO TIPO PARAFUSO FENDIDO (SPLIT BOLT), COM SEPARADOR DE CABOS BIMETALICOS, PARA CABOS ATE 25 MM2</v>
          </cell>
          <cell r="C1464" t="str">
            <v xml:space="preserve">UN    </v>
          </cell>
          <cell r="D1464">
            <v>6.41</v>
          </cell>
        </row>
        <row r="1465">
          <cell r="A1465">
            <v>1562</v>
          </cell>
          <cell r="B1465" t="str">
            <v>CONECTOR METALICO TIPO PARAFUSO FENDIDO (SPLIT BOLT), COM SEPARADOR DE CABOS BIMETALICOS, PARA CABOS ATE 50 MM2</v>
          </cell>
          <cell r="C1465" t="str">
            <v xml:space="preserve">UN    </v>
          </cell>
          <cell r="D1465">
            <v>10.5</v>
          </cell>
        </row>
        <row r="1466">
          <cell r="A1466">
            <v>1563</v>
          </cell>
          <cell r="B1466" t="str">
            <v>CONECTOR METALICO TIPO PARAFUSO FENDIDO (SPLIT BOLT), COM SEPARADOR DE CABOS BIMETALICOS, PARA CABOS ATE 70 MM2</v>
          </cell>
          <cell r="C1466" t="str">
            <v xml:space="preserve">UN    </v>
          </cell>
          <cell r="D1466">
            <v>14.09</v>
          </cell>
        </row>
        <row r="1467">
          <cell r="A1467">
            <v>11856</v>
          </cell>
          <cell r="B1467" t="str">
            <v>CONECTOR METALICO TIPO PARAFUSO FENDIDO (SPLIT BOLT), PARA CABOS ATE 10 MM2</v>
          </cell>
          <cell r="C1467" t="str">
            <v xml:space="preserve">UN    </v>
          </cell>
          <cell r="D1467">
            <v>4.2</v>
          </cell>
        </row>
        <row r="1468">
          <cell r="A1468">
            <v>11857</v>
          </cell>
          <cell r="B1468" t="str">
            <v>CONECTOR METALICO TIPO PARAFUSO FENDIDO (SPLIT BOLT), PARA CABOS ATE 120 MM2</v>
          </cell>
          <cell r="C1468" t="str">
            <v xml:space="preserve">UN    </v>
          </cell>
          <cell r="D1468">
            <v>22.1</v>
          </cell>
        </row>
        <row r="1469">
          <cell r="A1469">
            <v>11858</v>
          </cell>
          <cell r="B1469" t="str">
            <v>CONECTOR METALICO TIPO PARAFUSO FENDIDO (SPLIT BOLT), PARA CABOS ATE 150 MM2</v>
          </cell>
          <cell r="C1469" t="str">
            <v xml:space="preserve">UN    </v>
          </cell>
          <cell r="D1469">
            <v>27.43</v>
          </cell>
        </row>
        <row r="1470">
          <cell r="A1470">
            <v>1539</v>
          </cell>
          <cell r="B1470" t="str">
            <v>CONECTOR METALICO TIPO PARAFUSO FENDIDO (SPLIT BOLT), PARA CABOS ATE 16 MM2</v>
          </cell>
          <cell r="C1470" t="str">
            <v xml:space="preserve">UN    </v>
          </cell>
          <cell r="D1470">
            <v>4.93</v>
          </cell>
        </row>
        <row r="1471">
          <cell r="A1471">
            <v>11859</v>
          </cell>
          <cell r="B1471" t="str">
            <v>CONECTOR METALICO TIPO PARAFUSO FENDIDO (SPLIT BOLT), PARA CABOS ATE 185 MM2</v>
          </cell>
          <cell r="C1471" t="str">
            <v xml:space="preserve">UN    </v>
          </cell>
          <cell r="D1471">
            <v>37.32</v>
          </cell>
        </row>
        <row r="1472">
          <cell r="A1472">
            <v>1550</v>
          </cell>
          <cell r="B1472" t="str">
            <v>CONECTOR METALICO TIPO PARAFUSO FENDIDO (SPLIT BOLT), PARA CABOS ATE 25 MM2</v>
          </cell>
          <cell r="C1472" t="str">
            <v xml:space="preserve">UN    </v>
          </cell>
          <cell r="D1472">
            <v>5.2</v>
          </cell>
        </row>
        <row r="1473">
          <cell r="A1473">
            <v>11854</v>
          </cell>
          <cell r="B1473" t="str">
            <v>CONECTOR METALICO TIPO PARAFUSO FENDIDO (SPLIT BOLT), PARA CABOS ATE 35 MM2</v>
          </cell>
          <cell r="C1473" t="str">
            <v xml:space="preserve">UN    </v>
          </cell>
          <cell r="D1473">
            <v>6.5</v>
          </cell>
        </row>
        <row r="1474">
          <cell r="A1474">
            <v>11862</v>
          </cell>
          <cell r="B1474" t="str">
            <v>CONECTOR METALICO TIPO PARAFUSO FENDIDO (SPLIT BOLT), PARA CABOS ATE 50 MM2</v>
          </cell>
          <cell r="C1474" t="str">
            <v xml:space="preserve">UN    </v>
          </cell>
          <cell r="D1474">
            <v>9.1199999999999992</v>
          </cell>
        </row>
        <row r="1475">
          <cell r="A1475">
            <v>11863</v>
          </cell>
          <cell r="B1475" t="str">
            <v>CONECTOR METALICO TIPO PARAFUSO FENDIDO (SPLIT BOLT), PARA CABOS ATE 6 MM2</v>
          </cell>
          <cell r="C1475" t="str">
            <v xml:space="preserve">UN    </v>
          </cell>
          <cell r="D1475">
            <v>3.68</v>
          </cell>
        </row>
        <row r="1476">
          <cell r="A1476">
            <v>11855</v>
          </cell>
          <cell r="B1476" t="str">
            <v>CONECTOR METALICO TIPO PARAFUSO FENDIDO (SPLIT BOLT), PARA CABOS ATE 70 MM2</v>
          </cell>
          <cell r="C1476" t="str">
            <v xml:space="preserve">UN    </v>
          </cell>
          <cell r="D1476">
            <v>13.62</v>
          </cell>
        </row>
        <row r="1477">
          <cell r="A1477">
            <v>11864</v>
          </cell>
          <cell r="B1477" t="str">
            <v>CONECTOR METALICO TIPO PARAFUSO FENDIDO (SPLIT BOLT), PARA CABOS ATE 95 MM2</v>
          </cell>
          <cell r="C1477" t="str">
            <v xml:space="preserve">UN    </v>
          </cell>
          <cell r="D1477">
            <v>20.59</v>
          </cell>
        </row>
        <row r="1478">
          <cell r="A1478">
            <v>2527</v>
          </cell>
          <cell r="B1478" t="str">
            <v>CONECTOR RETO DE ALUMINIO PARA ELETRODUTO DE 1 1/2", PARA ADAPTAR ENTRADA DE ELETRODUTO METALICO FLEXIVEL EM QUADROS</v>
          </cell>
          <cell r="C1478" t="str">
            <v xml:space="preserve">UN    </v>
          </cell>
          <cell r="D1478">
            <v>4.38</v>
          </cell>
        </row>
        <row r="1479">
          <cell r="A1479">
            <v>2526</v>
          </cell>
          <cell r="B1479" t="str">
            <v>CONECTOR RETO DE ALUMINIO PARA ELETRODUTO DE 1 1/4", PARA ADAPTAR ENTRADA DE ELETRODUTO METALICO FLEXIVEL EM QUADROS</v>
          </cell>
          <cell r="C1479" t="str">
            <v xml:space="preserve">UN    </v>
          </cell>
          <cell r="D1479">
            <v>2.81</v>
          </cell>
        </row>
        <row r="1480">
          <cell r="A1480">
            <v>2487</v>
          </cell>
          <cell r="B1480" t="str">
            <v>CONECTOR RETO DE ALUMINIO PARA ELETRODUTO DE 1/2", PARA ADAPTAR ENTRADA DE ELETRODUTO METALICO FLEXIVEL EM QUADROS</v>
          </cell>
          <cell r="C1480" t="str">
            <v xml:space="preserve">UN    </v>
          </cell>
          <cell r="D1480">
            <v>0.95</v>
          </cell>
        </row>
        <row r="1481">
          <cell r="A1481">
            <v>2483</v>
          </cell>
          <cell r="B1481" t="str">
            <v>CONECTOR RETO DE ALUMINIO PARA ELETRODUTO DE 1", PARA ADAPTAR ENTRADA DE ELETRODUTO METALICO FLEXIVEL EM QUADROS</v>
          </cell>
          <cell r="C1481" t="str">
            <v xml:space="preserve">UN    </v>
          </cell>
          <cell r="D1481">
            <v>2</v>
          </cell>
        </row>
        <row r="1482">
          <cell r="A1482">
            <v>2528</v>
          </cell>
          <cell r="B1482" t="str">
            <v>CONECTOR RETO DE ALUMINIO PARA ELETRODUTO DE 2 1/2", PARA ADAPTAR ENTRADA DE ELETRODUTO METALICO FLEXIVEL EM QUADROS</v>
          </cell>
          <cell r="C1482" t="str">
            <v xml:space="preserve">UN    </v>
          </cell>
          <cell r="D1482">
            <v>11.03</v>
          </cell>
        </row>
        <row r="1483">
          <cell r="A1483">
            <v>2489</v>
          </cell>
          <cell r="B1483" t="str">
            <v>CONECTOR RETO DE ALUMINIO PARA ELETRODUTO DE 2", PARA ADAPTAR ENTRADA DE ELETRODUTO METALICO FLEXIVEL EM QUADROS</v>
          </cell>
          <cell r="C1483" t="str">
            <v xml:space="preserve">UN    </v>
          </cell>
          <cell r="D1483">
            <v>4.8600000000000003</v>
          </cell>
        </row>
        <row r="1484">
          <cell r="A1484">
            <v>2488</v>
          </cell>
          <cell r="B1484" t="str">
            <v>CONECTOR RETO DE ALUMINIO PARA ELETRODUTO DE 3/4", PARA ADAPTAR ENTRADA DE ELETRODUTO METALICO FLEXIVEL EM QUADROS</v>
          </cell>
          <cell r="C1484" t="str">
            <v xml:space="preserve">UN    </v>
          </cell>
          <cell r="D1484">
            <v>1.1200000000000001</v>
          </cell>
        </row>
        <row r="1485">
          <cell r="A1485">
            <v>2484</v>
          </cell>
          <cell r="B1485" t="str">
            <v>CONECTOR RETO DE ALUMINIO PARA ELETRODUTO DE 3", PARA ADAPTAR ENTRADA DE ELETRODUTO METALICO FLEXIVEL EM QUADROS</v>
          </cell>
          <cell r="C1485" t="str">
            <v xml:space="preserve">UN    </v>
          </cell>
          <cell r="D1485">
            <v>16.02</v>
          </cell>
        </row>
        <row r="1486">
          <cell r="A1486">
            <v>2485</v>
          </cell>
          <cell r="B1486" t="str">
            <v>CONECTOR RETO DE ALUMINIO PARA ELETRODUTO DE 4", PARA ADAPTAR ENTRADA DE ELETRODUTO METALICO FLEXIVEL EM QUADROS</v>
          </cell>
          <cell r="C1486" t="str">
            <v xml:space="preserve">UN    </v>
          </cell>
          <cell r="D1486">
            <v>25.11</v>
          </cell>
        </row>
        <row r="1487">
          <cell r="A1487">
            <v>38005</v>
          </cell>
          <cell r="B1487" t="str">
            <v>CONECTOR, CPVC, SOLDAVEL, 15 MM X 1/2", PARA AGUA QUENTE</v>
          </cell>
          <cell r="C1487" t="str">
            <v xml:space="preserve">UN    </v>
          </cell>
          <cell r="D1487">
            <v>21.69</v>
          </cell>
        </row>
        <row r="1488">
          <cell r="A1488">
            <v>38006</v>
          </cell>
          <cell r="B1488" t="str">
            <v>CONECTOR, CPVC, SOLDAVEL, 22 MM X 1/2", PARA AGUA QUENTE</v>
          </cell>
          <cell r="C1488" t="str">
            <v xml:space="preserve">UN    </v>
          </cell>
          <cell r="D1488">
            <v>26.63</v>
          </cell>
        </row>
        <row r="1489">
          <cell r="A1489">
            <v>38428</v>
          </cell>
          <cell r="B1489" t="str">
            <v>CONECTOR, CPVC, SOLDAVEL, 22 MM X 3/4", PARA AGUA QUENTE</v>
          </cell>
          <cell r="C1489" t="str">
            <v xml:space="preserve">UN    </v>
          </cell>
          <cell r="D1489">
            <v>24.94</v>
          </cell>
        </row>
        <row r="1490">
          <cell r="A1490">
            <v>38007</v>
          </cell>
          <cell r="B1490" t="str">
            <v>CONECTOR, CPVC, SOLDAVEL, 28 MM X 1", PARA AGUA QUENTE</v>
          </cell>
          <cell r="C1490" t="str">
            <v xml:space="preserve">UN    </v>
          </cell>
          <cell r="D1490">
            <v>40.75</v>
          </cell>
        </row>
        <row r="1491">
          <cell r="A1491">
            <v>38008</v>
          </cell>
          <cell r="B1491" t="str">
            <v>CONECTOR, CPVC, SOLDAVEL, 35 MM X 1 1/4", PARA AGUA QUENTE</v>
          </cell>
          <cell r="C1491" t="str">
            <v xml:space="preserve">UN    </v>
          </cell>
          <cell r="D1491">
            <v>164.13</v>
          </cell>
        </row>
        <row r="1492">
          <cell r="A1492">
            <v>38009</v>
          </cell>
          <cell r="B1492" t="str">
            <v>CONECTOR, CPVC, SOLDAVEL, 42 MM X 1 1/2", PARA AGUA QUENTE</v>
          </cell>
          <cell r="C1492" t="str">
            <v xml:space="preserve">UN    </v>
          </cell>
          <cell r="D1492">
            <v>200.59</v>
          </cell>
        </row>
        <row r="1493">
          <cell r="A1493">
            <v>39279</v>
          </cell>
          <cell r="B1493" t="str">
            <v>CONEXAO FIXA, ROSCA FEMEA, EM PLASTICO, DN 16 MM X 1/2", PARA CONEXAO COM CRIMPAGEM EM TUBO PEX</v>
          </cell>
          <cell r="C1493" t="str">
            <v xml:space="preserve">UN    </v>
          </cell>
          <cell r="D1493">
            <v>9.5399999999999991</v>
          </cell>
        </row>
        <row r="1494">
          <cell r="A1494">
            <v>38845</v>
          </cell>
          <cell r="B1494" t="str">
            <v>CONEXAO FIXA, ROSCA FEMEA, EM PLASTICO, DN 16 MM X 3/4", PARA CONEXAO COM CRIMPAGEM EM TUBO PEX</v>
          </cell>
          <cell r="C1494" t="str">
            <v xml:space="preserve">UN    </v>
          </cell>
          <cell r="D1494">
            <v>13.8</v>
          </cell>
        </row>
        <row r="1495">
          <cell r="A1495">
            <v>39280</v>
          </cell>
          <cell r="B1495" t="str">
            <v>CONEXAO FIXA, ROSCA FEMEA, EM PLASTICO, DN 20 MM X 1/2", PARA CONEXAO COM CRIMPAGEM EM TUBO PEX</v>
          </cell>
          <cell r="C1495" t="str">
            <v xml:space="preserve">UN    </v>
          </cell>
          <cell r="D1495">
            <v>12.37</v>
          </cell>
        </row>
        <row r="1496">
          <cell r="A1496">
            <v>39281</v>
          </cell>
          <cell r="B1496" t="str">
            <v>CONEXAO FIXA, ROSCA FEMEA, EM PLASTICO, DN 20 MM X 3/4", PARA CONEXAO COM CRIMPAGEM EM TUBO PEX</v>
          </cell>
          <cell r="C1496" t="str">
            <v xml:space="preserve">UN    </v>
          </cell>
          <cell r="D1496">
            <v>16.28</v>
          </cell>
        </row>
        <row r="1497">
          <cell r="A1497">
            <v>38849</v>
          </cell>
          <cell r="B1497" t="str">
            <v>CONEXAO FIXA, ROSCA FEMEA, EM PLASTICO, DN 25 MM X 1/2", PARA CONEXAO COM CRIMPAGEM EM TUBO PEX</v>
          </cell>
          <cell r="C1497" t="str">
            <v xml:space="preserve">UN    </v>
          </cell>
          <cell r="D1497">
            <v>13.95</v>
          </cell>
        </row>
        <row r="1498">
          <cell r="A1498">
            <v>39282</v>
          </cell>
          <cell r="B1498" t="str">
            <v>CONEXAO FIXA, ROSCA FEMEA, EM PLASTICO, DN 25 MM X 3/4", PARA CONEXAO COM CRIMPAGEM EM TUBO PEX</v>
          </cell>
          <cell r="C1498" t="str">
            <v xml:space="preserve">UN    </v>
          </cell>
          <cell r="D1498">
            <v>16.670000000000002</v>
          </cell>
        </row>
        <row r="1499">
          <cell r="A1499">
            <v>38852</v>
          </cell>
          <cell r="B1499" t="str">
            <v>CONEXAO FIXA, ROSCA FEMEA, EM PLASTICO, DN 32 MM X 3/4", PARA CONEXAO COM CRIMPAGEM EM TUBO PEX</v>
          </cell>
          <cell r="C1499" t="str">
            <v xml:space="preserve">UN    </v>
          </cell>
          <cell r="D1499">
            <v>22.68</v>
          </cell>
        </row>
        <row r="1500">
          <cell r="A1500">
            <v>38844</v>
          </cell>
          <cell r="B1500" t="str">
            <v>CONEXAO FIXA, ROSCA FEMEA, METALICA, COM ANEL DESLIZANTE, DN 16 MM X 1/2", PARA TUBO PEX</v>
          </cell>
          <cell r="C1500" t="str">
            <v xml:space="preserve">UN    </v>
          </cell>
          <cell r="D1500">
            <v>6.97</v>
          </cell>
        </row>
        <row r="1501">
          <cell r="A1501">
            <v>38846</v>
          </cell>
          <cell r="B1501" t="str">
            <v>CONEXAO FIXA, ROSCA FEMEA, METALICA, COM ANEL DESLIZANTE, DN 20 MM X 1/2", PARA TUBO PEX</v>
          </cell>
          <cell r="C1501" t="str">
            <v xml:space="preserve">UN    </v>
          </cell>
          <cell r="D1501">
            <v>7.62</v>
          </cell>
        </row>
        <row r="1502">
          <cell r="A1502">
            <v>38847</v>
          </cell>
          <cell r="B1502" t="str">
            <v>CONEXAO FIXA, ROSCA FEMEA, METALICA, COM ANEL DESLIZANTE, DN 20 MM X 3/4", PARA TUBO PEX</v>
          </cell>
          <cell r="C1502" t="str">
            <v xml:space="preserve">UN    </v>
          </cell>
          <cell r="D1502">
            <v>9.3800000000000008</v>
          </cell>
        </row>
        <row r="1503">
          <cell r="A1503">
            <v>38850</v>
          </cell>
          <cell r="B1503" t="str">
            <v>CONEXAO FIXA, ROSCA FEMEA, METALICA, COM ANEL DESLIZANTE, DN 25 MM X 1", PARA TUBO PEX</v>
          </cell>
          <cell r="C1503" t="str">
            <v xml:space="preserve">UN    </v>
          </cell>
          <cell r="D1503">
            <v>13.04</v>
          </cell>
        </row>
        <row r="1504">
          <cell r="A1504">
            <v>38848</v>
          </cell>
          <cell r="B1504" t="str">
            <v>CONEXAO FIXA, ROSCA FEMEA, METALICA, COM ANEL DESLIZANTE, DN 25 MM X 3/4", PARA TUBO PEX</v>
          </cell>
          <cell r="C1504" t="str">
            <v xml:space="preserve">UN    </v>
          </cell>
          <cell r="D1504">
            <v>10.9</v>
          </cell>
        </row>
        <row r="1505">
          <cell r="A1505">
            <v>38851</v>
          </cell>
          <cell r="B1505" t="str">
            <v>CONEXAO FIXA, ROSCA FEMEA, METALICA, COM ANEL DESLIZANTE, DN 32 MM X 1", PARA TUBO PEX</v>
          </cell>
          <cell r="C1505" t="str">
            <v xml:space="preserve">UN    </v>
          </cell>
          <cell r="D1505">
            <v>19.82</v>
          </cell>
        </row>
        <row r="1506">
          <cell r="A1506">
            <v>38860</v>
          </cell>
          <cell r="B1506" t="str">
            <v>CONEXAO FIXA, ROSCA MACHO, METALICA, PARA TUBO PEX, DN 16 MM X 1/2"</v>
          </cell>
          <cell r="C1506" t="str">
            <v xml:space="preserve">UN    </v>
          </cell>
          <cell r="D1506">
            <v>5.6</v>
          </cell>
        </row>
        <row r="1507">
          <cell r="A1507">
            <v>38861</v>
          </cell>
          <cell r="B1507" t="str">
            <v>CONEXAO FIXA, ROSCA MACHO, METALICA, PARA TUBO PEX, DN 16 MM X 3/4"</v>
          </cell>
          <cell r="C1507" t="str">
            <v xml:space="preserve">UN    </v>
          </cell>
          <cell r="D1507">
            <v>7.54</v>
          </cell>
        </row>
        <row r="1508">
          <cell r="A1508">
            <v>38862</v>
          </cell>
          <cell r="B1508" t="str">
            <v>CONEXAO FIXA, ROSCA MACHO, METALICA, PARA TUBO PEX, DN 20 MM X 1/2"</v>
          </cell>
          <cell r="C1508" t="str">
            <v xml:space="preserve">UN    </v>
          </cell>
          <cell r="D1508">
            <v>6.35</v>
          </cell>
        </row>
        <row r="1509">
          <cell r="A1509">
            <v>38863</v>
          </cell>
          <cell r="B1509" t="str">
            <v>CONEXAO FIXA, ROSCA MACHO, METALICA, PARA TUBO PEX, DN 20 MM X 3/4"</v>
          </cell>
          <cell r="C1509" t="str">
            <v xml:space="preserve">UN    </v>
          </cell>
          <cell r="D1509">
            <v>7.3</v>
          </cell>
        </row>
        <row r="1510">
          <cell r="A1510">
            <v>38865</v>
          </cell>
          <cell r="B1510" t="str">
            <v>CONEXAO FIXA, ROSCA MACHO, METALICA, PARA TUBO PEX, DN 25 MM X 1/2"</v>
          </cell>
          <cell r="C1510" t="str">
            <v xml:space="preserve">UN    </v>
          </cell>
          <cell r="D1510">
            <v>9.91</v>
          </cell>
        </row>
        <row r="1511">
          <cell r="A1511">
            <v>38864</v>
          </cell>
          <cell r="B1511" t="str">
            <v>CONEXAO FIXA, ROSCA MACHO, METALICA, PARA TUBO PEX, DN 25 MM X 1"</v>
          </cell>
          <cell r="C1511" t="str">
            <v xml:space="preserve">UN    </v>
          </cell>
          <cell r="D1511">
            <v>15.15</v>
          </cell>
        </row>
        <row r="1512">
          <cell r="A1512">
            <v>38866</v>
          </cell>
          <cell r="B1512" t="str">
            <v>CONEXAO FIXA, ROSCA MACHO, METALICA, PARA TUBO PEX, DN 25 MM X 3/4"</v>
          </cell>
          <cell r="C1512" t="str">
            <v xml:space="preserve">UN    </v>
          </cell>
          <cell r="D1512">
            <v>10.67</v>
          </cell>
        </row>
        <row r="1513">
          <cell r="A1513">
            <v>38868</v>
          </cell>
          <cell r="B1513" t="str">
            <v>CONEXAO FIXA, ROSCA MACHO, METALICA, PARA TUBO PEX, DN 32 MM X 1"</v>
          </cell>
          <cell r="C1513" t="str">
            <v xml:space="preserve">UN    </v>
          </cell>
          <cell r="D1513">
            <v>17.78</v>
          </cell>
        </row>
        <row r="1514">
          <cell r="A1514">
            <v>38853</v>
          </cell>
          <cell r="B1514" t="str">
            <v>CONEXAO MOVEL, ROSCA FEMEA, METALICA, COM ANEL DESLIZANTE, PARA TUBO PEX, DN 16 MM X 1/2"</v>
          </cell>
          <cell r="C1514" t="str">
            <v xml:space="preserve">UN    </v>
          </cell>
          <cell r="D1514">
            <v>5.74</v>
          </cell>
        </row>
        <row r="1515">
          <cell r="A1515">
            <v>38854</v>
          </cell>
          <cell r="B1515" t="str">
            <v>CONEXAO MOVEL, ROSCA FEMEA, METALICA, COM ANEL DESLIZANTE, PARA TUBO PEX, DN 16 MM X 3/4"</v>
          </cell>
          <cell r="C1515" t="str">
            <v xml:space="preserve">UN    </v>
          </cell>
          <cell r="D1515">
            <v>7.85</v>
          </cell>
        </row>
        <row r="1516">
          <cell r="A1516">
            <v>38855</v>
          </cell>
          <cell r="B1516" t="str">
            <v>CONEXAO MOVEL, ROSCA FEMEA, METALICA, COM ANEL DESLIZANTE, PARA TUBO PEX, DN 20 MM X 1/2"</v>
          </cell>
          <cell r="C1516" t="str">
            <v xml:space="preserve">UN    </v>
          </cell>
          <cell r="D1516">
            <v>5.82</v>
          </cell>
        </row>
        <row r="1517">
          <cell r="A1517">
            <v>38856</v>
          </cell>
          <cell r="B1517" t="str">
            <v>CONEXAO MOVEL, ROSCA FEMEA, METALICA, COM ANEL DESLIZANTE, PARA TUBO PEX, DN 20 MM X 3/4"</v>
          </cell>
          <cell r="C1517" t="str">
            <v xml:space="preserve">UN    </v>
          </cell>
          <cell r="D1517">
            <v>9.35</v>
          </cell>
        </row>
        <row r="1518">
          <cell r="A1518">
            <v>38857</v>
          </cell>
          <cell r="B1518" t="str">
            <v>CONEXAO MOVEL, ROSCA FEMEA, METALICA, COM ANEL DESLIZANTE, PARA TUBO PEX, DN 25 MM X 1"</v>
          </cell>
          <cell r="C1518" t="str">
            <v xml:space="preserve">UN    </v>
          </cell>
          <cell r="D1518">
            <v>12.37</v>
          </cell>
        </row>
        <row r="1519">
          <cell r="A1519">
            <v>38858</v>
          </cell>
          <cell r="B1519" t="str">
            <v>CONEXAO MOVEL, ROSCA FEMEA, METALICA, COM ANEL DESLIZANTE, PARA TUBO PEX, DN 25 MM X 3/4"</v>
          </cell>
          <cell r="C1519" t="str">
            <v xml:space="preserve">UN    </v>
          </cell>
          <cell r="D1519">
            <v>11.25</v>
          </cell>
        </row>
        <row r="1520">
          <cell r="A1520">
            <v>38859</v>
          </cell>
          <cell r="B1520" t="str">
            <v>CONEXAO MOVEL, ROSCA FEMEA, METALICA, COM ANEL DESLIZANTE, PARA TUBO PEX, DN 32 MM X 1"</v>
          </cell>
          <cell r="C1520" t="str">
            <v xml:space="preserve">UN    </v>
          </cell>
          <cell r="D1520">
            <v>18.22</v>
          </cell>
        </row>
        <row r="1521">
          <cell r="A1521">
            <v>1607</v>
          </cell>
          <cell r="B1521" t="str">
            <v>CONJUNTO ARRUELAS DE VEDACAO 5/16" PARA TELHA FIBROCIMENTO (UMA ARRUELA METALICA E UMA ARRUELA PVC - CONICAS)</v>
          </cell>
          <cell r="C1521" t="str">
            <v xml:space="preserve">CJ    </v>
          </cell>
          <cell r="D1521">
            <v>0.15</v>
          </cell>
        </row>
        <row r="1522">
          <cell r="A1522">
            <v>11467</v>
          </cell>
          <cell r="B1522" t="str">
            <v>CONJUNTO DE FECHADURA DE SOBREPOR EM FERRO PINTADO, SEM MACANETA, COM CHAVE GRANDE (SEM CILINDRO) - TIPO CAIXAO - COMPLETA</v>
          </cell>
          <cell r="C1522" t="str">
            <v xml:space="preserve">UN    </v>
          </cell>
          <cell r="D1522">
            <v>14.19</v>
          </cell>
        </row>
        <row r="1523">
          <cell r="A1523">
            <v>38169</v>
          </cell>
          <cell r="B1523" t="str">
            <v>CONJUNTO DE FERRAGENS PIVO, PARA PORTA PIVOTANTE DE ATE 100 KG, REGULAVEL COM ESFERA , CROMADO - SUPERIOR E INFERIOR - COMPLETO</v>
          </cell>
          <cell r="C1523" t="str">
            <v xml:space="preserve">CJ    </v>
          </cell>
          <cell r="D1523">
            <v>65.52</v>
          </cell>
        </row>
        <row r="1524">
          <cell r="A1524">
            <v>6142</v>
          </cell>
          <cell r="B1524" t="str">
            <v>CONJUNTO DE LIGACAO PARA BACIA SANITARIA AJUSTAVEL, EM PLASTICO BRANCO, COM TUBO, CANOPLA E ESPUDE</v>
          </cell>
          <cell r="C1524" t="str">
            <v xml:space="preserve">UN    </v>
          </cell>
          <cell r="D1524">
            <v>5.86</v>
          </cell>
        </row>
        <row r="1525">
          <cell r="A1525">
            <v>11686</v>
          </cell>
          <cell r="B1525" t="str">
            <v>CONJUNTO DE LIGACAO PARA BACIA SANITARIA EM PLASTICO BRANCO COM TUBO, CANOPLA E ANEL DE EXPANSAO (TUBO 1.1/2 '' X 20 CM)</v>
          </cell>
          <cell r="C1525" t="str">
            <v xml:space="preserve">UN    </v>
          </cell>
          <cell r="D1525">
            <v>8.1300000000000008</v>
          </cell>
        </row>
        <row r="1526">
          <cell r="A1526">
            <v>37598</v>
          </cell>
          <cell r="B1526" t="str">
            <v>CONJUNTO MONTADO ESTOPIM COM ESPOLETA COMUM NUMERO 8, COM CABECA ACENDEDORA, 1,5 M</v>
          </cell>
          <cell r="C1526" t="str">
            <v xml:space="preserve">UN    </v>
          </cell>
          <cell r="D1526">
            <v>21.65</v>
          </cell>
        </row>
        <row r="1527">
          <cell r="A1527">
            <v>25398</v>
          </cell>
          <cell r="B1527" t="str">
            <v>CONJUNTO PARA FUTSAL COM TRAVES OFICIAIS DE 3,00 X 2,00 M EM TUBO DE ACO GALVANIZADO 3" COM REQUADRO EM TUBO DE 1", PINTURA EM PRIMER COM TINTA ESMALTE SINTETICO E REDES DE POLIETILENO FIO 4 MM</v>
          </cell>
          <cell r="C1527" t="str">
            <v xml:space="preserve">UN    </v>
          </cell>
          <cell r="D1527">
            <v>2307.08</v>
          </cell>
        </row>
        <row r="1528">
          <cell r="A1528">
            <v>25399</v>
          </cell>
          <cell r="B1528" t="str">
            <v>CONJUNTO PARA QUADRA DE  VOLEI COM POSTES EM TUBO DE ACO GALVANIZADO 3", H = *255* CM, PINTURA EM TINTA ESMALTE SINTETICO, REDE DE NYLON COM 2 MM, MALHA 10 X 10 CM E ANTENAS OFICIAIS EM FIBRA DE VIDRO</v>
          </cell>
          <cell r="C1528" t="str">
            <v xml:space="preserve">UN    </v>
          </cell>
          <cell r="D1528">
            <v>1400.6</v>
          </cell>
        </row>
        <row r="1529">
          <cell r="A1529">
            <v>10667</v>
          </cell>
          <cell r="B1529" t="str">
            <v>CONTAINER ALMOXARIFADO, DE *2,40* X *6,00* M, PADRAO SIMPLES, SEM REVESTIMENTO E SEM DIVISORIAS INTERNOS E SEM SANITARIO, PARA USO EM CANTEIRO DE OBRAS</v>
          </cell>
          <cell r="C1529" t="str">
            <v xml:space="preserve">UN    </v>
          </cell>
          <cell r="D1529">
            <v>11987.85</v>
          </cell>
        </row>
        <row r="1530">
          <cell r="A1530">
            <v>1613</v>
          </cell>
          <cell r="B1530" t="str">
            <v>CONTATOR TRIPOLAR, CORRENTE DE *110* A, TENSAO NOMINAL DE *500* V, CATEGORIA AC-2 E AC-3</v>
          </cell>
          <cell r="C1530" t="str">
            <v xml:space="preserve">UN    </v>
          </cell>
          <cell r="D1530">
            <v>1215.1400000000001</v>
          </cell>
        </row>
        <row r="1531">
          <cell r="A1531">
            <v>1626</v>
          </cell>
          <cell r="B1531" t="str">
            <v>CONTATOR TRIPOLAR, CORRENTE DE *185* A, TENSAO NOMINAL DE *500* V, CATEGORIA AC-2 E AC-3</v>
          </cell>
          <cell r="C1531" t="str">
            <v xml:space="preserve">UN    </v>
          </cell>
          <cell r="D1531">
            <v>1817.39</v>
          </cell>
        </row>
        <row r="1532">
          <cell r="A1532">
            <v>1625</v>
          </cell>
          <cell r="B1532" t="str">
            <v>CONTATOR TRIPOLAR, CORRENTE DE *22* A, TENSAO NOMINAL DE *500* V, CATEGORIA AC-2 E AC-3</v>
          </cell>
          <cell r="C1532" t="str">
            <v xml:space="preserve">UN    </v>
          </cell>
          <cell r="D1532">
            <v>126.94</v>
          </cell>
        </row>
        <row r="1533">
          <cell r="A1533">
            <v>1622</v>
          </cell>
          <cell r="B1533" t="str">
            <v>CONTATOR TRIPOLAR, CORRENTE DE *265* A, TENSAO NOMINAL DE *500* V, CATEGORIA AC-2 E AC-3</v>
          </cell>
          <cell r="C1533" t="str">
            <v xml:space="preserve">UN    </v>
          </cell>
          <cell r="D1533">
            <v>4101.1000000000004</v>
          </cell>
        </row>
        <row r="1534">
          <cell r="A1534">
            <v>1620</v>
          </cell>
          <cell r="B1534" t="str">
            <v>CONTATOR TRIPOLAR, CORRENTE DE *38* A, TENSAO NOMINAL DE *500* V, CATEGORIA AC-2 E AC-3</v>
          </cell>
          <cell r="C1534" t="str">
            <v xml:space="preserve">UN    </v>
          </cell>
          <cell r="D1534">
            <v>267.39999999999998</v>
          </cell>
        </row>
        <row r="1535">
          <cell r="A1535">
            <v>1629</v>
          </cell>
          <cell r="B1535" t="str">
            <v>CONTATOR TRIPOLAR, CORRENTE DE *500* A, TENSAO NOMINAL DE *500* V, CATEGORIA AC-2 E AC-3</v>
          </cell>
          <cell r="C1535" t="str">
            <v xml:space="preserve">UN    </v>
          </cell>
          <cell r="D1535">
            <v>9981.11</v>
          </cell>
        </row>
        <row r="1536">
          <cell r="A1536">
            <v>1627</v>
          </cell>
          <cell r="B1536" t="str">
            <v>CONTATOR TRIPOLAR, CORRENTE DE *65* A, TENSAO NOMINAL DE *500* V, CATEGORIA AC-2 E AC-3</v>
          </cell>
          <cell r="C1536" t="str">
            <v xml:space="preserve">UN    </v>
          </cell>
          <cell r="D1536">
            <v>511.12</v>
          </cell>
        </row>
        <row r="1537">
          <cell r="A1537">
            <v>1623</v>
          </cell>
          <cell r="B1537" t="str">
            <v>CONTATOR TRIPOLAR, CORRENTE DE 12 A, TENSAO NOMINAL DE *500* V, CATEGORIA AC-2 E AC-3</v>
          </cell>
          <cell r="C1537" t="str">
            <v xml:space="preserve">UN    </v>
          </cell>
          <cell r="D1537">
            <v>103.52</v>
          </cell>
        </row>
        <row r="1538">
          <cell r="A1538">
            <v>1619</v>
          </cell>
          <cell r="B1538" t="str">
            <v>CONTATOR TRIPOLAR, CORRENTE DE 25 A, TENSAO NOMINAL DE *500* V, CATEGORIA AC-2 E AC-3</v>
          </cell>
          <cell r="C1538" t="str">
            <v xml:space="preserve">UN    </v>
          </cell>
          <cell r="D1538">
            <v>142.4</v>
          </cell>
        </row>
        <row r="1539">
          <cell r="A1539">
            <v>1630</v>
          </cell>
          <cell r="B1539" t="str">
            <v>CONTATOR TRIPOLAR, CORRENTE DE 250 A, TENSAO NOMINAL DE *500* V, PARA ACIONAMENTO DE CAPACITORES</v>
          </cell>
          <cell r="C1539" t="str">
            <v xml:space="preserve">UN    </v>
          </cell>
          <cell r="D1539">
            <v>3135.38</v>
          </cell>
        </row>
        <row r="1540">
          <cell r="A1540">
            <v>1616</v>
          </cell>
          <cell r="B1540" t="str">
            <v>CONTATOR TRIPOLAR, CORRENTE DE 300 A, TENSAO NOMINAL DE *500* V, CATEGORIA AC-2 E AC-3</v>
          </cell>
          <cell r="C1540" t="str">
            <v xml:space="preserve">UN    </v>
          </cell>
          <cell r="D1540">
            <v>4822.2700000000004</v>
          </cell>
        </row>
        <row r="1541">
          <cell r="A1541">
            <v>1614</v>
          </cell>
          <cell r="B1541" t="str">
            <v>CONTATOR TRIPOLAR, CORRENTE DE 32 A, TENSAO NOMINAL DE *500* V, CATEGORIA AC-2 E AC-3</v>
          </cell>
          <cell r="C1541" t="str">
            <v xml:space="preserve">UN    </v>
          </cell>
          <cell r="D1541">
            <v>220.39</v>
          </cell>
        </row>
        <row r="1542">
          <cell r="A1542">
            <v>1617</v>
          </cell>
          <cell r="B1542" t="str">
            <v>CONTATOR TRIPOLAR, CORRENTE DE 400 A, TENSAO NOMINAL DE *500* V, CATEGORIA AC-2 E AC-3</v>
          </cell>
          <cell r="C1542" t="str">
            <v xml:space="preserve">UN    </v>
          </cell>
          <cell r="D1542">
            <v>5756.74</v>
          </cell>
        </row>
        <row r="1543">
          <cell r="A1543">
            <v>1621</v>
          </cell>
          <cell r="B1543" t="str">
            <v>CONTATOR TRIPOLAR, CORRENTE DE 45 A, TENSAO NOMINAL DE *500* V, CATEGORIA AC-2 E AC-3</v>
          </cell>
          <cell r="C1543" t="str">
            <v xml:space="preserve">UN    </v>
          </cell>
          <cell r="D1543">
            <v>394.17</v>
          </cell>
        </row>
        <row r="1544">
          <cell r="A1544">
            <v>1624</v>
          </cell>
          <cell r="B1544" t="str">
            <v>CONTATOR TRIPOLAR, CORRENTE DE 630 A, TENSAO NOMINAL DE *500* V, CATEGORIA AC-2 E AC-3</v>
          </cell>
          <cell r="C1544" t="str">
            <v xml:space="preserve">UN    </v>
          </cell>
          <cell r="D1544">
            <v>14150.36</v>
          </cell>
        </row>
        <row r="1545">
          <cell r="A1545">
            <v>1615</v>
          </cell>
          <cell r="B1545" t="str">
            <v>CONTATOR TRIPOLAR, CORRENTE DE 75 A, TENSAO NOMINAL DE *500* V, CATEGORIA AC-2 E AC-3</v>
          </cell>
          <cell r="C1545" t="str">
            <v xml:space="preserve">UN    </v>
          </cell>
          <cell r="D1545">
            <v>740.19</v>
          </cell>
        </row>
        <row r="1546">
          <cell r="A1546">
            <v>1612</v>
          </cell>
          <cell r="B1546" t="str">
            <v>CONTATOR TRIPOLAR, CORRENTE DE 9 A, TENSAO NOMINAL DE *500* V, CATEGORIA AC-2 E AC-3</v>
          </cell>
          <cell r="C1546" t="str">
            <v xml:space="preserve">UN    </v>
          </cell>
          <cell r="D1546">
            <v>97.49</v>
          </cell>
        </row>
        <row r="1547">
          <cell r="A1547">
            <v>1618</v>
          </cell>
          <cell r="B1547" t="str">
            <v>CONTATOR TRIPOLAR, CORRENTE DE 95 A, TENSAO NOMINAL DE *500* V, CATEGORIA AC-2 E AC-3</v>
          </cell>
          <cell r="C1547" t="str">
            <v xml:space="preserve">UN    </v>
          </cell>
          <cell r="D1547">
            <v>1017.13</v>
          </cell>
        </row>
        <row r="1548">
          <cell r="A1548">
            <v>14211</v>
          </cell>
          <cell r="B1548" t="str">
            <v>CONTRA-PORCA SEXTAVADA, DIAMETRO NOMINAL 1 3/8", ALTURA 35 MM</v>
          </cell>
          <cell r="C1548" t="str">
            <v xml:space="preserve">UN    </v>
          </cell>
          <cell r="D1548">
            <v>31.04</v>
          </cell>
        </row>
        <row r="1549">
          <cell r="A1549">
            <v>34500</v>
          </cell>
          <cell r="B1549" t="str">
            <v>COORDENADOR / GERENTE DE OBRA</v>
          </cell>
          <cell r="C1549" t="str">
            <v xml:space="preserve">H     </v>
          </cell>
          <cell r="D1549">
            <v>131.97</v>
          </cell>
        </row>
        <row r="1550">
          <cell r="A1550">
            <v>40934</v>
          </cell>
          <cell r="B1550" t="str">
            <v>COORDENADOR / GERENTE DE OBRA (MENSALISTA)</v>
          </cell>
          <cell r="C1550" t="str">
            <v xml:space="preserve">MES   </v>
          </cell>
          <cell r="D1550">
            <v>23391.57</v>
          </cell>
        </row>
        <row r="1551">
          <cell r="A1551">
            <v>5328</v>
          </cell>
          <cell r="B1551" t="str">
            <v>CORANTE LIQUIDO PARA TINTA PVA, BISNAGA 50 ML</v>
          </cell>
          <cell r="C1551" t="str">
            <v xml:space="preserve">UN    </v>
          </cell>
          <cell r="D1551">
            <v>3.88</v>
          </cell>
        </row>
        <row r="1552">
          <cell r="A1552">
            <v>38200</v>
          </cell>
          <cell r="B1552" t="str">
            <v>CORDA DE POLIAMIDA 12 MM TIPO BOMBEIRO, PARA TRABALHO EM ALTURA</v>
          </cell>
          <cell r="C1552" t="str">
            <v xml:space="preserve">100M  </v>
          </cell>
          <cell r="D1552">
            <v>497.25</v>
          </cell>
        </row>
        <row r="1553">
          <cell r="A1553">
            <v>39269</v>
          </cell>
          <cell r="B1553" t="str">
            <v>CORDAO DE COBRE, FLEXIVEL, TORCIDO, CLASSE 4 OU 5, ISOLACAO EM PVC/D, 300 V, 2 CONDUTORES DE 0,5 MM2</v>
          </cell>
          <cell r="C1553" t="str">
            <v xml:space="preserve">M     </v>
          </cell>
          <cell r="D1553">
            <v>0.76</v>
          </cell>
        </row>
        <row r="1554">
          <cell r="A1554">
            <v>11889</v>
          </cell>
          <cell r="B1554" t="str">
            <v>CORDAO DE COBRE, FLEXIVEL, TORCIDO, CLASSE 4 OU 5, ISOLACAO EM PVC/D, 300 V, 2 CONDUTORES DE 0,75 MM2</v>
          </cell>
          <cell r="C1554" t="str">
            <v xml:space="preserve">M     </v>
          </cell>
          <cell r="D1554">
            <v>1.06</v>
          </cell>
        </row>
        <row r="1555">
          <cell r="A1555">
            <v>39270</v>
          </cell>
          <cell r="B1555" t="str">
            <v>CORDAO DE COBRE, FLEXIVEL, TORCIDO, CLASSE 4 OU 5, ISOLACAO EM PVC/D, 300 V, 2 CONDUTORES DE 1,0 MM2</v>
          </cell>
          <cell r="C1555" t="str">
            <v xml:space="preserve">M     </v>
          </cell>
          <cell r="D1555">
            <v>1.27</v>
          </cell>
        </row>
        <row r="1556">
          <cell r="A1556">
            <v>11890</v>
          </cell>
          <cell r="B1556" t="str">
            <v>CORDAO DE COBRE, FLEXIVEL, TORCIDO, CLASSE 4 OU 5, ISOLACAO EM PVC/D, 300 V, 2 CONDUTORES DE 1,5 MM2</v>
          </cell>
          <cell r="C1556" t="str">
            <v xml:space="preserve">M     </v>
          </cell>
          <cell r="D1556">
            <v>1.65</v>
          </cell>
        </row>
        <row r="1557">
          <cell r="A1557">
            <v>11891</v>
          </cell>
          <cell r="B1557" t="str">
            <v>CORDAO DE COBRE, FLEXIVEL, TORCIDO, CLASSE 4 OU 5, ISOLACAO EM PVC/D, 300 V, 2 CONDUTORES DE 2,5 MM2</v>
          </cell>
          <cell r="C1557" t="str">
            <v xml:space="preserve">M     </v>
          </cell>
          <cell r="D1557">
            <v>2.72</v>
          </cell>
        </row>
        <row r="1558">
          <cell r="A1558">
            <v>11892</v>
          </cell>
          <cell r="B1558" t="str">
            <v>CORDAO DE COBRE, FLEXIVEL, TORCIDO, CLASSE 4 OU 5, ISOLACAO EM PVC/D, 300 V, 2 CONDUTORES DE 4 MM2</v>
          </cell>
          <cell r="C1558" t="str">
            <v xml:space="preserve">M     </v>
          </cell>
          <cell r="D1558">
            <v>4.2</v>
          </cell>
        </row>
        <row r="1559">
          <cell r="A1559">
            <v>37601</v>
          </cell>
          <cell r="B1559" t="str">
            <v>CORDEL DETONANTE, NP 05 G/M</v>
          </cell>
          <cell r="C1559" t="str">
            <v xml:space="preserve">M     </v>
          </cell>
          <cell r="D1559">
            <v>4.8099999999999996</v>
          </cell>
        </row>
        <row r="1560">
          <cell r="A1560">
            <v>1634</v>
          </cell>
          <cell r="B1560" t="str">
            <v>CORDEL DETONANTE, NP 10 G/M</v>
          </cell>
          <cell r="C1560" t="str">
            <v xml:space="preserve">M     </v>
          </cell>
          <cell r="D1560">
            <v>4.97</v>
          </cell>
        </row>
        <row r="1561">
          <cell r="A1561">
            <v>5086</v>
          </cell>
          <cell r="B1561" t="str">
            <v>CORRENTE DE ELO CURTO COMUM, SOLDADA, GALVANIZADA, ESPESSURA DO ELO = 1/2" (12,5 MM)</v>
          </cell>
          <cell r="C1561" t="str">
            <v xml:space="preserve">KG    </v>
          </cell>
          <cell r="D1561">
            <v>27.13</v>
          </cell>
        </row>
        <row r="1562">
          <cell r="A1562">
            <v>11280</v>
          </cell>
          <cell r="B1562" t="str">
            <v>CORTADEIRA DE PISO DE CONCRETO E ASFALTO, PARA DISCO PADRAO DE DIAMETRO 350 MM (14") OU 450 MM (18") , MOTOR A GASOLINA, POTENCIA 13 HP, SEM DISCO</v>
          </cell>
          <cell r="C1562" t="str">
            <v xml:space="preserve">UN    </v>
          </cell>
          <cell r="D1562">
            <v>12776.49</v>
          </cell>
        </row>
        <row r="1563">
          <cell r="A1563">
            <v>40519</v>
          </cell>
          <cell r="B1563" t="str">
            <v>CORTADEIRA HIDRAULICA DE VERGALHAO, PARA ACO DE DIAMETRO ATE 50 MM, MOTOR ELETRICO TRIFASICO, POTENCIA DE 5,5 HP A 7,5 HP</v>
          </cell>
          <cell r="C1563" t="str">
            <v xml:space="preserve">UN    </v>
          </cell>
          <cell r="D1563">
            <v>105325.03</v>
          </cell>
        </row>
        <row r="1564">
          <cell r="A1564">
            <v>39869</v>
          </cell>
          <cell r="B1564" t="str">
            <v>COTOVELO BRONZE/LATAO (REF 707-3) SEM ANEL DE SOLDA, BOLSA X ROSCA F, 15MM X 1/2"</v>
          </cell>
          <cell r="C1564" t="str">
            <v xml:space="preserve">UN    </v>
          </cell>
          <cell r="D1564">
            <v>7.97</v>
          </cell>
        </row>
        <row r="1565">
          <cell r="A1565">
            <v>39870</v>
          </cell>
          <cell r="B1565" t="str">
            <v>COTOVELO BRONZE/LATAO (REF 707-3) SEM ANEL DE SOLDA, BOLSA X ROSCA F, 22MM X 1/2"</v>
          </cell>
          <cell r="C1565" t="str">
            <v xml:space="preserve">UN    </v>
          </cell>
          <cell r="D1565">
            <v>12.19</v>
          </cell>
        </row>
        <row r="1566">
          <cell r="A1566">
            <v>39871</v>
          </cell>
          <cell r="B1566" t="str">
            <v>COTOVELO BRONZE/LATAO (REF 707-3) SEM ANEL DE SOLDA, BOLSA X ROSCA F, 22MM X 3/4"</v>
          </cell>
          <cell r="C1566" t="str">
            <v xml:space="preserve">UN    </v>
          </cell>
          <cell r="D1566">
            <v>13.66</v>
          </cell>
        </row>
        <row r="1567">
          <cell r="A1567">
            <v>12722</v>
          </cell>
          <cell r="B1567" t="str">
            <v>COTOVELO DE COBRE 90 GRAUS (REF 607) SEM ANEL DE SOLDA, BOLSA X BOLSA, 104 MM</v>
          </cell>
          <cell r="C1567" t="str">
            <v xml:space="preserve">UN    </v>
          </cell>
          <cell r="D1567">
            <v>457.19</v>
          </cell>
        </row>
        <row r="1568">
          <cell r="A1568">
            <v>12714</v>
          </cell>
          <cell r="B1568" t="str">
            <v>COTOVELO DE COBRE 90 GRAUS (REF 607) SEM ANEL DE SOLDA, BOLSA X BOLSA, 15 MM</v>
          </cell>
          <cell r="C1568" t="str">
            <v xml:space="preserve">UN    </v>
          </cell>
          <cell r="D1568">
            <v>2.98</v>
          </cell>
        </row>
        <row r="1569">
          <cell r="A1569">
            <v>12715</v>
          </cell>
          <cell r="B1569" t="str">
            <v>COTOVELO DE COBRE 90 GRAUS (REF 607) SEM ANEL DE SOLDA, BOLSA X BOLSA, 22 MM</v>
          </cell>
          <cell r="C1569" t="str">
            <v xml:space="preserve">UN    </v>
          </cell>
          <cell r="D1569">
            <v>6.73</v>
          </cell>
        </row>
        <row r="1570">
          <cell r="A1570">
            <v>12716</v>
          </cell>
          <cell r="B1570" t="str">
            <v>COTOVELO DE COBRE 90 GRAUS (REF 607) SEM ANEL DE SOLDA, BOLSA X BOLSA, 28 MM</v>
          </cell>
          <cell r="C1570" t="str">
            <v xml:space="preserve">UN    </v>
          </cell>
          <cell r="D1570">
            <v>11.57</v>
          </cell>
        </row>
        <row r="1571">
          <cell r="A1571">
            <v>12717</v>
          </cell>
          <cell r="B1571" t="str">
            <v>COTOVELO DE COBRE 90 GRAUS (REF 607) SEM ANEL DE SOLDA, BOLSA X BOLSA, 35 MM</v>
          </cell>
          <cell r="C1571" t="str">
            <v xml:space="preserve">UN    </v>
          </cell>
          <cell r="D1571">
            <v>22.74</v>
          </cell>
        </row>
        <row r="1572">
          <cell r="A1572">
            <v>12718</v>
          </cell>
          <cell r="B1572" t="str">
            <v>COTOVELO DE COBRE 90 GRAUS (REF 607) SEM ANEL DE SOLDA, BOLSA X BOLSA, 42 MM</v>
          </cell>
          <cell r="C1572" t="str">
            <v xml:space="preserve">UN    </v>
          </cell>
          <cell r="D1572">
            <v>34.9</v>
          </cell>
        </row>
        <row r="1573">
          <cell r="A1573">
            <v>12719</v>
          </cell>
          <cell r="B1573" t="str">
            <v>COTOVELO DE COBRE 90 GRAUS (REF 607) SEM ANEL DE SOLDA, BOLSA X BOLSA, 54 MM</v>
          </cell>
          <cell r="C1573" t="str">
            <v xml:space="preserve">UN    </v>
          </cell>
          <cell r="D1573">
            <v>55.41</v>
          </cell>
        </row>
        <row r="1574">
          <cell r="A1574">
            <v>12720</v>
          </cell>
          <cell r="B1574" t="str">
            <v>COTOVELO DE COBRE 90 GRAUS (REF 607) SEM ANEL DE SOLDA, BOLSA X BOLSA, 66 MM</v>
          </cell>
          <cell r="C1574" t="str">
            <v xml:space="preserve">UN    </v>
          </cell>
          <cell r="D1574">
            <v>192.95</v>
          </cell>
        </row>
        <row r="1575">
          <cell r="A1575">
            <v>12721</v>
          </cell>
          <cell r="B1575" t="str">
            <v>COTOVELO DE COBRE 90 GRAUS (REF 607) SEM ANEL DE SOLDA, BOLSA X BOLSA, 79 MM</v>
          </cell>
          <cell r="C1575" t="str">
            <v xml:space="preserve">UN    </v>
          </cell>
          <cell r="D1575">
            <v>185.02</v>
          </cell>
        </row>
        <row r="1576">
          <cell r="A1576">
            <v>3468</v>
          </cell>
          <cell r="B1576" t="str">
            <v>COTOVELO DE REDUCAO 90 GRAUS DE FERRO GALVANIZADO, COM ROSCA BSP, DE 1 1/2" X 1"</v>
          </cell>
          <cell r="C1576" t="str">
            <v xml:space="preserve">UN    </v>
          </cell>
          <cell r="D1576">
            <v>19.510000000000002</v>
          </cell>
        </row>
        <row r="1577">
          <cell r="A1577">
            <v>3465</v>
          </cell>
          <cell r="B1577" t="str">
            <v>COTOVELO DE REDUCAO 90 GRAUS DE FERRO GALVANIZADO, COM ROSCA BSP, DE 1 1/2" X 3/4"</v>
          </cell>
          <cell r="C1577" t="str">
            <v xml:space="preserve">UN    </v>
          </cell>
          <cell r="D1577">
            <v>19.510000000000002</v>
          </cell>
        </row>
        <row r="1578">
          <cell r="A1578">
            <v>12403</v>
          </cell>
          <cell r="B1578" t="str">
            <v>COTOVELO DE REDUCAO 90 GRAUS DE FERRO GALVANIZADO, COM ROSCA BSP, DE 1 1/4" X 1"</v>
          </cell>
          <cell r="C1578" t="str">
            <v xml:space="preserve">UN    </v>
          </cell>
          <cell r="D1578">
            <v>13.9</v>
          </cell>
        </row>
        <row r="1579">
          <cell r="A1579">
            <v>3463</v>
          </cell>
          <cell r="B1579" t="str">
            <v>COTOVELO DE REDUCAO 90 GRAUS DE FERRO GALVANIZADO, COM ROSCA BSP, DE 1" X 1/2"</v>
          </cell>
          <cell r="C1579" t="str">
            <v xml:space="preserve">UN    </v>
          </cell>
          <cell r="D1579">
            <v>8.1199999999999992</v>
          </cell>
        </row>
        <row r="1580">
          <cell r="A1580">
            <v>3464</v>
          </cell>
          <cell r="B1580" t="str">
            <v>COTOVELO DE REDUCAO 90 GRAUS DE FERRO GALVANIZADO, COM ROSCA BSP, DE 1" X 3/4"</v>
          </cell>
          <cell r="C1580" t="str">
            <v xml:space="preserve">UN    </v>
          </cell>
          <cell r="D1580">
            <v>8.1199999999999992</v>
          </cell>
        </row>
        <row r="1581">
          <cell r="A1581">
            <v>3466</v>
          </cell>
          <cell r="B1581" t="str">
            <v>COTOVELO DE REDUCAO 90 GRAUS DE FERRO GALVANIZADO, COM ROSCA BSP, DE 2 1/2" X 2"</v>
          </cell>
          <cell r="C1581" t="str">
            <v xml:space="preserve">UN    </v>
          </cell>
          <cell r="D1581">
            <v>49.54</v>
          </cell>
        </row>
        <row r="1582">
          <cell r="A1582">
            <v>3467</v>
          </cell>
          <cell r="B1582" t="str">
            <v>COTOVELO DE REDUCAO 90 GRAUS DE FERRO GALVANIZADO, COM ROSCA BSP, DE 2" X 1 1/2"</v>
          </cell>
          <cell r="C1582" t="str">
            <v xml:space="preserve">UN    </v>
          </cell>
          <cell r="D1582">
            <v>27.98</v>
          </cell>
        </row>
        <row r="1583">
          <cell r="A1583">
            <v>3462</v>
          </cell>
          <cell r="B1583" t="str">
            <v>COTOVELO DE REDUCAO 90 GRAUS DE FERRO GALVANIZADO, COM ROSCA BSP, DE 3/4" X 1/2"</v>
          </cell>
          <cell r="C1583" t="str">
            <v xml:space="preserve">UN    </v>
          </cell>
          <cell r="D1583">
            <v>5.36</v>
          </cell>
        </row>
        <row r="1584">
          <cell r="A1584">
            <v>3446</v>
          </cell>
          <cell r="B1584" t="str">
            <v>COTOVELO 45 GRAUS DE FERRO GALVANIZADO, COM ROSCA BSP, DE 1 1/2"</v>
          </cell>
          <cell r="C1584" t="str">
            <v xml:space="preserve">UN    </v>
          </cell>
          <cell r="D1584">
            <v>16.489999999999998</v>
          </cell>
        </row>
        <row r="1585">
          <cell r="A1585">
            <v>3445</v>
          </cell>
          <cell r="B1585" t="str">
            <v>COTOVELO 45 GRAUS DE FERRO GALVANIZADO, COM ROSCA BSP, DE 1 1/4"</v>
          </cell>
          <cell r="C1585" t="str">
            <v xml:space="preserve">UN    </v>
          </cell>
          <cell r="D1585">
            <v>13.46</v>
          </cell>
        </row>
        <row r="1586">
          <cell r="A1586">
            <v>3441</v>
          </cell>
          <cell r="B1586" t="str">
            <v>COTOVELO 45 GRAUS DE FERRO GALVANIZADO, COM ROSCA BSP, DE 1/2"</v>
          </cell>
          <cell r="C1586" t="str">
            <v xml:space="preserve">UN    </v>
          </cell>
          <cell r="D1586">
            <v>3.8</v>
          </cell>
        </row>
        <row r="1587">
          <cell r="A1587">
            <v>3444</v>
          </cell>
          <cell r="B1587" t="str">
            <v>COTOVELO 45 GRAUS DE FERRO GALVANIZADO, COM ROSCA BSP, DE 1"</v>
          </cell>
          <cell r="C1587" t="str">
            <v xml:space="preserve">UN    </v>
          </cell>
          <cell r="D1587">
            <v>8.2899999999999991</v>
          </cell>
        </row>
        <row r="1588">
          <cell r="A1588">
            <v>12402</v>
          </cell>
          <cell r="B1588" t="str">
            <v>COTOVELO 45 GRAUS DE FERRO GALVANIZADO, COM ROSCA BSP, DE 2 1/2"</v>
          </cell>
          <cell r="C1588" t="str">
            <v xml:space="preserve">UN    </v>
          </cell>
          <cell r="D1588">
            <v>46.37</v>
          </cell>
        </row>
        <row r="1589">
          <cell r="A1589">
            <v>3447</v>
          </cell>
          <cell r="B1589" t="str">
            <v>COTOVELO 45 GRAUS DE FERRO GALVANIZADO, COM ROSCA BSP, DE 2"</v>
          </cell>
          <cell r="C1589" t="str">
            <v xml:space="preserve">UN    </v>
          </cell>
          <cell r="D1589">
            <v>23.99</v>
          </cell>
        </row>
        <row r="1590">
          <cell r="A1590">
            <v>3442</v>
          </cell>
          <cell r="B1590" t="str">
            <v>COTOVELO 45 GRAUS DE FERRO GALVANIZADO, COM ROSCA BSP, DE 3/4"</v>
          </cell>
          <cell r="C1590" t="str">
            <v xml:space="preserve">UN    </v>
          </cell>
          <cell r="D1590">
            <v>5.68</v>
          </cell>
        </row>
        <row r="1591">
          <cell r="A1591">
            <v>3448</v>
          </cell>
          <cell r="B1591" t="str">
            <v>COTOVELO 45 GRAUS DE FERRO GALVANIZADO, COM ROSCA BSP, DE 3"</v>
          </cell>
          <cell r="C1591" t="str">
            <v xml:space="preserve">UN    </v>
          </cell>
          <cell r="D1591">
            <v>67.790000000000006</v>
          </cell>
        </row>
        <row r="1592">
          <cell r="A1592">
            <v>3449</v>
          </cell>
          <cell r="B1592" t="str">
            <v>COTOVELO 45 GRAUS DE FERRO GALVANIZADO, COM ROSCA BSP, DE 4"</v>
          </cell>
          <cell r="C1592" t="str">
            <v xml:space="preserve">UN    </v>
          </cell>
          <cell r="D1592">
            <v>118.79</v>
          </cell>
        </row>
        <row r="1593">
          <cell r="A1593">
            <v>37438</v>
          </cell>
          <cell r="B1593" t="str">
            <v>COTOVELO 45 GRAUS, PEAD PE 100, DE 125 MM, PARA ELETROFUSAO</v>
          </cell>
          <cell r="C1593" t="str">
            <v xml:space="preserve">UN    </v>
          </cell>
          <cell r="D1593">
            <v>151.84</v>
          </cell>
        </row>
        <row r="1594">
          <cell r="A1594">
            <v>37439</v>
          </cell>
          <cell r="B1594" t="str">
            <v>COTOVELO 45 GRAUS, PEAD PE 100, DE 200 MM, PARA ELETROFUSAO</v>
          </cell>
          <cell r="C1594" t="str">
            <v xml:space="preserve">UN    </v>
          </cell>
          <cell r="D1594">
            <v>992.75</v>
          </cell>
        </row>
        <row r="1595">
          <cell r="A1595">
            <v>37435</v>
          </cell>
          <cell r="B1595" t="str">
            <v>COTOVELO 45 GRAUS, PEAD PE 100, DE 32 MM, PARA ELETROFUSAO</v>
          </cell>
          <cell r="C1595" t="str">
            <v xml:space="preserve">UN    </v>
          </cell>
          <cell r="D1595">
            <v>17.84</v>
          </cell>
        </row>
        <row r="1596">
          <cell r="A1596">
            <v>37436</v>
          </cell>
          <cell r="B1596" t="str">
            <v>COTOVELO 45 GRAUS, PEAD PE 100, DE 40 MM, PARA ELETROFUSAO</v>
          </cell>
          <cell r="C1596" t="str">
            <v xml:space="preserve">UN    </v>
          </cell>
          <cell r="D1596">
            <v>21.06</v>
          </cell>
        </row>
        <row r="1597">
          <cell r="A1597">
            <v>37437</v>
          </cell>
          <cell r="B1597" t="str">
            <v>COTOVELO 45 GRAUS, PEAD PE 100, DE 63 MM, PARA ELETROFUSAO</v>
          </cell>
          <cell r="C1597" t="str">
            <v xml:space="preserve">UN    </v>
          </cell>
          <cell r="D1597">
            <v>30.46</v>
          </cell>
        </row>
        <row r="1598">
          <cell r="A1598">
            <v>3473</v>
          </cell>
          <cell r="B1598" t="str">
            <v>COTOVELO 90 GRAUS DE FERRO GALVANIZADO, COM ROSCA BSP MACHO/FEMEA, DE 1 1/2"</v>
          </cell>
          <cell r="C1598" t="str">
            <v xml:space="preserve">UN    </v>
          </cell>
          <cell r="D1598">
            <v>18.649999999999999</v>
          </cell>
        </row>
        <row r="1599">
          <cell r="A1599">
            <v>3474</v>
          </cell>
          <cell r="B1599" t="str">
            <v>COTOVELO 90 GRAUS DE FERRO GALVANIZADO, COM ROSCA BSP MACHO/FEMEA, DE 1 1/4"</v>
          </cell>
          <cell r="C1599" t="str">
            <v xml:space="preserve">UN    </v>
          </cell>
          <cell r="D1599">
            <v>15.37</v>
          </cell>
        </row>
        <row r="1600">
          <cell r="A1600">
            <v>3450</v>
          </cell>
          <cell r="B1600" t="str">
            <v>COTOVELO 90 GRAUS DE FERRO GALVANIZADO, COM ROSCA BSP MACHO/FEMEA, DE 1/2"</v>
          </cell>
          <cell r="C1600" t="str">
            <v xml:space="preserve">UN    </v>
          </cell>
          <cell r="D1600">
            <v>4.45</v>
          </cell>
        </row>
        <row r="1601">
          <cell r="A1601">
            <v>3443</v>
          </cell>
          <cell r="B1601" t="str">
            <v>COTOVELO 90 GRAUS DE FERRO GALVANIZADO, COM ROSCA BSP MACHO/FEMEA, DE 1"</v>
          </cell>
          <cell r="C1601" t="str">
            <v xml:space="preserve">UN    </v>
          </cell>
          <cell r="D1601">
            <v>9.56</v>
          </cell>
        </row>
        <row r="1602">
          <cell r="A1602">
            <v>3453</v>
          </cell>
          <cell r="B1602" t="str">
            <v>COTOVELO 90 GRAUS DE FERRO GALVANIZADO, COM ROSCA BSP MACHO/FEMEA, DE 2 1/2"</v>
          </cell>
          <cell r="C1602" t="str">
            <v xml:space="preserve">UN    </v>
          </cell>
          <cell r="D1602">
            <v>54.44</v>
          </cell>
        </row>
        <row r="1603">
          <cell r="A1603">
            <v>3452</v>
          </cell>
          <cell r="B1603" t="str">
            <v>COTOVELO 90 GRAUS DE FERRO GALVANIZADO, COM ROSCA BSP MACHO/FEMEA, DE 2"</v>
          </cell>
          <cell r="C1603" t="str">
            <v xml:space="preserve">UN    </v>
          </cell>
          <cell r="D1603">
            <v>26.87</v>
          </cell>
        </row>
        <row r="1604">
          <cell r="A1604">
            <v>3451</v>
          </cell>
          <cell r="B1604" t="str">
            <v>COTOVELO 90 GRAUS DE FERRO GALVANIZADO, COM ROSCA BSP MACHO/FEMEA, DE 3/4"</v>
          </cell>
          <cell r="C1604" t="str">
            <v xml:space="preserve">UN    </v>
          </cell>
          <cell r="D1604">
            <v>5.33</v>
          </cell>
        </row>
        <row r="1605">
          <cell r="A1605">
            <v>3454</v>
          </cell>
          <cell r="B1605" t="str">
            <v>COTOVELO 90 GRAUS DE FERRO GALVANIZADO, COM ROSCA BSP MACHO/FEMEA, DE 3"</v>
          </cell>
          <cell r="C1605" t="str">
            <v xml:space="preserve">UN    </v>
          </cell>
          <cell r="D1605">
            <v>82.8</v>
          </cell>
        </row>
        <row r="1606">
          <cell r="A1606">
            <v>3458</v>
          </cell>
          <cell r="B1606" t="str">
            <v>COTOVELO 90 GRAUS DE FERRO GALVANIZADO, COM ROSCA BSP, DE 1 1/2"</v>
          </cell>
          <cell r="C1606" t="str">
            <v xml:space="preserve">UN    </v>
          </cell>
          <cell r="D1606">
            <v>14.95</v>
          </cell>
        </row>
        <row r="1607">
          <cell r="A1607">
            <v>3457</v>
          </cell>
          <cell r="B1607" t="str">
            <v>COTOVELO 90 GRAUS DE FERRO GALVANIZADO, COM ROSCA BSP, DE 1 1/4"</v>
          </cell>
          <cell r="C1607" t="str">
            <v xml:space="preserve">UN    </v>
          </cell>
          <cell r="D1607">
            <v>11.22</v>
          </cell>
        </row>
        <row r="1608">
          <cell r="A1608">
            <v>3455</v>
          </cell>
          <cell r="B1608" t="str">
            <v>COTOVELO 90 GRAUS DE FERRO GALVANIZADO, COM ROSCA BSP, DE 1/2"</v>
          </cell>
          <cell r="C1608" t="str">
            <v xml:space="preserve">UN    </v>
          </cell>
          <cell r="D1608">
            <v>3.18</v>
          </cell>
        </row>
        <row r="1609">
          <cell r="A1609">
            <v>3472</v>
          </cell>
          <cell r="B1609" t="str">
            <v>COTOVELO 90 GRAUS DE FERRO GALVANIZADO, COM ROSCA BSP, DE 1"</v>
          </cell>
          <cell r="C1609" t="str">
            <v xml:space="preserve">UN    </v>
          </cell>
          <cell r="D1609">
            <v>7.16</v>
          </cell>
        </row>
        <row r="1610">
          <cell r="A1610">
            <v>3470</v>
          </cell>
          <cell r="B1610" t="str">
            <v>COTOVELO 90 GRAUS DE FERRO GALVANIZADO, COM ROSCA BSP, DE 2 1/2"</v>
          </cell>
          <cell r="C1610" t="str">
            <v xml:space="preserve">UN    </v>
          </cell>
          <cell r="D1610">
            <v>41.74</v>
          </cell>
        </row>
        <row r="1611">
          <cell r="A1611">
            <v>3471</v>
          </cell>
          <cell r="B1611" t="str">
            <v>COTOVELO 90 GRAUS DE FERRO GALVANIZADO, COM ROSCA BSP, DE 2"</v>
          </cell>
          <cell r="C1611" t="str">
            <v xml:space="preserve">UN    </v>
          </cell>
          <cell r="D1611">
            <v>22.94</v>
          </cell>
        </row>
        <row r="1612">
          <cell r="A1612">
            <v>3456</v>
          </cell>
          <cell r="B1612" t="str">
            <v>COTOVELO 90 GRAUS DE FERRO GALVANIZADO, COM ROSCA BSP, DE 3/4"</v>
          </cell>
          <cell r="C1612" t="str">
            <v xml:space="preserve">UN    </v>
          </cell>
          <cell r="D1612">
            <v>4.7699999999999996</v>
          </cell>
        </row>
        <row r="1613">
          <cell r="A1613">
            <v>3459</v>
          </cell>
          <cell r="B1613" t="str">
            <v>COTOVELO 90 GRAUS DE FERRO GALVANIZADO, COM ROSCA BSP, DE 3"</v>
          </cell>
          <cell r="C1613" t="str">
            <v xml:space="preserve">UN    </v>
          </cell>
          <cell r="D1613">
            <v>58.88</v>
          </cell>
        </row>
        <row r="1614">
          <cell r="A1614">
            <v>3469</v>
          </cell>
          <cell r="B1614" t="str">
            <v>COTOVELO 90 GRAUS DE FERRO GALVANIZADO, COM ROSCA BSP, DE 4"</v>
          </cell>
          <cell r="C1614" t="str">
            <v xml:space="preserve">UN    </v>
          </cell>
          <cell r="D1614">
            <v>111.98</v>
          </cell>
        </row>
        <row r="1615">
          <cell r="A1615">
            <v>3460</v>
          </cell>
          <cell r="B1615" t="str">
            <v>COTOVELO 90 GRAUS DE FERRO GALVANIZADO, COM ROSCA BSP, DE 5"</v>
          </cell>
          <cell r="C1615" t="str">
            <v xml:space="preserve">UN    </v>
          </cell>
          <cell r="D1615">
            <v>163.38999999999999</v>
          </cell>
        </row>
        <row r="1616">
          <cell r="A1616">
            <v>3461</v>
          </cell>
          <cell r="B1616" t="str">
            <v>COTOVELO 90 GRAUS DE FERRO GALVANIZADO, COM ROSCA BSP, DE 6"</v>
          </cell>
          <cell r="C1616" t="str">
            <v xml:space="preserve">UN    </v>
          </cell>
          <cell r="D1616">
            <v>417.63</v>
          </cell>
        </row>
        <row r="1617">
          <cell r="A1617">
            <v>37433</v>
          </cell>
          <cell r="B1617" t="str">
            <v>COTOVELO 90 GRAUS, PEAD PE 100, DE 125 MM, PARA ELETROFUSAO</v>
          </cell>
          <cell r="C1617" t="str">
            <v xml:space="preserve">UN    </v>
          </cell>
          <cell r="D1617">
            <v>151.84</v>
          </cell>
        </row>
        <row r="1618">
          <cell r="A1618">
            <v>37430</v>
          </cell>
          <cell r="B1618" t="str">
            <v>COTOVELO 90 GRAUS, PEAD PE 100, DE 20 MM, PARA ELETROFUSAO</v>
          </cell>
          <cell r="C1618" t="str">
            <v xml:space="preserve">UN    </v>
          </cell>
          <cell r="D1618">
            <v>19.03</v>
          </cell>
        </row>
        <row r="1619">
          <cell r="A1619">
            <v>37434</v>
          </cell>
          <cell r="B1619" t="str">
            <v>COTOVELO 90 GRAUS, PEAD PE 100, DE 200 MM, PARA ELETROFUSAO</v>
          </cell>
          <cell r="C1619" t="str">
            <v xml:space="preserve">UN    </v>
          </cell>
          <cell r="D1619">
            <v>1415.79</v>
          </cell>
        </row>
        <row r="1620">
          <cell r="A1620">
            <v>37431</v>
          </cell>
          <cell r="B1620" t="str">
            <v>COTOVELO 90 GRAUS, PEAD PE 100, DE 32 MM, PARA ELETROFUSAO</v>
          </cell>
          <cell r="C1620" t="str">
            <v xml:space="preserve">UN    </v>
          </cell>
          <cell r="D1620">
            <v>25.81</v>
          </cell>
        </row>
        <row r="1621">
          <cell r="A1621">
            <v>37432</v>
          </cell>
          <cell r="B1621" t="str">
            <v>COTOVELO 90 GRAUS, PEAD PE 100, DE 63 MM, PARA ELETROFUSAO</v>
          </cell>
          <cell r="C1621" t="str">
            <v xml:space="preserve">UN    </v>
          </cell>
          <cell r="D1621">
            <v>47.61</v>
          </cell>
        </row>
        <row r="1622">
          <cell r="A1622">
            <v>37413</v>
          </cell>
          <cell r="B1622" t="str">
            <v>COTOVELO/JOELHO COM ADAPTADOR, 90 GRAUS, EM POLIPROPILENO, PN 16, PARA TUBOS PEAD, 20 MM X 1/2" - LIGACAO PREDIAL DE AGUA</v>
          </cell>
          <cell r="C1622" t="str">
            <v xml:space="preserve">UN    </v>
          </cell>
          <cell r="D1622">
            <v>2.92</v>
          </cell>
        </row>
        <row r="1623">
          <cell r="A1623">
            <v>37414</v>
          </cell>
          <cell r="B1623" t="str">
            <v>COTOVELO/JOELHO COM ADAPTADOR, 90 GRAUS, EM POLIPROPILENO, PN 16, PARA TUBOS PEAD, 20 MM X 3/4" - LIGACAO PREDIAL DE AGUA</v>
          </cell>
          <cell r="C1623" t="str">
            <v xml:space="preserve">UN    </v>
          </cell>
          <cell r="D1623">
            <v>3.31</v>
          </cell>
        </row>
        <row r="1624">
          <cell r="A1624">
            <v>37415</v>
          </cell>
          <cell r="B1624" t="str">
            <v>COTOVELO/JOELHO COM ADAPTADOR, 90 GRAUS, EM POLIPROPILENO, PN 16, PARA TUBOS PEAD, 32 MM X 1" - LIGACAO PREDIAL DE AGUA</v>
          </cell>
          <cell r="C1624" t="str">
            <v xml:space="preserve">UN    </v>
          </cell>
          <cell r="D1624">
            <v>6.02</v>
          </cell>
        </row>
        <row r="1625">
          <cell r="A1625">
            <v>37416</v>
          </cell>
          <cell r="B1625" t="str">
            <v>COTOVELO/JOELHO 90 GRAUS, EM POLIPROPILENO, PN 16, PARA TUBOS PEAD, 20 X 20 MM - LIGACAO PREDIAL DE AGUA</v>
          </cell>
          <cell r="C1625" t="str">
            <v xml:space="preserve">UN    </v>
          </cell>
          <cell r="D1625">
            <v>2.73</v>
          </cell>
        </row>
        <row r="1626">
          <cell r="A1626">
            <v>37417</v>
          </cell>
          <cell r="B1626" t="str">
            <v>COTOVELO/JOELHO 90 GRAUS, EM POLIPROPILENO, PN 16, PARA TUBOS PEAD, 32 X 32 MM - LIGACAO PREDIAL DE AGUA</v>
          </cell>
          <cell r="C1626" t="str">
            <v xml:space="preserve">UN    </v>
          </cell>
          <cell r="D1626">
            <v>3.92</v>
          </cell>
        </row>
        <row r="1627">
          <cell r="A1627">
            <v>3112</v>
          </cell>
          <cell r="B1627" t="str">
            <v>CREMONA COM CASTANHA BIPARTIDA, COM VARA DE 1.20 M, EM LATAO CROMADO, PARA PORTAS E JANELAS - COMPLETA</v>
          </cell>
          <cell r="C1627" t="str">
            <v xml:space="preserve">CJ    </v>
          </cell>
          <cell r="D1627">
            <v>54.8</v>
          </cell>
        </row>
        <row r="1628">
          <cell r="A1628">
            <v>3113</v>
          </cell>
          <cell r="B1628" t="str">
            <v>CREMONA COM CASTANHA BIPARTIDA, COM VARA DE 1.50 M, EM LATAO CROMADO, PARA PORTAS E JANELAS - COMPLETA</v>
          </cell>
          <cell r="C1628" t="str">
            <v xml:space="preserve">CJ    </v>
          </cell>
          <cell r="D1628">
            <v>63.14</v>
          </cell>
        </row>
        <row r="1629">
          <cell r="A1629">
            <v>3114</v>
          </cell>
          <cell r="B1629" t="str">
            <v>CREMONA LATAO CROMADO, COM CASTANHA BIPARTIDA E PRESILHAS, MEDIDAS APROXIMADAS DE 113 X 40 X 35 MM (NAO INCL VARA FERRO)</v>
          </cell>
          <cell r="C1629" t="str">
            <v xml:space="preserve">UN    </v>
          </cell>
          <cell r="D1629">
            <v>28.52</v>
          </cell>
        </row>
        <row r="1630">
          <cell r="A1630">
            <v>34519</v>
          </cell>
          <cell r="B1630" t="str">
            <v>CRUZETA DE CONCRETO LEVE, COMP. 2000 MM SECAO, 90 X 90 MM</v>
          </cell>
          <cell r="C1630" t="str">
            <v xml:space="preserve">UN    </v>
          </cell>
          <cell r="D1630">
            <v>71.819999999999993</v>
          </cell>
        </row>
        <row r="1631">
          <cell r="A1631">
            <v>10510</v>
          </cell>
          <cell r="B1631" t="str">
            <v>CRUZETA DE EUCALIPTO TRATADO, OU EQUIVALENTE DA REGIAO, *2,4* M, SECAO *9 X 11,5* CM</v>
          </cell>
          <cell r="C1631" t="str">
            <v xml:space="preserve">UN    </v>
          </cell>
          <cell r="D1631">
            <v>73.569999999999993</v>
          </cell>
        </row>
        <row r="1632">
          <cell r="A1632">
            <v>1649</v>
          </cell>
          <cell r="B1632" t="str">
            <v>CRUZETA DE FERRO GALVANIZADO, COM ROSCA BSP, DE 1 1/2"</v>
          </cell>
          <cell r="C1632" t="str">
            <v xml:space="preserve">UN    </v>
          </cell>
          <cell r="D1632">
            <v>35.25</v>
          </cell>
        </row>
        <row r="1633">
          <cell r="A1633">
            <v>1653</v>
          </cell>
          <cell r="B1633" t="str">
            <v>CRUZETA DE FERRO GALVANIZADO, COM ROSCA BSP, DE 1 1/4"</v>
          </cell>
          <cell r="C1633" t="str">
            <v xml:space="preserve">UN    </v>
          </cell>
          <cell r="D1633">
            <v>27.61</v>
          </cell>
        </row>
        <row r="1634">
          <cell r="A1634">
            <v>1647</v>
          </cell>
          <cell r="B1634" t="str">
            <v>CRUZETA DE FERRO GALVANIZADO, COM ROSCA BSP, DE 1/2"</v>
          </cell>
          <cell r="C1634" t="str">
            <v xml:space="preserve">UN    </v>
          </cell>
          <cell r="D1634">
            <v>9.89</v>
          </cell>
        </row>
        <row r="1635">
          <cell r="A1635">
            <v>1648</v>
          </cell>
          <cell r="B1635" t="str">
            <v>CRUZETA DE FERRO GALVANIZADO, COM ROSCA BSP, DE 1"</v>
          </cell>
          <cell r="C1635" t="str">
            <v xml:space="preserve">UN    </v>
          </cell>
          <cell r="D1635">
            <v>18.989999999999998</v>
          </cell>
        </row>
        <row r="1636">
          <cell r="A1636">
            <v>1651</v>
          </cell>
          <cell r="B1636" t="str">
            <v>CRUZETA DE FERRO GALVANIZADO, COM ROSCA BSP, DE 2 1/2"</v>
          </cell>
          <cell r="C1636" t="str">
            <v xml:space="preserve">UN    </v>
          </cell>
          <cell r="D1636">
            <v>88.09</v>
          </cell>
        </row>
        <row r="1637">
          <cell r="A1637">
            <v>1650</v>
          </cell>
          <cell r="B1637" t="str">
            <v>CRUZETA DE FERRO GALVANIZADO, COM ROSCA BSP, DE 2"</v>
          </cell>
          <cell r="C1637" t="str">
            <v xml:space="preserve">UN    </v>
          </cell>
          <cell r="D1637">
            <v>48.69</v>
          </cell>
        </row>
        <row r="1638">
          <cell r="A1638">
            <v>1654</v>
          </cell>
          <cell r="B1638" t="str">
            <v>CRUZETA DE FERRO GALVANIZADO, COM ROSCA BSP, DE 3/4"</v>
          </cell>
          <cell r="C1638" t="str">
            <v xml:space="preserve">UN    </v>
          </cell>
          <cell r="D1638">
            <v>13.57</v>
          </cell>
        </row>
        <row r="1639">
          <cell r="A1639">
            <v>1652</v>
          </cell>
          <cell r="B1639" t="str">
            <v>CRUZETA DE FERRO GALVANIZADO, COM ROSCA BSP, DE 3"</v>
          </cell>
          <cell r="C1639" t="str">
            <v xml:space="preserve">UN    </v>
          </cell>
          <cell r="D1639">
            <v>126.43</v>
          </cell>
        </row>
        <row r="1640">
          <cell r="A1640">
            <v>1747</v>
          </cell>
          <cell r="B1640" t="str">
            <v>CUBA ACO INOX (AISI 304) DE EMBUTIR COM VALVULA DE 3 1/2 ", DE *56 X 33 X 12* CM</v>
          </cell>
          <cell r="C1640" t="str">
            <v xml:space="preserve">UN    </v>
          </cell>
          <cell r="D1640">
            <v>136.03</v>
          </cell>
        </row>
        <row r="1641">
          <cell r="A1641">
            <v>1744</v>
          </cell>
          <cell r="B1641" t="str">
            <v>CUBA ACO INOX (AISI 304) DE EMBUTIR COM VALVULA 3 1/2 ", DE *40 X 34 X 12* CM</v>
          </cell>
          <cell r="C1641" t="str">
            <v xml:space="preserve">UN    </v>
          </cell>
          <cell r="D1641">
            <v>94.22</v>
          </cell>
        </row>
        <row r="1642">
          <cell r="A1642">
            <v>1743</v>
          </cell>
          <cell r="B1642" t="str">
            <v>CUBA ACO INOX (AISI 304) DE EMBUTIR COM VALVULA 3 1/2 ", DE *46 X 30 X 12* CM</v>
          </cell>
          <cell r="C1642" t="str">
            <v xml:space="preserve">UN    </v>
          </cell>
          <cell r="D1642">
            <v>123.73</v>
          </cell>
        </row>
        <row r="1643">
          <cell r="A1643">
            <v>39640</v>
          </cell>
          <cell r="B1643" t="str">
            <v>CUMEEIRA ARTICULADA (ABA INFERIOR) PARA TELHA ONDULADA DE FIBROCIMENTO E = 4 MM, ABA *330* MM, COMPRIMENTO 500 MM (SEM AMIANTO)</v>
          </cell>
          <cell r="C1643" t="str">
            <v xml:space="preserve">UN    </v>
          </cell>
          <cell r="D1643">
            <v>5.66</v>
          </cell>
        </row>
        <row r="1644">
          <cell r="A1644">
            <v>11013</v>
          </cell>
          <cell r="B1644" t="str">
            <v>CUMEEIRA ARTICULADA (ABA INTERNA INFERIOR OU EXTERNA SUPERIOR) PARA TELHA ESTRUTURAL DE FIBROCIMENTO, 1 ABA, E = 6 MM (SEM AMIANTO)</v>
          </cell>
          <cell r="C1644" t="str">
            <v xml:space="preserve">UN    </v>
          </cell>
          <cell r="D1644">
            <v>11.66</v>
          </cell>
        </row>
        <row r="1645">
          <cell r="A1645">
            <v>11017</v>
          </cell>
          <cell r="B1645" t="str">
            <v>CUMEEIRA ARTICULADA (ABA SUPERIOR) PARA TELHA ONDULADA DE FIBROCIMENTO E = 4 MM, ABA *330* MM, COMPRIMENTO 500 MM (SEM AMIANTO)</v>
          </cell>
          <cell r="C1645" t="str">
            <v xml:space="preserve">UN    </v>
          </cell>
          <cell r="D1645">
            <v>4.9800000000000004</v>
          </cell>
        </row>
        <row r="1646">
          <cell r="A1646">
            <v>20236</v>
          </cell>
          <cell r="B1646" t="str">
            <v>CUMEEIRA ARTICULADA (PAR) PARA TELHA ONDULADA DE FIBROCIMENTO, E = 6 MM, ABA 350 MM, COMPRIMENTO 1100 MM (SEM AMIANTO)</v>
          </cell>
          <cell r="C1646" t="str">
            <v xml:space="preserve">UN    </v>
          </cell>
          <cell r="D1646">
            <v>21.92</v>
          </cell>
        </row>
        <row r="1647">
          <cell r="A1647">
            <v>7215</v>
          </cell>
          <cell r="B1647" t="str">
            <v>CUMEEIRA NORMAL PARA TELHA ESTRUTURAL DE FIBROCIMENTO 1 ABA, E = 6 MM, COMPRIMENTO 608 MM (SEM AMIANTO)</v>
          </cell>
          <cell r="C1647" t="str">
            <v xml:space="preserve">UN    </v>
          </cell>
          <cell r="D1647">
            <v>18.77</v>
          </cell>
        </row>
        <row r="1648">
          <cell r="A1648">
            <v>7216</v>
          </cell>
          <cell r="B1648" t="str">
            <v>CUMEEIRA NORMAL PARA TELHA ESTRUTURAL DE FIBROCIMENTO 2 ABAS, E = 6 MM, DE 1050 X 935 MM (SEM AMIANTO)</v>
          </cell>
          <cell r="C1648" t="str">
            <v xml:space="preserve">UN    </v>
          </cell>
          <cell r="D1648">
            <v>78.45</v>
          </cell>
        </row>
        <row r="1649">
          <cell r="A1649">
            <v>20235</v>
          </cell>
          <cell r="B1649" t="str">
            <v>CUMEEIRA NORMAL PARA TELHA ONDULADA DE FIBROCIMENTO, E = 6 MM, ABA 300 MM, COMPRIMENTO 1100 MM (SEM AMIANTO)</v>
          </cell>
          <cell r="C1649" t="str">
            <v xml:space="preserve">UN    </v>
          </cell>
          <cell r="D1649">
            <v>39.659999999999997</v>
          </cell>
        </row>
        <row r="1650">
          <cell r="A1650">
            <v>7181</v>
          </cell>
          <cell r="B1650" t="str">
            <v>CUMEEIRA PARA TELHA CERAMICA, COMPRIMENTO DE *41* CM, RENDIMENTO DE *3* TELHAS/M</v>
          </cell>
          <cell r="C1650" t="str">
            <v xml:space="preserve">UN    </v>
          </cell>
          <cell r="D1650">
            <v>4.1399999999999997</v>
          </cell>
        </row>
        <row r="1651">
          <cell r="A1651">
            <v>40866</v>
          </cell>
          <cell r="B1651" t="str">
            <v>CUMEEIRA PARA TELHA DE CONCRETO, PARA 2 AGUAS DE TELHADO, COR CINZA, RENDIMENTO DE *3* TELHAS/M (COLETADO CAIXA)</v>
          </cell>
          <cell r="C1651" t="str">
            <v xml:space="preserve">UN    </v>
          </cell>
          <cell r="D1651">
            <v>7.67</v>
          </cell>
        </row>
        <row r="1652">
          <cell r="A1652">
            <v>7214</v>
          </cell>
          <cell r="B1652" t="str">
            <v>CUMEEIRA SHED PARA TELHA ONDULADA DE FIBROCIMENTO, E = 6 MM, ABA 280 MM, COMPRIMENTO 1100 MM (SEM AMIANTO)</v>
          </cell>
          <cell r="C1652" t="str">
            <v xml:space="preserve">UN    </v>
          </cell>
          <cell r="D1652">
            <v>26.88</v>
          </cell>
        </row>
        <row r="1653">
          <cell r="A1653">
            <v>7219</v>
          </cell>
          <cell r="B1653" t="str">
            <v>CUMEEIRA UNIVERSAL PARA TELHA ONDULADA DE FIBROCIMENTO, E = 6 MM, ABA 210 MM, COMPRIMENTO 1100 MM (SEM AMIANTO)</v>
          </cell>
          <cell r="C1653" t="str">
            <v xml:space="preserve">UN    </v>
          </cell>
          <cell r="D1653">
            <v>27.82</v>
          </cell>
        </row>
        <row r="1654">
          <cell r="A1654">
            <v>37972</v>
          </cell>
          <cell r="B1654" t="str">
            <v>CURVA CPVC, 90 GRAUS, SOLDAVEL, 22 MM, PARA AGUA QUENTE</v>
          </cell>
          <cell r="C1654" t="str">
            <v xml:space="preserve">UN    </v>
          </cell>
          <cell r="D1654">
            <v>7.77</v>
          </cell>
        </row>
        <row r="1655">
          <cell r="A1655">
            <v>37973</v>
          </cell>
          <cell r="B1655" t="str">
            <v>CURVA CPVC, 90 GRAUS, SOLDAVEL, 28 MM, PARA AGUA QUENTE</v>
          </cell>
          <cell r="C1655" t="str">
            <v xml:space="preserve">UN    </v>
          </cell>
          <cell r="D1655">
            <v>12.44</v>
          </cell>
        </row>
        <row r="1656">
          <cell r="A1656">
            <v>37971</v>
          </cell>
          <cell r="B1656" t="str">
            <v>CURVA CPVC, 90 GRAUS, SOLDAVEL,15 MM, PARA AGUA QUENTE</v>
          </cell>
          <cell r="C1656" t="str">
            <v xml:space="preserve">UN    </v>
          </cell>
          <cell r="D1656">
            <v>4.67</v>
          </cell>
        </row>
        <row r="1657">
          <cell r="A1657">
            <v>20094</v>
          </cell>
          <cell r="B1657" t="str">
            <v>CURVA CURTA PVC, PB, JE, 45 GRAUS, DN 100 MM, PARA REDE COLETORA ESGOTO (NBR 10569)</v>
          </cell>
          <cell r="C1657" t="str">
            <v xml:space="preserve">UN    </v>
          </cell>
          <cell r="D1657">
            <v>14.56</v>
          </cell>
        </row>
        <row r="1658">
          <cell r="A1658">
            <v>20095</v>
          </cell>
          <cell r="B1658" t="str">
            <v>CURVA CURTA PVC, PB, JE, 90 GRAUS, DN 100 MM, PARA REDE COLETORA ESGOTO (NBR 10569)</v>
          </cell>
          <cell r="C1658" t="str">
            <v xml:space="preserve">UN    </v>
          </cell>
          <cell r="D1658">
            <v>18.54</v>
          </cell>
        </row>
        <row r="1659">
          <cell r="A1659">
            <v>1954</v>
          </cell>
          <cell r="B1659" t="str">
            <v>CURVA DE PVC 45 GRAUS, SOLDAVEL, 110 MM, PARA AGUA FRIA PREDIAL (NBR 5648)</v>
          </cell>
          <cell r="C1659" t="str">
            <v xml:space="preserve">UN    </v>
          </cell>
          <cell r="D1659">
            <v>90.84</v>
          </cell>
        </row>
        <row r="1660">
          <cell r="A1660">
            <v>1926</v>
          </cell>
          <cell r="B1660" t="str">
            <v>CURVA DE PVC 45 GRAUS, SOLDAVEL, 20 MM, PARA AGUA FRIA PREDIAL (NBR 5648)</v>
          </cell>
          <cell r="C1660" t="str">
            <v xml:space="preserve">UN    </v>
          </cell>
          <cell r="D1660">
            <v>1.2</v>
          </cell>
        </row>
        <row r="1661">
          <cell r="A1661">
            <v>1927</v>
          </cell>
          <cell r="B1661" t="str">
            <v>CURVA DE PVC 45 GRAUS, SOLDAVEL, 25 MM, PARA AGUA FRIA PREDIAL (NBR 5648)</v>
          </cell>
          <cell r="C1661" t="str">
            <v xml:space="preserve">UN    </v>
          </cell>
          <cell r="D1661">
            <v>1.58</v>
          </cell>
        </row>
        <row r="1662">
          <cell r="A1662">
            <v>1923</v>
          </cell>
          <cell r="B1662" t="str">
            <v>CURVA DE PVC 45 GRAUS, SOLDAVEL, 32 MM, PARA AGUA FRIA PREDIAL (NBR 5648)</v>
          </cell>
          <cell r="C1662" t="str">
            <v xml:space="preserve">UN    </v>
          </cell>
          <cell r="D1662">
            <v>2.59</v>
          </cell>
        </row>
        <row r="1663">
          <cell r="A1663">
            <v>1929</v>
          </cell>
          <cell r="B1663" t="str">
            <v>CURVA DE PVC 45 GRAUS, SOLDAVEL, 40 MM, PARA AGUA FRIA PREDIAL (NBR 5648)</v>
          </cell>
          <cell r="C1663" t="str">
            <v xml:space="preserve">UN    </v>
          </cell>
          <cell r="D1663">
            <v>4.24</v>
          </cell>
        </row>
        <row r="1664">
          <cell r="A1664">
            <v>1930</v>
          </cell>
          <cell r="B1664" t="str">
            <v>CURVA DE PVC 45 GRAUS, SOLDAVEL, 50 MM, PARA AGUA FRIA PREDIAL (NBR 5648)</v>
          </cell>
          <cell r="C1664" t="str">
            <v xml:space="preserve">UN    </v>
          </cell>
          <cell r="D1664">
            <v>8.23</v>
          </cell>
        </row>
        <row r="1665">
          <cell r="A1665">
            <v>1924</v>
          </cell>
          <cell r="B1665" t="str">
            <v>CURVA DE PVC 45 GRAUS, SOLDAVEL, 60 MM, PARA AGUA FRIA PREDIAL (NBR 5648)</v>
          </cell>
          <cell r="C1665" t="str">
            <v xml:space="preserve">UN    </v>
          </cell>
          <cell r="D1665">
            <v>14.18</v>
          </cell>
        </row>
        <row r="1666">
          <cell r="A1666">
            <v>1922</v>
          </cell>
          <cell r="B1666" t="str">
            <v>CURVA DE PVC 45 GRAUS, SOLDAVEL, 75 MM, PARA AGUA FRIA PREDIAL (NBR 5648)</v>
          </cell>
          <cell r="C1666" t="str">
            <v xml:space="preserve">UN    </v>
          </cell>
          <cell r="D1666">
            <v>21.06</v>
          </cell>
        </row>
        <row r="1667">
          <cell r="A1667">
            <v>1953</v>
          </cell>
          <cell r="B1667" t="str">
            <v>CURVA DE PVC 45 GRAUS, SOLDAVEL, 85 MM, PARA AGUA FRIA PREDIAL (NBR 5648)</v>
          </cell>
          <cell r="C1667" t="str">
            <v xml:space="preserve">UN    </v>
          </cell>
          <cell r="D1667">
            <v>36.799999999999997</v>
          </cell>
        </row>
        <row r="1668">
          <cell r="A1668">
            <v>1962</v>
          </cell>
          <cell r="B1668" t="str">
            <v>CURVA DE PVC 90 GRAUS, SOLDAVEL, 110 MM, PARA AGUA FRIA PREDIAL (NBR 5648)</v>
          </cell>
          <cell r="C1668" t="str">
            <v xml:space="preserve">UN    </v>
          </cell>
          <cell r="D1668">
            <v>120.42</v>
          </cell>
        </row>
        <row r="1669">
          <cell r="A1669">
            <v>1955</v>
          </cell>
          <cell r="B1669" t="str">
            <v>CURVA DE PVC 90 GRAUS, SOLDAVEL, 20 MM, PARA AGUA FRIA PREDIAL (NBR 5648)</v>
          </cell>
          <cell r="C1669" t="str">
            <v xml:space="preserve">UN    </v>
          </cell>
          <cell r="D1669">
            <v>1.59</v>
          </cell>
        </row>
        <row r="1670">
          <cell r="A1670">
            <v>1956</v>
          </cell>
          <cell r="B1670" t="str">
            <v>CURVA DE PVC 90 GRAUS, SOLDAVEL, 25 MM, PARA AGUA FRIA PREDIAL (NBR 5648)</v>
          </cell>
          <cell r="C1670" t="str">
            <v xml:space="preserve">UN    </v>
          </cell>
          <cell r="D1670">
            <v>2.0499999999999998</v>
          </cell>
        </row>
        <row r="1671">
          <cell r="A1671">
            <v>1957</v>
          </cell>
          <cell r="B1671" t="str">
            <v>CURVA DE PVC 90 GRAUS, SOLDAVEL, 32 MM, PARA AGUA FRIA PREDIAL (NBR 5648)</v>
          </cell>
          <cell r="C1671" t="str">
            <v xml:space="preserve">UN    </v>
          </cell>
          <cell r="D1671">
            <v>4.66</v>
          </cell>
        </row>
        <row r="1672">
          <cell r="A1672">
            <v>1958</v>
          </cell>
          <cell r="B1672" t="str">
            <v>CURVA DE PVC 90 GRAUS, SOLDAVEL, 40 MM, PARA AGUA FRIA PREDIAL (NBR 5648)</v>
          </cell>
          <cell r="C1672" t="str">
            <v xml:space="preserve">UN    </v>
          </cell>
          <cell r="D1672">
            <v>8.2799999999999994</v>
          </cell>
        </row>
        <row r="1673">
          <cell r="A1673">
            <v>1959</v>
          </cell>
          <cell r="B1673" t="str">
            <v>CURVA DE PVC 90 GRAUS, SOLDAVEL, 50 MM, PARA AGUA FRIA PREDIAL (NBR 5648)</v>
          </cell>
          <cell r="C1673" t="str">
            <v xml:space="preserve">UN    </v>
          </cell>
          <cell r="D1673">
            <v>10.1</v>
          </cell>
        </row>
        <row r="1674">
          <cell r="A1674">
            <v>1925</v>
          </cell>
          <cell r="B1674" t="str">
            <v>CURVA DE PVC 90 GRAUS, SOLDAVEL, 60 MM, PARA AGUA FRIA PREDIAL (NBR 5648)</v>
          </cell>
          <cell r="C1674" t="str">
            <v xml:space="preserve">UN    </v>
          </cell>
          <cell r="D1674">
            <v>24.97</v>
          </cell>
        </row>
        <row r="1675">
          <cell r="A1675">
            <v>1960</v>
          </cell>
          <cell r="B1675" t="str">
            <v>CURVA DE PVC 90 GRAUS, SOLDAVEL, 75 MM, PARA AGUA FRIA PREDIAL (NBR 5648)</v>
          </cell>
          <cell r="C1675" t="str">
            <v xml:space="preserve">UN    </v>
          </cell>
          <cell r="D1675">
            <v>35.5</v>
          </cell>
        </row>
        <row r="1676">
          <cell r="A1676">
            <v>1961</v>
          </cell>
          <cell r="B1676" t="str">
            <v>CURVA DE PVC 90 GRAUS, SOLDAVEL, 85 MM, PARA AGUA FRIA PREDIAL (NBR 5648)</v>
          </cell>
          <cell r="C1676" t="str">
            <v xml:space="preserve">UN    </v>
          </cell>
          <cell r="D1676">
            <v>51.01</v>
          </cell>
        </row>
        <row r="1677">
          <cell r="A1677">
            <v>38426</v>
          </cell>
          <cell r="B1677" t="str">
            <v>CURVA DE PVC, 45 GRAUS, SERIE R, DN 100 MM, PARA ESGOTO PREDIAL</v>
          </cell>
          <cell r="C1677" t="str">
            <v xml:space="preserve">UN    </v>
          </cell>
          <cell r="D1677">
            <v>14.4</v>
          </cell>
        </row>
        <row r="1678">
          <cell r="A1678">
            <v>38423</v>
          </cell>
          <cell r="B1678" t="str">
            <v>CURVA DE PVC, 90 GRAUS, SERIE R, DN 100 MM, PARA ESGOTO PREDIAL</v>
          </cell>
          <cell r="C1678" t="str">
            <v xml:space="preserve">UN    </v>
          </cell>
          <cell r="D1678">
            <v>32.659999999999997</v>
          </cell>
        </row>
        <row r="1679">
          <cell r="A1679">
            <v>38421</v>
          </cell>
          <cell r="B1679" t="str">
            <v>CURVA DE PVC, 90 GRAUS, SERIE R, DN 50 MM, PARA ESGOTO PREDIAL</v>
          </cell>
          <cell r="C1679" t="str">
            <v xml:space="preserve">UN    </v>
          </cell>
          <cell r="D1679">
            <v>15.42</v>
          </cell>
        </row>
        <row r="1680">
          <cell r="A1680">
            <v>38422</v>
          </cell>
          <cell r="B1680" t="str">
            <v>CURVA DE PVC, 90 GRAUS, SERIE R, DN 75 MM, PARA ESGOTO PREDIAL</v>
          </cell>
          <cell r="C1680" t="str">
            <v xml:space="preserve">UN    </v>
          </cell>
          <cell r="D1680">
            <v>22.54</v>
          </cell>
        </row>
        <row r="1681">
          <cell r="A1681">
            <v>39866</v>
          </cell>
          <cell r="B1681" t="str">
            <v>CURVA DE TRANSPOSICAO BRONZE/LATAO (REF 736) SEM ANEL DE SOLDA, BOLSA X BOLSA, 15 MM</v>
          </cell>
          <cell r="C1681" t="str">
            <v xml:space="preserve">UN    </v>
          </cell>
          <cell r="D1681">
            <v>10.55</v>
          </cell>
        </row>
        <row r="1682">
          <cell r="A1682">
            <v>39867</v>
          </cell>
          <cell r="B1682" t="str">
            <v>CURVA DE TRANSPOSICAO BRONZE/LATAO (REF 736) SEM ANEL DE SOLDA, BOLSA X BOLSA, 22 MM</v>
          </cell>
          <cell r="C1682" t="str">
            <v xml:space="preserve">UN    </v>
          </cell>
          <cell r="D1682">
            <v>23.46</v>
          </cell>
        </row>
        <row r="1683">
          <cell r="A1683">
            <v>39868</v>
          </cell>
          <cell r="B1683" t="str">
            <v>CURVA DE TRANSPOSICAO BRONZE/LATAO (REF 736) SEM ANEL DE SOLDA, BOLSA X BOLSA, 28 MM</v>
          </cell>
          <cell r="C1683" t="str">
            <v xml:space="preserve">UN    </v>
          </cell>
          <cell r="D1683">
            <v>42.27</v>
          </cell>
        </row>
        <row r="1684">
          <cell r="A1684">
            <v>37999</v>
          </cell>
          <cell r="B1684" t="str">
            <v>CURVA DE TRANSPOSICAO, CPVC, SOLDAVEL, 15 MM</v>
          </cell>
          <cell r="C1684" t="str">
            <v xml:space="preserve">UN    </v>
          </cell>
          <cell r="D1684">
            <v>7.45</v>
          </cell>
        </row>
        <row r="1685">
          <cell r="A1685">
            <v>38000</v>
          </cell>
          <cell r="B1685" t="str">
            <v>CURVA DE TRANSPOSICAO, CPVC, SOLDAVEL, 22 MM</v>
          </cell>
          <cell r="C1685" t="str">
            <v xml:space="preserve">UN    </v>
          </cell>
          <cell r="D1685">
            <v>9.86</v>
          </cell>
        </row>
        <row r="1686">
          <cell r="A1686">
            <v>38129</v>
          </cell>
          <cell r="B1686" t="str">
            <v>CURVA DE TRANSPOSICAO, PVC SOLDAVEL, 20 MM, PARA AGUA FRIA PREDIAL</v>
          </cell>
          <cell r="C1686" t="str">
            <v xml:space="preserve">UN    </v>
          </cell>
          <cell r="D1686">
            <v>2.76</v>
          </cell>
        </row>
        <row r="1687">
          <cell r="A1687">
            <v>38025</v>
          </cell>
          <cell r="B1687" t="str">
            <v>CURVA DE TRANSPOSICAO, PVC, SOLDAVEL, 25 MM, PARA AGUA FRIA PREDIAL</v>
          </cell>
          <cell r="C1687" t="str">
            <v xml:space="preserve">UN    </v>
          </cell>
          <cell r="D1687">
            <v>4.6100000000000003</v>
          </cell>
        </row>
        <row r="1688">
          <cell r="A1688">
            <v>38026</v>
          </cell>
          <cell r="B1688" t="str">
            <v>CURVA DE TRANSPOSICAO, PVC, SOLDAVEL, 32 MM, PARA AGUA FRIA PREDIAL</v>
          </cell>
          <cell r="C1688" t="str">
            <v xml:space="preserve">UN    </v>
          </cell>
          <cell r="D1688">
            <v>12.34</v>
          </cell>
        </row>
        <row r="1689">
          <cell r="A1689">
            <v>1858</v>
          </cell>
          <cell r="B1689" t="str">
            <v>CURVA LONGA PVC, PB, JE, 45 GRAUS, DN 100 MM, PARA REDE COLETORA ESGOTO (NBR 10569)</v>
          </cell>
          <cell r="C1689" t="str">
            <v xml:space="preserve">UN    </v>
          </cell>
          <cell r="D1689">
            <v>20.39</v>
          </cell>
        </row>
        <row r="1690">
          <cell r="A1690">
            <v>1844</v>
          </cell>
          <cell r="B1690" t="str">
            <v>CURVA LONGA PVC, PB, JE, 45 GRAUS, DN 150 MM, PARA REDE COLETORA ESGOTO (NBR 10569)</v>
          </cell>
          <cell r="C1690" t="str">
            <v xml:space="preserve">UN    </v>
          </cell>
          <cell r="D1690">
            <v>75.17</v>
          </cell>
        </row>
        <row r="1691">
          <cell r="A1691">
            <v>1863</v>
          </cell>
          <cell r="B1691" t="str">
            <v>CURVA LONGA PVC, PB, JE, 90 GRAUS, DN 100 MM, PARA REDE COLETORA ESGOTO (NBR 10569)</v>
          </cell>
          <cell r="C1691" t="str">
            <v xml:space="preserve">UN    </v>
          </cell>
          <cell r="D1691">
            <v>29.59</v>
          </cell>
        </row>
        <row r="1692">
          <cell r="A1692">
            <v>1865</v>
          </cell>
          <cell r="B1692" t="str">
            <v>CURVA LONGA PVC, PB, JE, 90 GRAUS, DN 150 MM, PARA REDE COLETORA ESGOTO (NBR 10569)</v>
          </cell>
          <cell r="C1692" t="str">
            <v xml:space="preserve">UN    </v>
          </cell>
          <cell r="D1692">
            <v>107.95</v>
          </cell>
        </row>
        <row r="1693">
          <cell r="A1693">
            <v>36355</v>
          </cell>
          <cell r="B1693" t="str">
            <v>CURVA PPR 90 GRAUS, DN 20 MM, PARA AGUA QUENTE PREDIAL</v>
          </cell>
          <cell r="C1693" t="str">
            <v xml:space="preserve">UN    </v>
          </cell>
          <cell r="D1693">
            <v>4.68</v>
          </cell>
        </row>
        <row r="1694">
          <cell r="A1694">
            <v>36356</v>
          </cell>
          <cell r="B1694" t="str">
            <v>CURVA PPR 90 GRAUS, DN 25 MM, PARA AGUA QUENTE PREDIAL</v>
          </cell>
          <cell r="C1694" t="str">
            <v xml:space="preserve">UN    </v>
          </cell>
          <cell r="D1694">
            <v>7.87</v>
          </cell>
        </row>
        <row r="1695">
          <cell r="A1695">
            <v>1932</v>
          </cell>
          <cell r="B1695" t="str">
            <v>CURVA PVC CURTA 90 G, DN 50 MM, PARA ESGOTO PREDIAL</v>
          </cell>
          <cell r="C1695" t="str">
            <v xml:space="preserve">UN    </v>
          </cell>
          <cell r="D1695">
            <v>5.56</v>
          </cell>
        </row>
        <row r="1696">
          <cell r="A1696">
            <v>1933</v>
          </cell>
          <cell r="B1696" t="str">
            <v>CURVA PVC CURTA 90 GRAUS, DN 40 MM, PARA ESGOTO PREDIAL</v>
          </cell>
          <cell r="C1696" t="str">
            <v xml:space="preserve">UN    </v>
          </cell>
          <cell r="D1696">
            <v>2.4500000000000002</v>
          </cell>
        </row>
        <row r="1697">
          <cell r="A1697">
            <v>1951</v>
          </cell>
          <cell r="B1697" t="str">
            <v>CURVA PVC CURTA 90 GRAUS, DN 75 MM, PARA ESGOTO PREDIAL</v>
          </cell>
          <cell r="C1697" t="str">
            <v xml:space="preserve">UN    </v>
          </cell>
          <cell r="D1697">
            <v>10.88</v>
          </cell>
        </row>
        <row r="1698">
          <cell r="A1698">
            <v>1966</v>
          </cell>
          <cell r="B1698" t="str">
            <v>CURVA PVC CURTA 90 GRAUS, 100 MM, PARA ESGOTO PREDIAL</v>
          </cell>
          <cell r="C1698" t="str">
            <v xml:space="preserve">UN    </v>
          </cell>
          <cell r="D1698">
            <v>12.52</v>
          </cell>
        </row>
        <row r="1699">
          <cell r="A1699">
            <v>1952</v>
          </cell>
          <cell r="B1699" t="str">
            <v>CURVA PVC LEVE, 90 GRAUS, COM PONTA E BOLSA LISA, DN 150 MM</v>
          </cell>
          <cell r="C1699" t="str">
            <v xml:space="preserve">UN    </v>
          </cell>
          <cell r="D1699">
            <v>47.02</v>
          </cell>
        </row>
        <row r="1700">
          <cell r="A1700">
            <v>20104</v>
          </cell>
          <cell r="B1700" t="str">
            <v>CURVA PVC LEVE, 90 GRAUS, COM PONTA E BOLSA LISA, DN 250 MM</v>
          </cell>
          <cell r="C1700" t="str">
            <v xml:space="preserve">UN    </v>
          </cell>
          <cell r="D1700">
            <v>347.48</v>
          </cell>
        </row>
        <row r="1701">
          <cell r="A1701">
            <v>20105</v>
          </cell>
          <cell r="B1701" t="str">
            <v>CURVA PVC LEVE, 90 GRAUS, COM PONTA E BOLSA LISA, DN 300 MM</v>
          </cell>
          <cell r="C1701" t="str">
            <v xml:space="preserve">UN    </v>
          </cell>
          <cell r="D1701">
            <v>541.23</v>
          </cell>
        </row>
        <row r="1702">
          <cell r="A1702">
            <v>1965</v>
          </cell>
          <cell r="B1702" t="str">
            <v>CURVA PVC LONGA 45 GRAUS, 100 MM, PARA ESGOTO PREDIAL</v>
          </cell>
          <cell r="C1702" t="str">
            <v xml:space="preserve">UN    </v>
          </cell>
          <cell r="D1702">
            <v>25.38</v>
          </cell>
        </row>
        <row r="1703">
          <cell r="A1703">
            <v>10765</v>
          </cell>
          <cell r="B1703" t="str">
            <v>CURVA PVC LONGA 45G, DN 50 MM, PARA ESGOTO PREDIAL</v>
          </cell>
          <cell r="C1703" t="str">
            <v xml:space="preserve">UN    </v>
          </cell>
          <cell r="D1703">
            <v>6.41</v>
          </cell>
        </row>
        <row r="1704">
          <cell r="A1704">
            <v>10767</v>
          </cell>
          <cell r="B1704" t="str">
            <v>CURVA PVC LONGA 45G, DN 75 MM, PARA ESGOTO PREDIAL</v>
          </cell>
          <cell r="C1704" t="str">
            <v xml:space="preserve">UN    </v>
          </cell>
          <cell r="D1704">
            <v>21.02</v>
          </cell>
        </row>
        <row r="1705">
          <cell r="A1705">
            <v>1970</v>
          </cell>
          <cell r="B1705" t="str">
            <v>CURVA PVC LONGA 90 GRAUS, 100 MM, PARA ESGOTO PREDIAL</v>
          </cell>
          <cell r="C1705" t="str">
            <v xml:space="preserve">UN    </v>
          </cell>
          <cell r="D1705">
            <v>26.35</v>
          </cell>
        </row>
        <row r="1706">
          <cell r="A1706">
            <v>1967</v>
          </cell>
          <cell r="B1706" t="str">
            <v>CURVA PVC LONGA 90 GRAUS, 40 MM, PARA ESGOTO PREDIAL</v>
          </cell>
          <cell r="C1706" t="str">
            <v xml:space="preserve">UN    </v>
          </cell>
          <cell r="D1706">
            <v>2.93</v>
          </cell>
        </row>
        <row r="1707">
          <cell r="A1707">
            <v>1968</v>
          </cell>
          <cell r="B1707" t="str">
            <v>CURVA PVC LONGA 90 GRAUS, 50 MM, PARA ESGOTO PREDIAL</v>
          </cell>
          <cell r="C1707" t="str">
            <v xml:space="preserve">UN    </v>
          </cell>
          <cell r="D1707">
            <v>6.14</v>
          </cell>
        </row>
        <row r="1708">
          <cell r="A1708">
            <v>1969</v>
          </cell>
          <cell r="B1708" t="str">
            <v>CURVA PVC LONGA 90 GRAUS, 75 MM, PARA ESGOTO PREDIAL</v>
          </cell>
          <cell r="C1708" t="str">
            <v xml:space="preserve">UN    </v>
          </cell>
          <cell r="D1708">
            <v>18.07</v>
          </cell>
        </row>
        <row r="1709">
          <cell r="A1709">
            <v>1839</v>
          </cell>
          <cell r="B1709" t="str">
            <v>CURVA PVC PBA, JE, PB, 22 GRAUS, DN 100 / DE 110 MM, PARA REDE AGUA (NBR 10351)</v>
          </cell>
          <cell r="C1709" t="str">
            <v xml:space="preserve">UN    </v>
          </cell>
          <cell r="D1709">
            <v>97.35</v>
          </cell>
        </row>
        <row r="1710">
          <cell r="A1710">
            <v>1835</v>
          </cell>
          <cell r="B1710" t="str">
            <v>CURVA PVC PBA, JE, PB, 22 GRAUS, DN 50 / DE 60 MM, PARA REDE AGUA (NBR 10351)</v>
          </cell>
          <cell r="C1710" t="str">
            <v xml:space="preserve">UN    </v>
          </cell>
          <cell r="D1710">
            <v>20.69</v>
          </cell>
        </row>
        <row r="1711">
          <cell r="A1711">
            <v>1823</v>
          </cell>
          <cell r="B1711" t="str">
            <v>CURVA PVC PBA, JE, PB, 22 GRAUS, DN 75 / DE 85 MM, PARA REDE AGUA (NBR 10351)</v>
          </cell>
          <cell r="C1711" t="str">
            <v xml:space="preserve">UN    </v>
          </cell>
          <cell r="D1711">
            <v>40.020000000000003</v>
          </cell>
        </row>
        <row r="1712">
          <cell r="A1712">
            <v>1827</v>
          </cell>
          <cell r="B1712" t="str">
            <v>CURVA PVC PBA, JE, PB, 45 GRAUS, DN 100 / DE 110 MM, PARA REDE AGUA (NBR 10351)</v>
          </cell>
          <cell r="C1712" t="str">
            <v xml:space="preserve">UN    </v>
          </cell>
          <cell r="D1712">
            <v>96.41</v>
          </cell>
        </row>
        <row r="1713">
          <cell r="A1713">
            <v>1831</v>
          </cell>
          <cell r="B1713" t="str">
            <v>CURVA PVC PBA, JE, PB, 45 GRAUS, DN 50 / DE 60 MM, PARA REDE AGUA (NBR 10351)</v>
          </cell>
          <cell r="C1713" t="str">
            <v xml:space="preserve">UN    </v>
          </cell>
          <cell r="D1713">
            <v>21.04</v>
          </cell>
        </row>
        <row r="1714">
          <cell r="A1714">
            <v>1825</v>
          </cell>
          <cell r="B1714" t="str">
            <v>CURVA PVC PBA, JE, PB, 45 GRAUS, DN 75 / DE 85 MM, PARA REDE AGUA (NBR 10351)</v>
          </cell>
          <cell r="C1714" t="str">
            <v xml:space="preserve">UN    </v>
          </cell>
          <cell r="D1714">
            <v>51.94</v>
          </cell>
        </row>
        <row r="1715">
          <cell r="A1715">
            <v>1828</v>
          </cell>
          <cell r="B1715" t="str">
            <v>CURVA PVC PBA, JE, PB, 90 GRAUS, DN 100 / DE 110 MM, PARA REDE AGUA (NBR 10351)</v>
          </cell>
          <cell r="C1715" t="str">
            <v xml:space="preserve">UN    </v>
          </cell>
          <cell r="D1715">
            <v>117.65</v>
          </cell>
        </row>
        <row r="1716">
          <cell r="A1716">
            <v>1845</v>
          </cell>
          <cell r="B1716" t="str">
            <v>CURVA PVC PBA, JE, PB, 90 GRAUS, DN 50 / DE 60 MM, PARA REDE AGUA (NBR 10351)</v>
          </cell>
          <cell r="C1716" t="str">
            <v xml:space="preserve">UN    </v>
          </cell>
          <cell r="D1716">
            <v>26.37</v>
          </cell>
        </row>
        <row r="1717">
          <cell r="A1717">
            <v>1824</v>
          </cell>
          <cell r="B1717" t="str">
            <v>CURVA PVC PBA, JE, PB, 90 GRAUS, DN 75 / DE 85 MM, PARA REDE AGUA (NBR 10351)</v>
          </cell>
          <cell r="C1717" t="str">
            <v xml:space="preserve">UN    </v>
          </cell>
          <cell r="D1717">
            <v>62.26</v>
          </cell>
        </row>
        <row r="1718">
          <cell r="A1718">
            <v>1941</v>
          </cell>
          <cell r="B1718" t="str">
            <v>CURVA PVC 90 GRAUS, ROSCAVEL, 1 1/2",  AGUA FRIA PREDIAL</v>
          </cell>
          <cell r="C1718" t="str">
            <v xml:space="preserve">UN    </v>
          </cell>
          <cell r="D1718">
            <v>17.79</v>
          </cell>
        </row>
        <row r="1719">
          <cell r="A1719">
            <v>1940</v>
          </cell>
          <cell r="B1719" t="str">
            <v>CURVA PVC 90 GRAUS, ROSCAVEL, 1 1/4",  AGUA FRIA PREDIAL</v>
          </cell>
          <cell r="C1719" t="str">
            <v xml:space="preserve">UN    </v>
          </cell>
          <cell r="D1719">
            <v>13.45</v>
          </cell>
        </row>
        <row r="1720">
          <cell r="A1720">
            <v>1937</v>
          </cell>
          <cell r="B1720" t="str">
            <v>CURVA PVC 90 GRAUS, ROSCAVEL, 1/2",  AGUA FRIA PREDIAL</v>
          </cell>
          <cell r="C1720" t="str">
            <v xml:space="preserve">UN    </v>
          </cell>
          <cell r="D1720">
            <v>2.79</v>
          </cell>
        </row>
        <row r="1721">
          <cell r="A1721">
            <v>1939</v>
          </cell>
          <cell r="B1721" t="str">
            <v>CURVA PVC 90 GRAUS, ROSCAVEL, 1",  AGUA FRIA PREDIAL</v>
          </cell>
          <cell r="C1721" t="str">
            <v xml:space="preserve">UN    </v>
          </cell>
          <cell r="D1721">
            <v>5.53</v>
          </cell>
        </row>
        <row r="1722">
          <cell r="A1722">
            <v>1942</v>
          </cell>
          <cell r="B1722" t="str">
            <v>CURVA PVC 90 GRAUS, ROSCAVEL, 2",  AGUA FRIA PREDIAL</v>
          </cell>
          <cell r="C1722" t="str">
            <v xml:space="preserve">UN    </v>
          </cell>
          <cell r="D1722">
            <v>25.39</v>
          </cell>
        </row>
        <row r="1723">
          <cell r="A1723">
            <v>1938</v>
          </cell>
          <cell r="B1723" t="str">
            <v>CURVA PVC 90 GRAUS, ROSCAVEL, 3/4",  AGUA FRIA PREDIAL</v>
          </cell>
          <cell r="C1723" t="str">
            <v xml:space="preserve">UN    </v>
          </cell>
          <cell r="D1723">
            <v>3.53</v>
          </cell>
        </row>
        <row r="1724">
          <cell r="A1724">
            <v>42692</v>
          </cell>
          <cell r="B1724" t="str">
            <v>CURVA PVC, BB, JE, 45 GRAUS, DN 200 MM, PARA TUBO CORRUGADO E/OU LISO, REDE COLETORA ESGOTO (NBR 10569)</v>
          </cell>
          <cell r="C1724" t="str">
            <v xml:space="preserve">UN    </v>
          </cell>
          <cell r="D1724">
            <v>239.51</v>
          </cell>
        </row>
        <row r="1725">
          <cell r="A1725">
            <v>42693</v>
          </cell>
          <cell r="B1725" t="str">
            <v>CURVA PVC, BB, JE, 45 GRAUS, DN 250 MM, PARA TUBO CORRUGADO E/OU LISO, REDE COLETORA ESGOTO (NBR 10569)</v>
          </cell>
          <cell r="C1725" t="str">
            <v xml:space="preserve">UN    </v>
          </cell>
          <cell r="D1725">
            <v>393.97</v>
          </cell>
        </row>
        <row r="1726">
          <cell r="A1726">
            <v>42695</v>
          </cell>
          <cell r="B1726" t="str">
            <v>CURVA PVC, BB, JE, 90 GRAUS, DN 200 MM, PARA TUBO CORRUGADO E/OU LISO, REDE COLETORA ESGOTO (NBR 10569)</v>
          </cell>
          <cell r="C1726" t="str">
            <v xml:space="preserve">UN    </v>
          </cell>
          <cell r="D1726">
            <v>299.56</v>
          </cell>
        </row>
        <row r="1727">
          <cell r="A1727">
            <v>42694</v>
          </cell>
          <cell r="B1727" t="str">
            <v>CURVA PVC, BB, JE, 90 GRAUS, DN 250 MM, PARA TUBO CORRUGADO E/OU LISO, REDE COLETORA ESGOTO (NBR 10569)</v>
          </cell>
          <cell r="C1727" t="str">
            <v xml:space="preserve">UN    </v>
          </cell>
          <cell r="D1727">
            <v>442.86</v>
          </cell>
        </row>
        <row r="1728">
          <cell r="A1728">
            <v>20097</v>
          </cell>
          <cell r="B1728" t="str">
            <v>CURVA PVC, SERIE R, 87.30 GRAUS, CURTA, 100 MM, PARA ESGOTO PREDIAL (PARA PE-DE-COLUNA)</v>
          </cell>
          <cell r="C1728" t="str">
            <v xml:space="preserve">UN    </v>
          </cell>
          <cell r="D1728">
            <v>24.89</v>
          </cell>
        </row>
        <row r="1729">
          <cell r="A1729">
            <v>20098</v>
          </cell>
          <cell r="B1729" t="str">
            <v>CURVA PVC, SERIE R, 87.30 GRAUS, CURTA, 150 MM, PARA ESGOTO PREDIAL (PARA PE-DE-COLUNA)</v>
          </cell>
          <cell r="C1729" t="str">
            <v xml:space="preserve">UN    </v>
          </cell>
          <cell r="D1729">
            <v>83.93</v>
          </cell>
        </row>
        <row r="1730">
          <cell r="A1730">
            <v>20096</v>
          </cell>
          <cell r="B1730" t="str">
            <v>CURVA PVC, SERIE R, 87.30 GRAUS, CURTA, 75 MM, PARA ESGOTO PREDIAL (PARA PE-DE-COLUNA)</v>
          </cell>
          <cell r="C1730" t="str">
            <v xml:space="preserve">UN    </v>
          </cell>
          <cell r="D1730">
            <v>16.28</v>
          </cell>
        </row>
        <row r="1731">
          <cell r="A1731">
            <v>1964</v>
          </cell>
          <cell r="B1731" t="str">
            <v>CURVA PVC, 45 GRAUS, CURTA, PB, DN 100 MM, PARA ESGOTO PREDIAL</v>
          </cell>
          <cell r="C1731" t="str">
            <v xml:space="preserve">UN    </v>
          </cell>
          <cell r="D1731">
            <v>15.05</v>
          </cell>
        </row>
        <row r="1732">
          <cell r="A1732">
            <v>1880</v>
          </cell>
          <cell r="B1732" t="str">
            <v>CURVA 135 GRAUS, DE PVC RIGIDO ROSCAVEL, DE 1", PARA ELETRODUTO</v>
          </cell>
          <cell r="C1732" t="str">
            <v xml:space="preserve">UN    </v>
          </cell>
          <cell r="D1732">
            <v>2.15</v>
          </cell>
        </row>
        <row r="1733">
          <cell r="A1733">
            <v>39274</v>
          </cell>
          <cell r="B1733" t="str">
            <v>CURVA 135 GRAUS, DE PVC RIGIDO ROSCAVEL, DE 3/4", PARA ELETRODUTO</v>
          </cell>
          <cell r="C1733" t="str">
            <v xml:space="preserve">UN    </v>
          </cell>
          <cell r="D1733">
            <v>1.67</v>
          </cell>
        </row>
        <row r="1734">
          <cell r="A1734">
            <v>2628</v>
          </cell>
          <cell r="B1734" t="str">
            <v>CURVA 135 GRAUS, PARA ELETRODUTO, EM ACO GALVANIZADO ELETROLITICO, DIAMETRO DE 100 MM (4")</v>
          </cell>
          <cell r="C1734" t="str">
            <v xml:space="preserve">UN    </v>
          </cell>
          <cell r="D1734">
            <v>199.84</v>
          </cell>
        </row>
        <row r="1735">
          <cell r="A1735">
            <v>2622</v>
          </cell>
          <cell r="B1735" t="str">
            <v>CURVA 135 GRAUS, PARA ELETRODUTO, EM ACO GALVANIZADO ELETROLITICO, DIAMETRO DE 15 MM (1/2")</v>
          </cell>
          <cell r="C1735" t="str">
            <v xml:space="preserve">UN    </v>
          </cell>
          <cell r="D1735">
            <v>4.74</v>
          </cell>
        </row>
        <row r="1736">
          <cell r="A1736">
            <v>2623</v>
          </cell>
          <cell r="B1736" t="str">
            <v>CURVA 135 GRAUS, PARA ELETRODUTO, EM ACO GALVANIZADO ELETROLITICO, DIAMETRO DE 20 MM (3/4")</v>
          </cell>
          <cell r="C1736" t="str">
            <v xml:space="preserve">UN    </v>
          </cell>
          <cell r="D1736">
            <v>5.71</v>
          </cell>
        </row>
        <row r="1737">
          <cell r="A1737">
            <v>2624</v>
          </cell>
          <cell r="B1737" t="str">
            <v>CURVA 135 GRAUS, PARA ELETRODUTO, EM ACO GALVANIZADO ELETROLITICO, DIAMETRO DE 25 MM (1")</v>
          </cell>
          <cell r="C1737" t="str">
            <v xml:space="preserve">UN    </v>
          </cell>
          <cell r="D1737">
            <v>9.08</v>
          </cell>
        </row>
        <row r="1738">
          <cell r="A1738">
            <v>2625</v>
          </cell>
          <cell r="B1738" t="str">
            <v>CURVA 135 GRAUS, PARA ELETRODUTO, EM ACO GALVANIZADO ELETROLITICO, DIAMETRO DE 32 MM (1 1/4")</v>
          </cell>
          <cell r="C1738" t="str">
            <v xml:space="preserve">UN    </v>
          </cell>
          <cell r="D1738">
            <v>19.170000000000002</v>
          </cell>
        </row>
        <row r="1739">
          <cell r="A1739">
            <v>2626</v>
          </cell>
          <cell r="B1739" t="str">
            <v>CURVA 135 GRAUS, PARA ELETRODUTO, EM ACO GALVANIZADO ELETROLITICO, DIAMETRO DE 40 MM (1 1/2")</v>
          </cell>
          <cell r="C1739" t="str">
            <v xml:space="preserve">UN    </v>
          </cell>
          <cell r="D1739">
            <v>28.09</v>
          </cell>
        </row>
        <row r="1740">
          <cell r="A1740">
            <v>2630</v>
          </cell>
          <cell r="B1740" t="str">
            <v>CURVA 135 GRAUS, PARA ELETRODUTO, EM ACO GALVANIZADO ELETROLITICO, DIAMETRO DE 50 MM (2")</v>
          </cell>
          <cell r="C1740" t="str">
            <v xml:space="preserve">UN    </v>
          </cell>
          <cell r="D1740">
            <v>42.73</v>
          </cell>
        </row>
        <row r="1741">
          <cell r="A1741">
            <v>2627</v>
          </cell>
          <cell r="B1741" t="str">
            <v>CURVA 135 GRAUS, PARA ELETRODUTO, EM ACO GALVANIZADO ELETROLITICO, DIAMETRO DE 65 MM (2 1/2")</v>
          </cell>
          <cell r="C1741" t="str">
            <v xml:space="preserve">UN    </v>
          </cell>
          <cell r="D1741">
            <v>75.27</v>
          </cell>
        </row>
        <row r="1742">
          <cell r="A1742">
            <v>2629</v>
          </cell>
          <cell r="B1742" t="str">
            <v>CURVA 135 GRAUS, PARA ELETRODUTO, EM ACO GALVANIZADO ELETROLITICO, DIAMETRO DE 80 MM (3")</v>
          </cell>
          <cell r="C1742" t="str">
            <v xml:space="preserve">UN    </v>
          </cell>
          <cell r="D1742">
            <v>101.81</v>
          </cell>
        </row>
        <row r="1743">
          <cell r="A1743">
            <v>12033</v>
          </cell>
          <cell r="B1743" t="str">
            <v>CURVA 180 GRAUS, DE PVC RIGIDO ROSCAVEL, DE 1 1/2", PARA ELETRODUTO</v>
          </cell>
          <cell r="C1743" t="str">
            <v xml:space="preserve">UN    </v>
          </cell>
          <cell r="D1743">
            <v>6.86</v>
          </cell>
        </row>
        <row r="1744">
          <cell r="A1744">
            <v>40408</v>
          </cell>
          <cell r="B1744" t="str">
            <v>CURVA 180 GRAUS, DE PVC RIGIDO ROSCAVEL, DE 1 1/4", PARA ELETRODUTO</v>
          </cell>
          <cell r="C1744" t="str">
            <v xml:space="preserve">UN    </v>
          </cell>
          <cell r="D1744">
            <v>4.51</v>
          </cell>
        </row>
        <row r="1745">
          <cell r="A1745">
            <v>40409</v>
          </cell>
          <cell r="B1745" t="str">
            <v>CURVA 180 GRAUS, DE PVC RIGIDO ROSCAVEL, DE 1/2", PARA ELETRODUTO</v>
          </cell>
          <cell r="C1745" t="str">
            <v xml:space="preserve">UN    </v>
          </cell>
          <cell r="D1745">
            <v>1.59</v>
          </cell>
        </row>
        <row r="1746">
          <cell r="A1746">
            <v>39276</v>
          </cell>
          <cell r="B1746" t="str">
            <v>CURVA 180 GRAUS, DE PVC RIGIDO ROSCAVEL, DE 1", PARA ELETRODUTO</v>
          </cell>
          <cell r="C1746" t="str">
            <v xml:space="preserve">UN    </v>
          </cell>
          <cell r="D1746">
            <v>4.0599999999999996</v>
          </cell>
        </row>
        <row r="1747">
          <cell r="A1747">
            <v>39277</v>
          </cell>
          <cell r="B1747" t="str">
            <v>CURVA 180 GRAUS, DE PVC RIGIDO ROSCAVEL, DE 2", PARA ELETRODUTO</v>
          </cell>
          <cell r="C1747" t="str">
            <v xml:space="preserve">UN    </v>
          </cell>
          <cell r="D1747">
            <v>10.97</v>
          </cell>
        </row>
        <row r="1748">
          <cell r="A1748">
            <v>12034</v>
          </cell>
          <cell r="B1748" t="str">
            <v>CURVA 180 GRAUS, DE PVC RIGIDO ROSCAVEL, DE 3/4", PARA ELETRODUTO</v>
          </cell>
          <cell r="C1748" t="str">
            <v xml:space="preserve">UN    </v>
          </cell>
          <cell r="D1748">
            <v>3.11</v>
          </cell>
        </row>
        <row r="1749">
          <cell r="A1749">
            <v>39879</v>
          </cell>
          <cell r="B1749" t="str">
            <v>CURVA 45 GRAUS DE COBRE (REF 606) SEM ANEL DE SOLDA, BOLSA X BOLSA, 15 MM</v>
          </cell>
          <cell r="C1749" t="str">
            <v xml:space="preserve">UN    </v>
          </cell>
          <cell r="D1749">
            <v>2.96</v>
          </cell>
        </row>
        <row r="1750">
          <cell r="A1750">
            <v>39880</v>
          </cell>
          <cell r="B1750" t="str">
            <v>CURVA 45 GRAUS DE COBRE (REF 606) SEM ANEL DE SOLDA, BOLSA X BOLSA, 22 MM</v>
          </cell>
          <cell r="C1750" t="str">
            <v xml:space="preserve">UN    </v>
          </cell>
          <cell r="D1750">
            <v>6.57</v>
          </cell>
        </row>
        <row r="1751">
          <cell r="A1751">
            <v>39881</v>
          </cell>
          <cell r="B1751" t="str">
            <v>CURVA 45 GRAUS DE COBRE (REF 606) SEM ANEL DE SOLDA, BOLSA X BOLSA, 28 MM</v>
          </cell>
          <cell r="C1751" t="str">
            <v xml:space="preserve">UN    </v>
          </cell>
          <cell r="D1751">
            <v>10.54</v>
          </cell>
        </row>
        <row r="1752">
          <cell r="A1752">
            <v>39882</v>
          </cell>
          <cell r="B1752" t="str">
            <v>CURVA 45 GRAUS DE COBRE (REF 606) SEM ANEL DE SOLDA, BOLSA X BOLSA, 35 MM</v>
          </cell>
          <cell r="C1752" t="str">
            <v xml:space="preserve">UN    </v>
          </cell>
          <cell r="D1752">
            <v>27.77</v>
          </cell>
        </row>
        <row r="1753">
          <cell r="A1753">
            <v>39883</v>
          </cell>
          <cell r="B1753" t="str">
            <v>CURVA 45 GRAUS DE COBRE (REF 606) SEM ANEL DE SOLDA, BOLSA X BOLSA, 42 MM</v>
          </cell>
          <cell r="C1753" t="str">
            <v xml:space="preserve">UN    </v>
          </cell>
          <cell r="D1753">
            <v>44.35</v>
          </cell>
        </row>
        <row r="1754">
          <cell r="A1754">
            <v>39884</v>
          </cell>
          <cell r="B1754" t="str">
            <v>CURVA 45 GRAUS DE COBRE (REF 606) SEM ANEL DE SOLDA, BOLSA X BOLSA, 54 MM</v>
          </cell>
          <cell r="C1754" t="str">
            <v xml:space="preserve">UN    </v>
          </cell>
          <cell r="D1754">
            <v>65.87</v>
          </cell>
        </row>
        <row r="1755">
          <cell r="A1755">
            <v>39885</v>
          </cell>
          <cell r="B1755" t="str">
            <v>CURVA 45 GRAUS DE COBRE (REF 606) SEM ANEL DE SOLDA, BOLSA X BOLSA, 66 MM</v>
          </cell>
          <cell r="C1755" t="str">
            <v xml:space="preserve">UN    </v>
          </cell>
          <cell r="D1755">
            <v>156.56</v>
          </cell>
        </row>
        <row r="1756">
          <cell r="A1756">
            <v>1777</v>
          </cell>
          <cell r="B1756" t="str">
            <v>CURVA 45 GRAUS DE FERRO GALVANIZADO, COM ROSCA BSP FEMEA, DE 1 1/2"</v>
          </cell>
          <cell r="C1756" t="str">
            <v xml:space="preserve">UN    </v>
          </cell>
          <cell r="D1756">
            <v>38.01</v>
          </cell>
        </row>
        <row r="1757">
          <cell r="A1757">
            <v>1819</v>
          </cell>
          <cell r="B1757" t="str">
            <v>CURVA 45 GRAUS DE FERRO GALVANIZADO, COM ROSCA BSP FEMEA, DE 1 1/4"</v>
          </cell>
          <cell r="C1757" t="str">
            <v xml:space="preserve">UN    </v>
          </cell>
          <cell r="D1757">
            <v>27.65</v>
          </cell>
        </row>
        <row r="1758">
          <cell r="A1758">
            <v>1775</v>
          </cell>
          <cell r="B1758" t="str">
            <v>CURVA 45 GRAUS DE FERRO GALVANIZADO, COM ROSCA BSP FEMEA, DE 1/2"</v>
          </cell>
          <cell r="C1758" t="str">
            <v xml:space="preserve">UN    </v>
          </cell>
          <cell r="D1758">
            <v>8.27</v>
          </cell>
        </row>
        <row r="1759">
          <cell r="A1759">
            <v>1776</v>
          </cell>
          <cell r="B1759" t="str">
            <v>CURVA 45 GRAUS DE FERRO GALVANIZADO, COM ROSCA BSP FEMEA, DE 1"</v>
          </cell>
          <cell r="C1759" t="str">
            <v xml:space="preserve">UN    </v>
          </cell>
          <cell r="D1759">
            <v>22.5</v>
          </cell>
        </row>
        <row r="1760">
          <cell r="A1760">
            <v>1778</v>
          </cell>
          <cell r="B1760" t="str">
            <v>CURVA 45 GRAUS DE FERRO GALVANIZADO, COM ROSCA BSP FEMEA, DE 2 1/2"</v>
          </cell>
          <cell r="C1760" t="str">
            <v xml:space="preserve">UN    </v>
          </cell>
          <cell r="D1760">
            <v>92.01</v>
          </cell>
        </row>
        <row r="1761">
          <cell r="A1761">
            <v>1818</v>
          </cell>
          <cell r="B1761" t="str">
            <v>CURVA 45 GRAUS DE FERRO GALVANIZADO, COM ROSCA BSP FEMEA, DE 2"</v>
          </cell>
          <cell r="C1761" t="str">
            <v xml:space="preserve">UN    </v>
          </cell>
          <cell r="D1761">
            <v>61.08</v>
          </cell>
        </row>
        <row r="1762">
          <cell r="A1762">
            <v>1820</v>
          </cell>
          <cell r="B1762" t="str">
            <v>CURVA 45 GRAUS DE FERRO GALVANIZADO, COM ROSCA BSP FEMEA, DE 3/4"</v>
          </cell>
          <cell r="C1762" t="str">
            <v xml:space="preserve">UN    </v>
          </cell>
          <cell r="D1762">
            <v>11.94</v>
          </cell>
        </row>
        <row r="1763">
          <cell r="A1763">
            <v>1779</v>
          </cell>
          <cell r="B1763" t="str">
            <v>CURVA 45 GRAUS DE FERRO GALVANIZADO, COM ROSCA BSP FEMEA, DE 3"</v>
          </cell>
          <cell r="C1763" t="str">
            <v xml:space="preserve">UN    </v>
          </cell>
          <cell r="D1763">
            <v>133.82</v>
          </cell>
        </row>
        <row r="1764">
          <cell r="A1764">
            <v>1780</v>
          </cell>
          <cell r="B1764" t="str">
            <v>CURVA 45 GRAUS DE FERRO GALVANIZADO, COM ROSCA BSP FEMEA, DE 4"</v>
          </cell>
          <cell r="C1764" t="str">
            <v xml:space="preserve">UN    </v>
          </cell>
          <cell r="D1764">
            <v>275.88</v>
          </cell>
        </row>
        <row r="1765">
          <cell r="A1765">
            <v>1783</v>
          </cell>
          <cell r="B1765" t="str">
            <v>CURVA 45 GRAUS DE FERRO GALVANIZADO, COM ROSCA BSP MACHO/FEMEA, DE 1 1/2"</v>
          </cell>
          <cell r="C1765" t="str">
            <v xml:space="preserve">UN    </v>
          </cell>
          <cell r="D1765">
            <v>29.17</v>
          </cell>
        </row>
        <row r="1766">
          <cell r="A1766">
            <v>1782</v>
          </cell>
          <cell r="B1766" t="str">
            <v>CURVA 45 GRAUS DE FERRO GALVANIZADO, COM ROSCA BSP MACHO/FEMEA, DE 1 1/4"</v>
          </cell>
          <cell r="C1766" t="str">
            <v xml:space="preserve">UN    </v>
          </cell>
          <cell r="D1766">
            <v>23.06</v>
          </cell>
        </row>
        <row r="1767">
          <cell r="A1767">
            <v>1817</v>
          </cell>
          <cell r="B1767" t="str">
            <v>CURVA 45 GRAUS DE FERRO GALVANIZADO, COM ROSCA BSP MACHO/FEMEA, DE 1/2"</v>
          </cell>
          <cell r="C1767" t="str">
            <v xml:space="preserve">UN    </v>
          </cell>
          <cell r="D1767">
            <v>6.87</v>
          </cell>
        </row>
        <row r="1768">
          <cell r="A1768">
            <v>1781</v>
          </cell>
          <cell r="B1768" t="str">
            <v>CURVA 45 GRAUS DE FERRO GALVANIZADO, COM ROSCA BSP MACHO/FEMEA, DE 1"</v>
          </cell>
          <cell r="C1768" t="str">
            <v xml:space="preserve">UN    </v>
          </cell>
          <cell r="D1768">
            <v>15.02</v>
          </cell>
        </row>
        <row r="1769">
          <cell r="A1769">
            <v>1784</v>
          </cell>
          <cell r="B1769" t="str">
            <v>CURVA 45 GRAUS DE FERRO GALVANIZADO, COM ROSCA BSP MACHO/FEMEA, DE 2 1/2"</v>
          </cell>
          <cell r="C1769" t="str">
            <v xml:space="preserve">UN    </v>
          </cell>
          <cell r="D1769">
            <v>82.36</v>
          </cell>
        </row>
        <row r="1770">
          <cell r="A1770">
            <v>1810</v>
          </cell>
          <cell r="B1770" t="str">
            <v>CURVA 45 GRAUS DE FERRO GALVANIZADO, COM ROSCA BSP MACHO/FEMEA, DE 2"</v>
          </cell>
          <cell r="C1770" t="str">
            <v xml:space="preserve">UN    </v>
          </cell>
          <cell r="D1770">
            <v>45.68</v>
          </cell>
        </row>
        <row r="1771">
          <cell r="A1771">
            <v>1811</v>
          </cell>
          <cell r="B1771" t="str">
            <v>CURVA 45 GRAUS DE FERRO GALVANIZADO, COM ROSCA BSP MACHO/FEMEA, DE 3/4"</v>
          </cell>
          <cell r="C1771" t="str">
            <v xml:space="preserve">UN    </v>
          </cell>
          <cell r="D1771">
            <v>9.8800000000000008</v>
          </cell>
        </row>
        <row r="1772">
          <cell r="A1772">
            <v>1812</v>
          </cell>
          <cell r="B1772" t="str">
            <v>CURVA 45 GRAUS DE FERRO GALVANIZADO, COM ROSCA BSP MACHO/FEMEA, DE 3"</v>
          </cell>
          <cell r="C1772" t="str">
            <v xml:space="preserve">UN    </v>
          </cell>
          <cell r="D1772">
            <v>115.33</v>
          </cell>
        </row>
        <row r="1773">
          <cell r="A1773">
            <v>40386</v>
          </cell>
          <cell r="B1773" t="str">
            <v>CURVA 45 GRAUS EM ACO CARBONO, SOLDAVEL, PRESSAO 3.000 LBS, DN 1 1/2"</v>
          </cell>
          <cell r="C1773" t="str">
            <v xml:space="preserve">UN    </v>
          </cell>
          <cell r="D1773">
            <v>47.44</v>
          </cell>
        </row>
        <row r="1774">
          <cell r="A1774">
            <v>40384</v>
          </cell>
          <cell r="B1774" t="str">
            <v>CURVA 45 GRAUS EM ACO CARBONO, SOLDAVEL, PRESSAO 3.000 LBS, DN 1 1/4"</v>
          </cell>
          <cell r="C1774" t="str">
            <v xml:space="preserve">UN    </v>
          </cell>
          <cell r="D1774">
            <v>32.479999999999997</v>
          </cell>
        </row>
        <row r="1775">
          <cell r="A1775">
            <v>40379</v>
          </cell>
          <cell r="B1775" t="str">
            <v>CURVA 45 GRAUS EM ACO CARBONO, SOLDAVEL, PRESSAO 3.000 LBS, DN 1/2"</v>
          </cell>
          <cell r="C1775" t="str">
            <v xml:space="preserve">UN    </v>
          </cell>
          <cell r="D1775">
            <v>11.23</v>
          </cell>
        </row>
        <row r="1776">
          <cell r="A1776">
            <v>40423</v>
          </cell>
          <cell r="B1776" t="str">
            <v>CURVA 45 GRAUS EM ACO CARBONO, SOLDAVEL, PRESSAO 3.000 LBS, DN 1"</v>
          </cell>
          <cell r="C1776" t="str">
            <v xml:space="preserve">UN    </v>
          </cell>
          <cell r="D1776">
            <v>21.25</v>
          </cell>
        </row>
        <row r="1777">
          <cell r="A1777">
            <v>40389</v>
          </cell>
          <cell r="B1777" t="str">
            <v>CURVA 45 GRAUS EM ACO CARBONO, SOLDAVEL, PRESSAO 3.000 LBS, DN 2 1/2"</v>
          </cell>
          <cell r="C1777" t="str">
            <v xml:space="preserve">UN    </v>
          </cell>
          <cell r="D1777">
            <v>134.76</v>
          </cell>
        </row>
        <row r="1778">
          <cell r="A1778">
            <v>40388</v>
          </cell>
          <cell r="B1778" t="str">
            <v>CURVA 45 GRAUS EM ACO CARBONO, SOLDAVEL, PRESSAO 3.000 LBS, DN 2"</v>
          </cell>
          <cell r="C1778" t="str">
            <v xml:space="preserve">UN    </v>
          </cell>
          <cell r="D1778">
            <v>67.45</v>
          </cell>
        </row>
        <row r="1779">
          <cell r="A1779">
            <v>40381</v>
          </cell>
          <cell r="B1779" t="str">
            <v>CURVA 45 GRAUS EM ACO CARBONO, SOLDAVEL, PRESSAO 3.000 LBS, DN 3/4"</v>
          </cell>
          <cell r="C1779" t="str">
            <v xml:space="preserve">UN    </v>
          </cell>
          <cell r="D1779">
            <v>14.97</v>
          </cell>
        </row>
        <row r="1780">
          <cell r="A1780">
            <v>40391</v>
          </cell>
          <cell r="B1780" t="str">
            <v>CURVA 45 GRAUS EM ACO CARBONO, SOLDAVEL, PRESSAO 3.000 LBS, DN 3"</v>
          </cell>
          <cell r="C1780" t="str">
            <v xml:space="preserve">UN    </v>
          </cell>
          <cell r="D1780">
            <v>349.78</v>
          </cell>
        </row>
        <row r="1781">
          <cell r="A1781">
            <v>40414</v>
          </cell>
          <cell r="B1781" t="str">
            <v>CURVA 45 GRAUS RANHURADA EM FERRO FUNDIDO, DN 50 MM (2")</v>
          </cell>
          <cell r="C1781" t="str">
            <v xml:space="preserve">UN    </v>
          </cell>
          <cell r="D1781">
            <v>11.95</v>
          </cell>
        </row>
        <row r="1782">
          <cell r="A1782">
            <v>40416</v>
          </cell>
          <cell r="B1782" t="str">
            <v>CURVA 45 GRAUS RANHURADA EM FERRO FUNDIDO, DN 65 MM (2 1/2")</v>
          </cell>
          <cell r="C1782" t="str">
            <v xml:space="preserve">UN    </v>
          </cell>
          <cell r="D1782">
            <v>16.52</v>
          </cell>
        </row>
        <row r="1783">
          <cell r="A1783">
            <v>40418</v>
          </cell>
          <cell r="B1783" t="str">
            <v>CURVA 45 GRAUS RANHURADA EM FERRO FUNDIDO, DN 80 MM (3")</v>
          </cell>
          <cell r="C1783" t="str">
            <v xml:space="preserve">UN    </v>
          </cell>
          <cell r="D1783">
            <v>19.7</v>
          </cell>
        </row>
        <row r="1784">
          <cell r="A1784">
            <v>2609</v>
          </cell>
          <cell r="B1784" t="str">
            <v>CURVA 45 GRAUS, PARA ELETRODUTO, EM ACO GALVANIZADO ELETROLITICO, DIAMETRO DE 20 MM (3/4")</v>
          </cell>
          <cell r="C1784" t="str">
            <v xml:space="preserve">UN    </v>
          </cell>
          <cell r="D1784">
            <v>4.46</v>
          </cell>
        </row>
        <row r="1785">
          <cell r="A1785">
            <v>2634</v>
          </cell>
          <cell r="B1785" t="str">
            <v>CURVA 45 GRAUS, PARA ELETRODUTO, EM ACO GALVANIZADO ELETROLITICO, DIAMETRO DE 25 MM (1")</v>
          </cell>
          <cell r="C1785" t="str">
            <v xml:space="preserve">UN    </v>
          </cell>
          <cell r="D1785">
            <v>5.85</v>
          </cell>
        </row>
        <row r="1786">
          <cell r="A1786">
            <v>2611</v>
          </cell>
          <cell r="B1786" t="str">
            <v>CURVA 45 GRAUS, PARA ELETRODUTO, EM ACO GALVANIZADO ELETROLITICO, DIAMETRO DE 40 MM (1 1/2")</v>
          </cell>
          <cell r="C1786" t="str">
            <v xml:space="preserve">UN    </v>
          </cell>
          <cell r="D1786">
            <v>16.5</v>
          </cell>
        </row>
        <row r="1787">
          <cell r="A1787">
            <v>34359</v>
          </cell>
          <cell r="B1787" t="str">
            <v>CURVA 90 GRAUS DE BARRA CHATA EM ALUMINIO 3/4 " X 1/4 " X 300 MM</v>
          </cell>
          <cell r="C1787" t="str">
            <v xml:space="preserve">UN    </v>
          </cell>
          <cell r="D1787">
            <v>6.98</v>
          </cell>
        </row>
        <row r="1788">
          <cell r="A1788">
            <v>1789</v>
          </cell>
          <cell r="B1788" t="str">
            <v>CURVA 90 GRAUS DE FERRO GALVANIZADO, COM ROSCA BSP FEMEA, DE 1 1/2"</v>
          </cell>
          <cell r="C1788" t="str">
            <v xml:space="preserve">UN    </v>
          </cell>
          <cell r="D1788">
            <v>36.479999999999997</v>
          </cell>
        </row>
        <row r="1789">
          <cell r="A1789">
            <v>1788</v>
          </cell>
          <cell r="B1789" t="str">
            <v>CURVA 90 GRAUS DE FERRO GALVANIZADO, COM ROSCA BSP FEMEA, DE 1 1/4"</v>
          </cell>
          <cell r="C1789" t="str">
            <v xml:space="preserve">UN    </v>
          </cell>
          <cell r="D1789">
            <v>29.24</v>
          </cell>
        </row>
        <row r="1790">
          <cell r="A1790">
            <v>1786</v>
          </cell>
          <cell r="B1790" t="str">
            <v>CURVA 90 GRAUS DE FERRO GALVANIZADO, COM ROSCA BSP FEMEA, DE 1/2"</v>
          </cell>
          <cell r="C1790" t="str">
            <v xml:space="preserve">UN    </v>
          </cell>
          <cell r="D1790">
            <v>7.26</v>
          </cell>
        </row>
        <row r="1791">
          <cell r="A1791">
            <v>1787</v>
          </cell>
          <cell r="B1791" t="str">
            <v>CURVA 90 GRAUS DE FERRO GALVANIZADO, COM ROSCA BSP FEMEA, DE 1"</v>
          </cell>
          <cell r="C1791" t="str">
            <v xml:space="preserve">UN    </v>
          </cell>
          <cell r="D1791">
            <v>17.39</v>
          </cell>
        </row>
        <row r="1792">
          <cell r="A1792">
            <v>1791</v>
          </cell>
          <cell r="B1792" t="str">
            <v>CURVA 90 GRAUS DE FERRO GALVANIZADO, COM ROSCA BSP FEMEA, DE 2 1/2"</v>
          </cell>
          <cell r="C1792" t="str">
            <v xml:space="preserve">UN    </v>
          </cell>
          <cell r="D1792">
            <v>105.44</v>
          </cell>
        </row>
        <row r="1793">
          <cell r="A1793">
            <v>1790</v>
          </cell>
          <cell r="B1793" t="str">
            <v>CURVA 90 GRAUS DE FERRO GALVANIZADO, COM ROSCA BSP FEMEA, DE 2"</v>
          </cell>
          <cell r="C1793" t="str">
            <v xml:space="preserve">UN    </v>
          </cell>
          <cell r="D1793">
            <v>60.76</v>
          </cell>
        </row>
        <row r="1794">
          <cell r="A1794">
            <v>1813</v>
          </cell>
          <cell r="B1794" t="str">
            <v>CURVA 90 GRAUS DE FERRO GALVANIZADO, COM ROSCA BSP FEMEA, DE 3/4"</v>
          </cell>
          <cell r="C1794" t="str">
            <v xml:space="preserve">UN    </v>
          </cell>
          <cell r="D1794">
            <v>11.52</v>
          </cell>
        </row>
        <row r="1795">
          <cell r="A1795">
            <v>1792</v>
          </cell>
          <cell r="B1795" t="str">
            <v>CURVA 90 GRAUS DE FERRO GALVANIZADO, COM ROSCA BSP FEMEA, DE 3"</v>
          </cell>
          <cell r="C1795" t="str">
            <v xml:space="preserve">UN    </v>
          </cell>
          <cell r="D1795">
            <v>142.33000000000001</v>
          </cell>
        </row>
        <row r="1796">
          <cell r="A1796">
            <v>1793</v>
          </cell>
          <cell r="B1796" t="str">
            <v>CURVA 90 GRAUS DE FERRO GALVANIZADO, COM ROSCA BSP FEMEA, DE 4"</v>
          </cell>
          <cell r="C1796" t="str">
            <v xml:space="preserve">UN    </v>
          </cell>
          <cell r="D1796">
            <v>287.60000000000002</v>
          </cell>
        </row>
        <row r="1797">
          <cell r="A1797">
            <v>1809</v>
          </cell>
          <cell r="B1797" t="str">
            <v>CURVA 90 GRAUS DE FERRO GALVANIZADO, COM ROSCA BSP MACHO/FEMEA, DE 1 1/2"</v>
          </cell>
          <cell r="C1797" t="str">
            <v xml:space="preserve">UN    </v>
          </cell>
          <cell r="D1797">
            <v>34.200000000000003</v>
          </cell>
        </row>
        <row r="1798">
          <cell r="A1798">
            <v>1814</v>
          </cell>
          <cell r="B1798" t="str">
            <v>CURVA 90 GRAUS DE FERRO GALVANIZADO, COM ROSCA BSP MACHO/FEMEA, DE 1 1/4"</v>
          </cell>
          <cell r="C1798" t="str">
            <v xml:space="preserve">UN    </v>
          </cell>
          <cell r="D1798">
            <v>28.1</v>
          </cell>
        </row>
        <row r="1799">
          <cell r="A1799">
            <v>1803</v>
          </cell>
          <cell r="B1799" t="str">
            <v>CURVA 90 GRAUS DE FERRO GALVANIZADO, COM ROSCA BSP MACHO/FEMEA, DE 1/2"</v>
          </cell>
          <cell r="C1799" t="str">
            <v xml:space="preserve">UN    </v>
          </cell>
          <cell r="D1799">
            <v>7.1</v>
          </cell>
        </row>
        <row r="1800">
          <cell r="A1800">
            <v>1805</v>
          </cell>
          <cell r="B1800" t="str">
            <v>CURVA 90 GRAUS DE FERRO GALVANIZADO, COM ROSCA BSP MACHO/FEMEA, DE 1"</v>
          </cell>
          <cell r="C1800" t="str">
            <v xml:space="preserve">UN    </v>
          </cell>
          <cell r="D1800">
            <v>16.3</v>
          </cell>
        </row>
        <row r="1801">
          <cell r="A1801">
            <v>1821</v>
          </cell>
          <cell r="B1801" t="str">
            <v>CURVA 90 GRAUS DE FERRO GALVANIZADO, COM ROSCA BSP MACHO/FEMEA, DE 2 1/2"</v>
          </cell>
          <cell r="C1801" t="str">
            <v xml:space="preserve">UN    </v>
          </cell>
          <cell r="D1801">
            <v>96.34</v>
          </cell>
        </row>
        <row r="1802">
          <cell r="A1802">
            <v>1806</v>
          </cell>
          <cell r="B1802" t="str">
            <v>CURVA 90 GRAUS DE FERRO GALVANIZADO, COM ROSCA BSP MACHO/FEMEA, DE 2"</v>
          </cell>
          <cell r="C1802" t="str">
            <v xml:space="preserve">UN    </v>
          </cell>
          <cell r="D1802">
            <v>57.34</v>
          </cell>
        </row>
        <row r="1803">
          <cell r="A1803">
            <v>1804</v>
          </cell>
          <cell r="B1803" t="str">
            <v>CURVA 90 GRAUS DE FERRO GALVANIZADO, COM ROSCA BSP MACHO/FEMEA, DE 3/4"</v>
          </cell>
          <cell r="C1803" t="str">
            <v xml:space="preserve">UN    </v>
          </cell>
          <cell r="D1803">
            <v>10.1</v>
          </cell>
        </row>
        <row r="1804">
          <cell r="A1804">
            <v>1807</v>
          </cell>
          <cell r="B1804" t="str">
            <v>CURVA 90 GRAUS DE FERRO GALVANIZADO, COM ROSCA BSP MACHO/FEMEA, DE 3"</v>
          </cell>
          <cell r="C1804" t="str">
            <v xml:space="preserve">UN    </v>
          </cell>
          <cell r="D1804">
            <v>137.78</v>
          </cell>
        </row>
        <row r="1805">
          <cell r="A1805">
            <v>1808</v>
          </cell>
          <cell r="B1805" t="str">
            <v>CURVA 90 GRAUS DE FERRO GALVANIZADO, COM ROSCA BSP MACHO/FEMEA, DE 4"</v>
          </cell>
          <cell r="C1805" t="str">
            <v xml:space="preserve">UN    </v>
          </cell>
          <cell r="D1805">
            <v>276.22000000000003</v>
          </cell>
        </row>
        <row r="1806">
          <cell r="A1806">
            <v>1797</v>
          </cell>
          <cell r="B1806" t="str">
            <v>CURVA 90 GRAUS DE FERRO GALVANIZADO, COM ROSCA BSP MACHO, DE 1 1/2"</v>
          </cell>
          <cell r="C1806" t="str">
            <v xml:space="preserve">UN    </v>
          </cell>
          <cell r="D1806">
            <v>41.42</v>
          </cell>
        </row>
        <row r="1807">
          <cell r="A1807">
            <v>1796</v>
          </cell>
          <cell r="B1807" t="str">
            <v>CURVA 90 GRAUS DE FERRO GALVANIZADO, COM ROSCA BSP MACHO, DE 1 1/4"</v>
          </cell>
          <cell r="C1807" t="str">
            <v xml:space="preserve">UN    </v>
          </cell>
          <cell r="D1807">
            <v>31.78</v>
          </cell>
        </row>
        <row r="1808">
          <cell r="A1808">
            <v>1794</v>
          </cell>
          <cell r="B1808" t="str">
            <v>CURVA 90 GRAUS DE FERRO GALVANIZADO, COM ROSCA BSP MACHO, DE 1/2"</v>
          </cell>
          <cell r="C1808" t="str">
            <v xml:space="preserve">UN    </v>
          </cell>
          <cell r="D1808">
            <v>7.58</v>
          </cell>
        </row>
        <row r="1809">
          <cell r="A1809">
            <v>1816</v>
          </cell>
          <cell r="B1809" t="str">
            <v>CURVA 90 GRAUS DE FERRO GALVANIZADO, COM ROSCA BSP MACHO, DE 1"</v>
          </cell>
          <cell r="C1809" t="str">
            <v xml:space="preserve">UN    </v>
          </cell>
          <cell r="D1809">
            <v>17.100000000000001</v>
          </cell>
        </row>
        <row r="1810">
          <cell r="A1810">
            <v>1815</v>
          </cell>
          <cell r="B1810" t="str">
            <v>CURVA 90 GRAUS DE FERRO GALVANIZADO, COM ROSCA BSP MACHO, DE 2 1/2"</v>
          </cell>
          <cell r="C1810" t="str">
            <v xml:space="preserve">UN    </v>
          </cell>
          <cell r="D1810">
            <v>131.35</v>
          </cell>
        </row>
        <row r="1811">
          <cell r="A1811">
            <v>1798</v>
          </cell>
          <cell r="B1811" t="str">
            <v>CURVA 90 GRAUS DE FERRO GALVANIZADO, COM ROSCA BSP MACHO, DE 2"</v>
          </cell>
          <cell r="C1811" t="str">
            <v xml:space="preserve">UN    </v>
          </cell>
          <cell r="D1811">
            <v>58.77</v>
          </cell>
        </row>
        <row r="1812">
          <cell r="A1812">
            <v>1795</v>
          </cell>
          <cell r="B1812" t="str">
            <v>CURVA 90 GRAUS DE FERRO GALVANIZADO, COM ROSCA BSP MACHO, DE 3/4"</v>
          </cell>
          <cell r="C1812" t="str">
            <v xml:space="preserve">UN    </v>
          </cell>
          <cell r="D1812">
            <v>10.51</v>
          </cell>
        </row>
        <row r="1813">
          <cell r="A1813">
            <v>1799</v>
          </cell>
          <cell r="B1813" t="str">
            <v>CURVA 90 GRAUS DE FERRO GALVANIZADO, COM ROSCA BSP MACHO, DE 3"</v>
          </cell>
          <cell r="C1813" t="str">
            <v xml:space="preserve">UN    </v>
          </cell>
          <cell r="D1813">
            <v>171.07</v>
          </cell>
        </row>
        <row r="1814">
          <cell r="A1814">
            <v>1800</v>
          </cell>
          <cell r="B1814" t="str">
            <v>CURVA 90 GRAUS DE FERRO GALVANIZADO, COM ROSCA BSP MACHO, DE 4"</v>
          </cell>
          <cell r="C1814" t="str">
            <v xml:space="preserve">UN    </v>
          </cell>
          <cell r="D1814">
            <v>326.61</v>
          </cell>
        </row>
        <row r="1815">
          <cell r="A1815">
            <v>1802</v>
          </cell>
          <cell r="B1815" t="str">
            <v>CURVA 90 GRAUS DE FERRO GALVANIZADO, COM ROSCA BSP MACHO, DE 6"</v>
          </cell>
          <cell r="C1815" t="str">
            <v xml:space="preserve">UN    </v>
          </cell>
          <cell r="D1815">
            <v>816.99</v>
          </cell>
        </row>
        <row r="1816">
          <cell r="A1816">
            <v>40385</v>
          </cell>
          <cell r="B1816" t="str">
            <v>CURVA 90 GRAUS EM ACO CARBONO, RAIO CURTO, SOLDAVEL, PRESSAO 3.000 LBS, DN 1 1/2"</v>
          </cell>
          <cell r="C1816" t="str">
            <v xml:space="preserve">UN    </v>
          </cell>
          <cell r="D1816">
            <v>47.44</v>
          </cell>
        </row>
        <row r="1817">
          <cell r="A1817">
            <v>40383</v>
          </cell>
          <cell r="B1817" t="str">
            <v>CURVA 90 GRAUS EM ACO CARBONO, RAIO CURTO, SOLDAVEL, PRESSAO 3.000 LBS, DN 1 1/4"</v>
          </cell>
          <cell r="C1817" t="str">
            <v xml:space="preserve">UN    </v>
          </cell>
          <cell r="D1817">
            <v>32.479999999999997</v>
          </cell>
        </row>
        <row r="1818">
          <cell r="A1818">
            <v>40378</v>
          </cell>
          <cell r="B1818" t="str">
            <v>CURVA 90 GRAUS EM ACO CARBONO, RAIO CURTO, SOLDAVEL, PRESSAO 3.000 LBS, DN 1/2"</v>
          </cell>
          <cell r="C1818" t="str">
            <v xml:space="preserve">UN    </v>
          </cell>
          <cell r="D1818">
            <v>11.23</v>
          </cell>
        </row>
        <row r="1819">
          <cell r="A1819">
            <v>40382</v>
          </cell>
          <cell r="B1819" t="str">
            <v>CURVA 90 GRAUS EM ACO CARBONO, RAIO CURTO, SOLDAVEL, PRESSAO 3.000 LBS, DN 1"</v>
          </cell>
          <cell r="C1819" t="str">
            <v xml:space="preserve">UN    </v>
          </cell>
          <cell r="D1819">
            <v>21.25</v>
          </cell>
        </row>
        <row r="1820">
          <cell r="A1820">
            <v>40422</v>
          </cell>
          <cell r="B1820" t="str">
            <v>CURVA 90 GRAUS EM ACO CARBONO, RAIO CURTO, SOLDAVEL, PRESSAO 3.000 LBS, DN 2 1/2"</v>
          </cell>
          <cell r="C1820" t="str">
            <v xml:space="preserve">UN    </v>
          </cell>
          <cell r="D1820">
            <v>144.77000000000001</v>
          </cell>
        </row>
        <row r="1821">
          <cell r="A1821">
            <v>40387</v>
          </cell>
          <cell r="B1821" t="str">
            <v>CURVA 90 GRAUS EM ACO CARBONO, RAIO CURTO, SOLDAVEL, PRESSAO 3.000 LBS, DN 2"</v>
          </cell>
          <cell r="C1821" t="str">
            <v xml:space="preserve">UN    </v>
          </cell>
          <cell r="D1821">
            <v>73.709999999999994</v>
          </cell>
        </row>
        <row r="1822">
          <cell r="A1822">
            <v>40380</v>
          </cell>
          <cell r="B1822" t="str">
            <v>CURVA 90 GRAUS EM ACO CARBONO, RAIO CURTO, SOLDAVEL, PRESSAO 3.000 LBS, DN 3/4"</v>
          </cell>
          <cell r="C1822" t="str">
            <v xml:space="preserve">UN    </v>
          </cell>
          <cell r="D1822">
            <v>14.97</v>
          </cell>
        </row>
        <row r="1823">
          <cell r="A1823">
            <v>40390</v>
          </cell>
          <cell r="B1823" t="str">
            <v>CURVA 90 GRAUS EM ACO CARBONO, RAIO CURTO, SOLDAVEL, PRESSAO 3.000 LBS, DN 3"</v>
          </cell>
          <cell r="C1823" t="str">
            <v xml:space="preserve">UN    </v>
          </cell>
          <cell r="D1823">
            <v>304.89999999999998</v>
          </cell>
        </row>
        <row r="1824">
          <cell r="A1824">
            <v>40413</v>
          </cell>
          <cell r="B1824" t="str">
            <v>CURVA 90 GRAUS RANHURADA EM FERRO FUNDIDO, DN 50 MM (2")</v>
          </cell>
          <cell r="C1824" t="str">
            <v xml:space="preserve">UN    </v>
          </cell>
          <cell r="D1824">
            <v>12.98</v>
          </cell>
        </row>
        <row r="1825">
          <cell r="A1825">
            <v>40415</v>
          </cell>
          <cell r="B1825" t="str">
            <v>CURVA 90 GRAUS RANHURADA EM FERRO FUNDIDO, DN 65 MM (2 1/2")</v>
          </cell>
          <cell r="C1825" t="str">
            <v xml:space="preserve">UN    </v>
          </cell>
          <cell r="D1825">
            <v>18.5</v>
          </cell>
        </row>
        <row r="1826">
          <cell r="A1826">
            <v>40417</v>
          </cell>
          <cell r="B1826" t="str">
            <v>CURVA 90 GRAUS RANHURADA EM FERRO FUNDIDO, DN 80 MM (3")</v>
          </cell>
          <cell r="C1826" t="str">
            <v xml:space="preserve">UN    </v>
          </cell>
          <cell r="D1826">
            <v>21.82</v>
          </cell>
        </row>
        <row r="1827">
          <cell r="A1827">
            <v>39271</v>
          </cell>
          <cell r="B1827" t="str">
            <v>CURVA 90 GRAUS, CURTA, DE PVC RIGIDO ROSCAVEL, DE 1/2", PARA ELETRODUTO</v>
          </cell>
          <cell r="C1827" t="str">
            <v xml:space="preserve">UN    </v>
          </cell>
          <cell r="D1827">
            <v>1.38</v>
          </cell>
        </row>
        <row r="1828">
          <cell r="A1828">
            <v>39273</v>
          </cell>
          <cell r="B1828" t="str">
            <v>CURVA 90 GRAUS, CURTA, DE PVC RIGIDO ROSCAVEL, DE 1", PARA ELETRODUTO</v>
          </cell>
          <cell r="C1828" t="str">
            <v xml:space="preserve">UN    </v>
          </cell>
          <cell r="D1828">
            <v>2.35</v>
          </cell>
        </row>
        <row r="1829">
          <cell r="A1829">
            <v>39272</v>
          </cell>
          <cell r="B1829" t="str">
            <v>CURVA 90 GRAUS, CURTA, DE PVC RIGIDO ROSCAVEL, DE 3/4", PARA ELETRODUTO</v>
          </cell>
          <cell r="C1829" t="str">
            <v xml:space="preserve">UN    </v>
          </cell>
          <cell r="D1829">
            <v>1.7</v>
          </cell>
        </row>
        <row r="1830">
          <cell r="A1830">
            <v>1875</v>
          </cell>
          <cell r="B1830" t="str">
            <v>CURVA 90 GRAUS, LONGA, DE PVC RIGIDO ROSCAVEL, DE 1 1/2", PARA ELETRODUTO</v>
          </cell>
          <cell r="C1830" t="str">
            <v xml:space="preserve">UN    </v>
          </cell>
          <cell r="D1830">
            <v>3.75</v>
          </cell>
        </row>
        <row r="1831">
          <cell r="A1831">
            <v>1874</v>
          </cell>
          <cell r="B1831" t="str">
            <v>CURVA 90 GRAUS, LONGA, DE PVC RIGIDO ROSCAVEL, DE 1 1/4", PARA ELETRODUTO</v>
          </cell>
          <cell r="C1831" t="str">
            <v xml:space="preserve">UN    </v>
          </cell>
          <cell r="D1831">
            <v>3.1</v>
          </cell>
        </row>
        <row r="1832">
          <cell r="A1832">
            <v>1870</v>
          </cell>
          <cell r="B1832" t="str">
            <v>CURVA 90 GRAUS, LONGA, DE PVC RIGIDO ROSCAVEL, DE 1/2", PARA ELETRODUTO</v>
          </cell>
          <cell r="C1832" t="str">
            <v xml:space="preserve">UN    </v>
          </cell>
          <cell r="D1832">
            <v>1.79</v>
          </cell>
        </row>
        <row r="1833">
          <cell r="A1833">
            <v>1884</v>
          </cell>
          <cell r="B1833" t="str">
            <v>CURVA 90 GRAUS, LONGA, DE PVC RIGIDO ROSCAVEL, DE 1", PARA ELETRODUTO</v>
          </cell>
          <cell r="C1833" t="str">
            <v xml:space="preserve">UN    </v>
          </cell>
          <cell r="D1833">
            <v>2.74</v>
          </cell>
        </row>
        <row r="1834">
          <cell r="A1834">
            <v>1887</v>
          </cell>
          <cell r="B1834" t="str">
            <v>CURVA 90 GRAUS, LONGA, DE PVC RIGIDO ROSCAVEL, DE 2 1/2", PARA ELETRODUTO</v>
          </cell>
          <cell r="C1834" t="str">
            <v xml:space="preserve">UN    </v>
          </cell>
          <cell r="D1834">
            <v>15.56</v>
          </cell>
        </row>
        <row r="1835">
          <cell r="A1835">
            <v>1876</v>
          </cell>
          <cell r="B1835" t="str">
            <v>CURVA 90 GRAUS, LONGA, DE PVC RIGIDO ROSCAVEL, DE 2", PARA ELETRODUTO</v>
          </cell>
          <cell r="C1835" t="str">
            <v xml:space="preserve">UN    </v>
          </cell>
          <cell r="D1835">
            <v>6.1</v>
          </cell>
        </row>
        <row r="1836">
          <cell r="A1836">
            <v>1879</v>
          </cell>
          <cell r="B1836" t="str">
            <v>CURVA 90 GRAUS, LONGA, DE PVC RIGIDO ROSCAVEL, DE 3/4", PARA ELETRODUTO</v>
          </cell>
          <cell r="C1836" t="str">
            <v xml:space="preserve">UN    </v>
          </cell>
          <cell r="D1836">
            <v>1.81</v>
          </cell>
        </row>
        <row r="1837">
          <cell r="A1837">
            <v>1877</v>
          </cell>
          <cell r="B1837" t="str">
            <v>CURVA 90 GRAUS, LONGA, DE PVC RIGIDO ROSCAVEL, DE 3", PARA ELETRODUTO</v>
          </cell>
          <cell r="C1837" t="str">
            <v xml:space="preserve">UN    </v>
          </cell>
          <cell r="D1837">
            <v>15.58</v>
          </cell>
        </row>
        <row r="1838">
          <cell r="A1838">
            <v>1878</v>
          </cell>
          <cell r="B1838" t="str">
            <v>CURVA 90 GRAUS, LONGA, DE PVC RIGIDO ROSCAVEL, DE 4", PARA ELETRODUTO</v>
          </cell>
          <cell r="C1838" t="str">
            <v xml:space="preserve">UN    </v>
          </cell>
          <cell r="D1838">
            <v>31.31</v>
          </cell>
        </row>
        <row r="1839">
          <cell r="A1839">
            <v>2621</v>
          </cell>
          <cell r="B1839" t="str">
            <v>CURVA 90 GRAUS, PARA ELETRODUTO, EM ACO GALVANIZADO ELETROLITICO, DIAMETRO DE 100 MM (4")</v>
          </cell>
          <cell r="C1839" t="str">
            <v xml:space="preserve">UN    </v>
          </cell>
          <cell r="D1839">
            <v>141.19</v>
          </cell>
        </row>
        <row r="1840">
          <cell r="A1840">
            <v>2616</v>
          </cell>
          <cell r="B1840" t="str">
            <v>CURVA 90 GRAUS, PARA ELETRODUTO, EM ACO GALVANIZADO ELETROLITICO, DIAMETRO DE 15 MM (1/2")</v>
          </cell>
          <cell r="C1840" t="str">
            <v xml:space="preserve">UN    </v>
          </cell>
          <cell r="D1840">
            <v>3.99</v>
          </cell>
        </row>
        <row r="1841">
          <cell r="A1841">
            <v>2633</v>
          </cell>
          <cell r="B1841" t="str">
            <v>CURVA 90 GRAUS, PARA ELETRODUTO, EM ACO GALVANIZADO ELETROLITICO, DIAMETRO DE 20 MM (3/4")</v>
          </cell>
          <cell r="C1841" t="str">
            <v xml:space="preserve">UN    </v>
          </cell>
          <cell r="D1841">
            <v>4.5199999999999996</v>
          </cell>
        </row>
        <row r="1842">
          <cell r="A1842">
            <v>2617</v>
          </cell>
          <cell r="B1842" t="str">
            <v>CURVA 90 GRAUS, PARA ELETRODUTO, EM ACO GALVANIZADO ELETROLITICO, DIAMETRO DE 25 MM (1")</v>
          </cell>
          <cell r="C1842" t="str">
            <v xml:space="preserve">UN    </v>
          </cell>
          <cell r="D1842">
            <v>6.14</v>
          </cell>
        </row>
        <row r="1843">
          <cell r="A1843">
            <v>2618</v>
          </cell>
          <cell r="B1843" t="str">
            <v>CURVA 90 GRAUS, PARA ELETRODUTO, EM ACO GALVANIZADO ELETROLITICO, DIAMETRO DE 32 MM (1 1/4")</v>
          </cell>
          <cell r="C1843" t="str">
            <v xml:space="preserve">UN    </v>
          </cell>
          <cell r="D1843">
            <v>13.98</v>
          </cell>
        </row>
        <row r="1844">
          <cell r="A1844">
            <v>2632</v>
          </cell>
          <cell r="B1844" t="str">
            <v>CURVA 90 GRAUS, PARA ELETRODUTO, EM ACO GALVANIZADO ELETROLITICO, DIAMETRO DE 40 MM (1 1/2")</v>
          </cell>
          <cell r="C1844" t="str">
            <v xml:space="preserve">UN    </v>
          </cell>
          <cell r="D1844">
            <v>17.059999999999999</v>
          </cell>
        </row>
        <row r="1845">
          <cell r="A1845">
            <v>2631</v>
          </cell>
          <cell r="B1845" t="str">
            <v>CURVA 90 GRAUS, PARA ELETRODUTO, EM ACO GALVANIZADO ELETROLITICO, DIAMETRO DE 50 MM (2")</v>
          </cell>
          <cell r="C1845" t="str">
            <v xml:space="preserve">UN    </v>
          </cell>
          <cell r="D1845">
            <v>25.04</v>
          </cell>
        </row>
        <row r="1846">
          <cell r="A1846">
            <v>2619</v>
          </cell>
          <cell r="B1846" t="str">
            <v>CURVA 90 GRAUS, PARA ELETRODUTO, EM ACO GALVANIZADO ELETROLITICO, DIAMETRO DE 65 MM (2 1/2")</v>
          </cell>
          <cell r="C1846" t="str">
            <v xml:space="preserve">UN    </v>
          </cell>
          <cell r="D1846">
            <v>63.41</v>
          </cell>
        </row>
        <row r="1847">
          <cell r="A1847">
            <v>2620</v>
          </cell>
          <cell r="B1847" t="str">
            <v>CURVA 90 GRAUS, PARA ELETRODUTO, EM ACO GALVANIZADO ELETROLITICO, DIAMETRO DE 80 MM (3")</v>
          </cell>
          <cell r="C1847" t="str">
            <v xml:space="preserve">UN    </v>
          </cell>
          <cell r="D1847">
            <v>83.25</v>
          </cell>
        </row>
        <row r="1848">
          <cell r="A1848">
            <v>25968</v>
          </cell>
          <cell r="B1848" t="str">
            <v>DENTE PARA FRESADORA</v>
          </cell>
          <cell r="C1848" t="str">
            <v xml:space="preserve">UN    </v>
          </cell>
          <cell r="D1848">
            <v>41.38</v>
          </cell>
        </row>
        <row r="1849">
          <cell r="A1849">
            <v>38369</v>
          </cell>
          <cell r="B1849" t="str">
            <v>DESEMPENADEIRA DE ACO DENTADA 12 X *25* CM, DENTES 8 X 8 MM, CABO FECHADO DE MADEIRA</v>
          </cell>
          <cell r="C1849" t="str">
            <v xml:space="preserve">UN    </v>
          </cell>
          <cell r="D1849">
            <v>12</v>
          </cell>
        </row>
        <row r="1850">
          <cell r="A1850">
            <v>38370</v>
          </cell>
          <cell r="B1850" t="str">
            <v>DESEMPENADEIRA DE ACO LISA 12 X *25* CM COM CABO FECHADO DE MADEIRA</v>
          </cell>
          <cell r="C1850" t="str">
            <v xml:space="preserve">UN    </v>
          </cell>
          <cell r="D1850">
            <v>12</v>
          </cell>
        </row>
        <row r="1851">
          <cell r="A1851">
            <v>38372</v>
          </cell>
          <cell r="B1851" t="str">
            <v>DESEMPENADEIRA PLASTICA LISA *14 X 27* CM</v>
          </cell>
          <cell r="C1851" t="str">
            <v xml:space="preserve">UN    </v>
          </cell>
          <cell r="D1851">
            <v>15.88</v>
          </cell>
        </row>
        <row r="1852">
          <cell r="A1852">
            <v>2357</v>
          </cell>
          <cell r="B1852" t="str">
            <v>DESENHISTA COPISTA</v>
          </cell>
          <cell r="C1852" t="str">
            <v xml:space="preserve">H     </v>
          </cell>
          <cell r="D1852">
            <v>16.87</v>
          </cell>
        </row>
        <row r="1853">
          <cell r="A1853">
            <v>40806</v>
          </cell>
          <cell r="B1853" t="str">
            <v>DESENHISTA COPISTA (MENSALISTA)</v>
          </cell>
          <cell r="C1853" t="str">
            <v xml:space="preserve">MES   </v>
          </cell>
          <cell r="D1853">
            <v>2352.15</v>
          </cell>
        </row>
        <row r="1854">
          <cell r="A1854">
            <v>2355</v>
          </cell>
          <cell r="B1854" t="str">
            <v>DESENHISTA DETALHISTA</v>
          </cell>
          <cell r="C1854" t="str">
            <v xml:space="preserve">H     </v>
          </cell>
          <cell r="D1854">
            <v>22.37</v>
          </cell>
        </row>
        <row r="1855">
          <cell r="A1855">
            <v>40805</v>
          </cell>
          <cell r="B1855" t="str">
            <v>DESENHISTA DETALHISTA (MENSALISTA)</v>
          </cell>
          <cell r="C1855" t="str">
            <v xml:space="preserve">MES   </v>
          </cell>
          <cell r="D1855">
            <v>3118.34</v>
          </cell>
        </row>
        <row r="1856">
          <cell r="A1856">
            <v>2358</v>
          </cell>
          <cell r="B1856" t="str">
            <v>DESENHISTA PROJETISTA</v>
          </cell>
          <cell r="C1856" t="str">
            <v xml:space="preserve">H     </v>
          </cell>
          <cell r="D1856">
            <v>17.87</v>
          </cell>
        </row>
        <row r="1857">
          <cell r="A1857">
            <v>40807</v>
          </cell>
          <cell r="B1857" t="str">
            <v>DESENHISTA PROJETISTA (MENSALISTA)</v>
          </cell>
          <cell r="C1857" t="str">
            <v xml:space="preserve">MES   </v>
          </cell>
          <cell r="D1857">
            <v>2492.58</v>
          </cell>
        </row>
        <row r="1858">
          <cell r="A1858">
            <v>2359</v>
          </cell>
          <cell r="B1858" t="str">
            <v>DESENHISTA TECNICO AUXILIAR</v>
          </cell>
          <cell r="C1858" t="str">
            <v xml:space="preserve">H     </v>
          </cell>
          <cell r="D1858">
            <v>17.87</v>
          </cell>
        </row>
        <row r="1859">
          <cell r="A1859">
            <v>40808</v>
          </cell>
          <cell r="B1859" t="str">
            <v>DESENHISTA TECNICO AUXILIAR (MENSALISTA)</v>
          </cell>
          <cell r="C1859" t="str">
            <v xml:space="preserve">MES   </v>
          </cell>
          <cell r="D1859">
            <v>2491.89</v>
          </cell>
        </row>
        <row r="1860">
          <cell r="A1860">
            <v>43144</v>
          </cell>
          <cell r="B1860" t="str">
            <v>DESMOLDANTE PARA CONCRETO ESTAMPADO</v>
          </cell>
          <cell r="C1860" t="str">
            <v xml:space="preserve">KG    </v>
          </cell>
          <cell r="D1860">
            <v>24.51</v>
          </cell>
        </row>
        <row r="1861">
          <cell r="A1861">
            <v>39397</v>
          </cell>
          <cell r="B1861" t="str">
            <v>DESMOLDANTE PARA FORMAS METALICAS A BASE DE OLEO VEGETAL</v>
          </cell>
          <cell r="C1861" t="str">
            <v xml:space="preserve">L     </v>
          </cell>
          <cell r="D1861">
            <v>11.17</v>
          </cell>
        </row>
        <row r="1862">
          <cell r="A1862">
            <v>2692</v>
          </cell>
          <cell r="B1862" t="str">
            <v>DESMOLDANTE PROTETOR PARA FORMAS DE MADEIRA, DE BASE OLEOSA EMULSIONADA EM AGUA</v>
          </cell>
          <cell r="C1862" t="str">
            <v xml:space="preserve">L     </v>
          </cell>
          <cell r="D1862">
            <v>4.5</v>
          </cell>
        </row>
        <row r="1863">
          <cell r="A1863">
            <v>6</v>
          </cell>
          <cell r="B1863" t="str">
            <v>DETERGENTE AMONIACO (AMONIA DILUIDA)</v>
          </cell>
          <cell r="C1863" t="str">
            <v xml:space="preserve">L     </v>
          </cell>
          <cell r="D1863">
            <v>3.13</v>
          </cell>
        </row>
        <row r="1864">
          <cell r="A1864">
            <v>5330</v>
          </cell>
          <cell r="B1864" t="str">
            <v>DILUENTE EPOXI</v>
          </cell>
          <cell r="C1864" t="str">
            <v xml:space="preserve">L     </v>
          </cell>
          <cell r="D1864">
            <v>32.86</v>
          </cell>
        </row>
        <row r="1865">
          <cell r="A1865">
            <v>26017</v>
          </cell>
          <cell r="B1865" t="str">
            <v>DISCO DE BORRACHA PARA LIXADEIRA RIGIDO 7 " COM ARRUELA CENTRAL</v>
          </cell>
          <cell r="C1865" t="str">
            <v xml:space="preserve">UN    </v>
          </cell>
          <cell r="D1865">
            <v>44.7</v>
          </cell>
        </row>
        <row r="1866">
          <cell r="A1866">
            <v>25931</v>
          </cell>
          <cell r="B1866" t="str">
            <v>DISCO DE CORTE DIAMANTADO SEGMENTADO DIAMETRO DE 180 MM PARA ESMERILHADEIRA 7 "</v>
          </cell>
          <cell r="C1866" t="str">
            <v xml:space="preserve">UN    </v>
          </cell>
          <cell r="D1866">
            <v>142.06</v>
          </cell>
        </row>
        <row r="1867">
          <cell r="A1867">
            <v>38140</v>
          </cell>
          <cell r="B1867" t="str">
            <v>DISCO DE CORTE DIAMANTADO SEGMENTADO PARA CONCRETO, DIAMETRO DE 110 MM, FURO DE 20 MM</v>
          </cell>
          <cell r="C1867" t="str">
            <v xml:space="preserve">UN    </v>
          </cell>
          <cell r="D1867">
            <v>34.450000000000003</v>
          </cell>
        </row>
        <row r="1868">
          <cell r="A1868">
            <v>13887</v>
          </cell>
          <cell r="B1868" t="str">
            <v>DISCO DE CORTE DIAMANTADO SEGMENTADO PARA CONCRETO, DIAMETRO DE 350 MM, FURO DE 1 " (14 X 1 ")</v>
          </cell>
          <cell r="C1868" t="str">
            <v xml:space="preserve">UN    </v>
          </cell>
          <cell r="D1868">
            <v>815.63</v>
          </cell>
        </row>
        <row r="1869">
          <cell r="A1869">
            <v>26018</v>
          </cell>
          <cell r="B1869" t="str">
            <v>DISCO DE CORTE PARA METAL COM DUAS TELAS 12 X 1/8 X 3/4 " (300 X 3,2 X 19,05 MM)</v>
          </cell>
          <cell r="C1869" t="str">
            <v xml:space="preserve">UN    </v>
          </cell>
          <cell r="D1869">
            <v>36.31</v>
          </cell>
        </row>
        <row r="1870">
          <cell r="A1870">
            <v>26019</v>
          </cell>
          <cell r="B1870" t="str">
            <v>DISCO DE DESBASTE PARA METAL FERROSO EM GERAL, COM TRES TELAS,  9 X 1/4 X 7/8 " (228,6 X 6,4 X 22,2 MM)</v>
          </cell>
          <cell r="C1870" t="str">
            <v xml:space="preserve">UN    </v>
          </cell>
          <cell r="D1870">
            <v>34.29</v>
          </cell>
        </row>
        <row r="1871">
          <cell r="A1871">
            <v>26020</v>
          </cell>
          <cell r="B1871" t="str">
            <v>DISCO DE LIXA PARA METAL, DIAMETRO = 180 MM, GRAO 120</v>
          </cell>
          <cell r="C1871" t="str">
            <v xml:space="preserve">UN    </v>
          </cell>
          <cell r="D1871">
            <v>8.94</v>
          </cell>
        </row>
        <row r="1872">
          <cell r="A1872">
            <v>34544</v>
          </cell>
          <cell r="B1872" t="str">
            <v>DISJUNTOR  TERMOMAGNETICO TRIPOLAR 3 X 400 A / ICC - 25 KA</v>
          </cell>
          <cell r="C1872" t="str">
            <v xml:space="preserve">UN    </v>
          </cell>
          <cell r="D1872">
            <v>1137.3900000000001</v>
          </cell>
        </row>
        <row r="1873">
          <cell r="A1873">
            <v>34729</v>
          </cell>
          <cell r="B1873" t="str">
            <v>DISJUNTOR TERMICO E MAGNETICO AJUSTAVEIS, TRIPOLAR DE 100 ATE 250A, CAPACIDADE DE INTERRUPCAO DE 35KA</v>
          </cell>
          <cell r="C1873" t="str">
            <v xml:space="preserve">UN    </v>
          </cell>
          <cell r="D1873">
            <v>894.74</v>
          </cell>
        </row>
        <row r="1874">
          <cell r="A1874">
            <v>34734</v>
          </cell>
          <cell r="B1874" t="str">
            <v>DISJUNTOR TERMICO E MAGNETICO AJUSTAVEIS, TRIPOLAR DE 300 ATE 400A, CAPACIDADE DE INTERRUPCAO DE 35KA</v>
          </cell>
          <cell r="C1874" t="str">
            <v xml:space="preserve">UN    </v>
          </cell>
          <cell r="D1874">
            <v>1385.34</v>
          </cell>
        </row>
        <row r="1875">
          <cell r="A1875">
            <v>34738</v>
          </cell>
          <cell r="B1875" t="str">
            <v>DISJUNTOR TERMICO E MAGNETICO AJUSTAVEIS, TRIPOLAR DE 450 ATE 600A, CAPACIDADE DE INTERRUPCAO DE 35KA</v>
          </cell>
          <cell r="C1875" t="str">
            <v xml:space="preserve">UN    </v>
          </cell>
          <cell r="D1875">
            <v>3236.58</v>
          </cell>
        </row>
        <row r="1876">
          <cell r="A1876">
            <v>2391</v>
          </cell>
          <cell r="B1876" t="str">
            <v>DISJUNTOR TERMOMAGNETICO TRIPOLAR 125A</v>
          </cell>
          <cell r="C1876" t="str">
            <v xml:space="preserve">UN    </v>
          </cell>
          <cell r="D1876">
            <v>263.24</v>
          </cell>
        </row>
        <row r="1877">
          <cell r="A1877">
            <v>2374</v>
          </cell>
          <cell r="B1877" t="str">
            <v>DISJUNTOR TERMOMAGNETICO TRIPOLAR 150 A / 600 V, TIPO FXD / ICC - 35 KA</v>
          </cell>
          <cell r="C1877" t="str">
            <v xml:space="preserve">UN    </v>
          </cell>
          <cell r="D1877">
            <v>298.64</v>
          </cell>
        </row>
        <row r="1878">
          <cell r="A1878">
            <v>2377</v>
          </cell>
          <cell r="B1878" t="str">
            <v>DISJUNTOR TERMOMAGNETICO TRIPOLAR 200 A / 600 V, TIPO FXD / ICC - 35 KA</v>
          </cell>
          <cell r="C1878" t="str">
            <v xml:space="preserve">UN    </v>
          </cell>
          <cell r="D1878">
            <v>419.11</v>
          </cell>
        </row>
        <row r="1879">
          <cell r="A1879">
            <v>2393</v>
          </cell>
          <cell r="B1879" t="str">
            <v>DISJUNTOR TERMOMAGNETICO TRIPOLAR 250 A / 600 V, TIPO FXD</v>
          </cell>
          <cell r="C1879" t="str">
            <v xml:space="preserve">UN    </v>
          </cell>
          <cell r="D1879">
            <v>701.85</v>
          </cell>
        </row>
        <row r="1880">
          <cell r="A1880">
            <v>34705</v>
          </cell>
          <cell r="B1880" t="str">
            <v>DISJUNTOR TERMOMAGNETICO TRIPOLAR 3  X 250 A/ICC - 25 KA</v>
          </cell>
          <cell r="C1880" t="str">
            <v xml:space="preserve">UN    </v>
          </cell>
          <cell r="D1880">
            <v>613.87</v>
          </cell>
        </row>
        <row r="1881">
          <cell r="A1881">
            <v>34707</v>
          </cell>
          <cell r="B1881" t="str">
            <v>DISJUNTOR TERMOMAGNETICO TRIPOLAR 3 X 350 A/ICC - 25 KA</v>
          </cell>
          <cell r="C1881" t="str">
            <v xml:space="preserve">UN    </v>
          </cell>
          <cell r="D1881">
            <v>1137.51</v>
          </cell>
        </row>
        <row r="1882">
          <cell r="A1882">
            <v>2378</v>
          </cell>
          <cell r="B1882" t="str">
            <v>DISJUNTOR TERMOMAGNETICO TRIPOLAR 300 A / 600 V, TIPO JXD / ICC - 40 KA</v>
          </cell>
          <cell r="C1882" t="str">
            <v xml:space="preserve">UN    </v>
          </cell>
          <cell r="D1882">
            <v>964.09</v>
          </cell>
        </row>
        <row r="1883">
          <cell r="A1883">
            <v>2379</v>
          </cell>
          <cell r="B1883" t="str">
            <v>DISJUNTOR TERMOMAGNETICO TRIPOLAR 400 A / 600 V, TIPO JXD / ICC - 40 KA</v>
          </cell>
          <cell r="C1883" t="str">
            <v xml:space="preserve">UN    </v>
          </cell>
          <cell r="D1883">
            <v>964.09</v>
          </cell>
        </row>
        <row r="1884">
          <cell r="A1884">
            <v>2376</v>
          </cell>
          <cell r="B1884" t="str">
            <v>DISJUNTOR TERMOMAGNETICO TRIPOLAR 600 A / 600 V, TIPO LXD / ICC - 40 KA</v>
          </cell>
          <cell r="C1884" t="str">
            <v xml:space="preserve">UN    </v>
          </cell>
          <cell r="D1884">
            <v>1587.85</v>
          </cell>
        </row>
        <row r="1885">
          <cell r="A1885">
            <v>2394</v>
          </cell>
          <cell r="B1885" t="str">
            <v>DISJUNTOR TERMOMAGNETICO TRIPOLAR 800 A / 600 V, TIPO LMXD</v>
          </cell>
          <cell r="C1885" t="str">
            <v xml:space="preserve">UN    </v>
          </cell>
          <cell r="D1885">
            <v>3394.53</v>
          </cell>
        </row>
        <row r="1886">
          <cell r="A1886">
            <v>34686</v>
          </cell>
          <cell r="B1886" t="str">
            <v>DISJUNTOR TIPO DIN / IEC, MONOPOLAR DE 40  ATE 50A</v>
          </cell>
          <cell r="C1886" t="str">
            <v xml:space="preserve">UN    </v>
          </cell>
          <cell r="D1886">
            <v>10.19</v>
          </cell>
        </row>
        <row r="1887">
          <cell r="A1887">
            <v>34616</v>
          </cell>
          <cell r="B1887" t="str">
            <v>DISJUNTOR TIPO DIN/IEC, BIPOLAR DE 6 ATE 32A</v>
          </cell>
          <cell r="C1887" t="str">
            <v xml:space="preserve">UN    </v>
          </cell>
          <cell r="D1887">
            <v>39.39</v>
          </cell>
        </row>
        <row r="1888">
          <cell r="A1888">
            <v>34623</v>
          </cell>
          <cell r="B1888" t="str">
            <v>DISJUNTOR TIPO DIN/IEC, BIPOLAR 40 ATE 50A</v>
          </cell>
          <cell r="C1888" t="str">
            <v xml:space="preserve">UN    </v>
          </cell>
          <cell r="D1888">
            <v>38.78</v>
          </cell>
        </row>
        <row r="1889">
          <cell r="A1889">
            <v>34628</v>
          </cell>
          <cell r="B1889" t="str">
            <v>DISJUNTOR TIPO DIN/IEC, BIPOLAR 63 A</v>
          </cell>
          <cell r="C1889" t="str">
            <v xml:space="preserve">UN    </v>
          </cell>
          <cell r="D1889">
            <v>55.55</v>
          </cell>
        </row>
        <row r="1890">
          <cell r="A1890">
            <v>34653</v>
          </cell>
          <cell r="B1890" t="str">
            <v>DISJUNTOR TIPO DIN/IEC, MONOPOLAR DE 6  ATE  32A</v>
          </cell>
          <cell r="C1890" t="str">
            <v xml:space="preserve">UN    </v>
          </cell>
          <cell r="D1890">
            <v>6.87</v>
          </cell>
        </row>
        <row r="1891">
          <cell r="A1891">
            <v>34688</v>
          </cell>
          <cell r="B1891" t="str">
            <v>DISJUNTOR TIPO DIN/IEC, MONOPOLAR DE 63 A</v>
          </cell>
          <cell r="C1891" t="str">
            <v xml:space="preserve">UN    </v>
          </cell>
          <cell r="D1891">
            <v>12.45</v>
          </cell>
        </row>
        <row r="1892">
          <cell r="A1892">
            <v>34709</v>
          </cell>
          <cell r="B1892" t="str">
            <v>DISJUNTOR TIPO DIN/IEC, TRIPOLAR DE 10 ATE 50A</v>
          </cell>
          <cell r="C1892" t="str">
            <v xml:space="preserve">UN    </v>
          </cell>
          <cell r="D1892">
            <v>48.26</v>
          </cell>
        </row>
        <row r="1893">
          <cell r="A1893">
            <v>34714</v>
          </cell>
          <cell r="B1893" t="str">
            <v>DISJUNTOR TIPO DIN/IEC, TRIPOLAR 63 A</v>
          </cell>
          <cell r="C1893" t="str">
            <v xml:space="preserve">UN    </v>
          </cell>
          <cell r="D1893">
            <v>57.64</v>
          </cell>
        </row>
        <row r="1894">
          <cell r="A1894">
            <v>2388</v>
          </cell>
          <cell r="B1894" t="str">
            <v>DISJUNTOR TIPO NEMA, BIPOLAR 10  ATE  50 A, TENSAO MAXIMA 415 V</v>
          </cell>
          <cell r="C1894" t="str">
            <v xml:space="preserve">UN    </v>
          </cell>
          <cell r="D1894">
            <v>47.9</v>
          </cell>
        </row>
        <row r="1895">
          <cell r="A1895">
            <v>34606</v>
          </cell>
          <cell r="B1895" t="str">
            <v>DISJUNTOR TIPO NEMA, BIPOLAR 60 ATE 100A, TENSAO MAXIMA 415 V</v>
          </cell>
          <cell r="C1895" t="str">
            <v xml:space="preserve">UN    </v>
          </cell>
          <cell r="D1895">
            <v>73.47</v>
          </cell>
        </row>
        <row r="1896">
          <cell r="A1896">
            <v>34689</v>
          </cell>
          <cell r="B1896" t="str">
            <v>DISJUNTOR TIPO NEMA, MONOPOLAR DE 60 ATE 70A, TENSAO MAXIMA DE 240 V</v>
          </cell>
          <cell r="C1896" t="str">
            <v xml:space="preserve">UN    </v>
          </cell>
          <cell r="D1896">
            <v>23.39</v>
          </cell>
        </row>
        <row r="1897">
          <cell r="A1897">
            <v>2370</v>
          </cell>
          <cell r="B1897" t="str">
            <v>DISJUNTOR TIPO NEMA, MONOPOLAR 10 ATE 30A, TENSAO MAXIMA DE 240 V</v>
          </cell>
          <cell r="C1897" t="str">
            <v xml:space="preserve">UN    </v>
          </cell>
          <cell r="D1897">
            <v>8.9</v>
          </cell>
        </row>
        <row r="1898">
          <cell r="A1898">
            <v>2386</v>
          </cell>
          <cell r="B1898" t="str">
            <v>DISJUNTOR TIPO NEMA, MONOPOLAR 35  ATE  50 A, TENSAO MAXIMA DE 240 V</v>
          </cell>
          <cell r="C1898" t="str">
            <v xml:space="preserve">UN    </v>
          </cell>
          <cell r="D1898">
            <v>14.93</v>
          </cell>
        </row>
        <row r="1899">
          <cell r="A1899">
            <v>2392</v>
          </cell>
          <cell r="B1899" t="str">
            <v>DISJUNTOR TIPO NEMA, TRIPOLAR 10  ATE  50A, TENSAO MAXIMA DE 415 V</v>
          </cell>
          <cell r="C1899" t="str">
            <v xml:space="preserve">UN    </v>
          </cell>
          <cell r="D1899">
            <v>59.74</v>
          </cell>
        </row>
        <row r="1900">
          <cell r="A1900">
            <v>2373</v>
          </cell>
          <cell r="B1900" t="str">
            <v>DISJUNTOR TIPO NEMA, TRIPOLAR 60 ATE 100 A, TENSAO MAXIMA DE 415 V</v>
          </cell>
          <cell r="C1900" t="str">
            <v xml:space="preserve">UN    </v>
          </cell>
          <cell r="D1900">
            <v>84.17</v>
          </cell>
        </row>
        <row r="1901">
          <cell r="A1901">
            <v>39465</v>
          </cell>
          <cell r="B1901" t="str">
            <v>DISPOSITIVO DPS CLASSE II, 1 POLO, TENSAO MAXIMA DE 175 V, CORRENTE MAXIMA DE *20* KA (TIPO AC)</v>
          </cell>
          <cell r="C1901" t="str">
            <v xml:space="preserve">UN    </v>
          </cell>
          <cell r="D1901">
            <v>51.42</v>
          </cell>
        </row>
        <row r="1902">
          <cell r="A1902">
            <v>39466</v>
          </cell>
          <cell r="B1902" t="str">
            <v>DISPOSITIVO DPS CLASSE II, 1 POLO, TENSAO MAXIMA DE 175 V, CORRENTE MAXIMA DE *30* KA (TIPO AC)</v>
          </cell>
          <cell r="C1902" t="str">
            <v xml:space="preserve">UN    </v>
          </cell>
          <cell r="D1902">
            <v>57.85</v>
          </cell>
        </row>
        <row r="1903">
          <cell r="A1903">
            <v>39467</v>
          </cell>
          <cell r="B1903" t="str">
            <v>DISPOSITIVO DPS CLASSE II, 1 POLO, TENSAO MAXIMA DE 175 V, CORRENTE MAXIMA DE *45* KA (TIPO AC)</v>
          </cell>
          <cell r="C1903" t="str">
            <v xml:space="preserve">UN    </v>
          </cell>
          <cell r="D1903">
            <v>73.989999999999995</v>
          </cell>
        </row>
        <row r="1904">
          <cell r="A1904">
            <v>39468</v>
          </cell>
          <cell r="B1904" t="str">
            <v>DISPOSITIVO DPS CLASSE II, 1 POLO, TENSAO MAXIMA DE 175 V, CORRENTE MAXIMA DE *90* KA (TIPO AC)</v>
          </cell>
          <cell r="C1904" t="str">
            <v xml:space="preserve">UN    </v>
          </cell>
          <cell r="D1904">
            <v>131.52000000000001</v>
          </cell>
        </row>
        <row r="1905">
          <cell r="A1905">
            <v>39469</v>
          </cell>
          <cell r="B1905" t="str">
            <v>DISPOSITIVO DPS CLASSE II, 1 POLO, TENSAO MAXIMA DE 275 V, CORRENTE MAXIMA DE *20* KA (TIPO AC)</v>
          </cell>
          <cell r="C1905" t="str">
            <v xml:space="preserve">UN    </v>
          </cell>
          <cell r="D1905">
            <v>53.57</v>
          </cell>
        </row>
        <row r="1906">
          <cell r="A1906">
            <v>39470</v>
          </cell>
          <cell r="B1906" t="str">
            <v>DISPOSITIVO DPS CLASSE II, 1 POLO, TENSAO MAXIMA DE 275 V, CORRENTE MAXIMA DE *30* KA (TIPO AC)</v>
          </cell>
          <cell r="C1906" t="str">
            <v xml:space="preserve">UN    </v>
          </cell>
          <cell r="D1906">
            <v>65.83</v>
          </cell>
        </row>
        <row r="1907">
          <cell r="A1907">
            <v>39471</v>
          </cell>
          <cell r="B1907" t="str">
            <v>DISPOSITIVO DPS CLASSE II, 1 POLO, TENSAO MAXIMA DE 275 V, CORRENTE MAXIMA DE *45* KA (TIPO AC)</v>
          </cell>
          <cell r="C1907" t="str">
            <v xml:space="preserve">UN    </v>
          </cell>
          <cell r="D1907">
            <v>79.11</v>
          </cell>
        </row>
        <row r="1908">
          <cell r="A1908">
            <v>39472</v>
          </cell>
          <cell r="B1908" t="str">
            <v>DISPOSITIVO DPS CLASSE II, 1 POLO, TENSAO MAXIMA DE 275 V, CORRENTE MAXIMA DE *90* KA (TIPO AC)</v>
          </cell>
          <cell r="C1908" t="str">
            <v xml:space="preserve">UN    </v>
          </cell>
          <cell r="D1908">
            <v>137.44999999999999</v>
          </cell>
        </row>
        <row r="1909">
          <cell r="A1909">
            <v>39473</v>
          </cell>
          <cell r="B1909" t="str">
            <v>DISPOSITIVO DPS CLASSE II, 1 POLO, TENSAO MAXIMA DE 385 V, CORRENTE MAXIMA DE *20* KA (TIPO AC)</v>
          </cell>
          <cell r="C1909" t="str">
            <v xml:space="preserve">UN    </v>
          </cell>
          <cell r="D1909">
            <v>88.79</v>
          </cell>
        </row>
        <row r="1910">
          <cell r="A1910">
            <v>39474</v>
          </cell>
          <cell r="B1910" t="str">
            <v>DISPOSITIVO DPS CLASSE II, 1 POLO, TENSAO MAXIMA DE 385 V, CORRENTE MAXIMA DE *30* KA (TIPO AC)</v>
          </cell>
          <cell r="C1910" t="str">
            <v xml:space="preserve">UN    </v>
          </cell>
          <cell r="D1910">
            <v>94.66</v>
          </cell>
        </row>
        <row r="1911">
          <cell r="A1911">
            <v>39475</v>
          </cell>
          <cell r="B1911" t="str">
            <v>DISPOSITIVO DPS CLASSE II, 1 POLO, TENSAO MAXIMA DE 385 V, CORRENTE MAXIMA DE *45* KA (TIPO AC)</v>
          </cell>
          <cell r="C1911" t="str">
            <v xml:space="preserve">UN    </v>
          </cell>
          <cell r="D1911">
            <v>107.4</v>
          </cell>
        </row>
        <row r="1912">
          <cell r="A1912">
            <v>39476</v>
          </cell>
          <cell r="B1912" t="str">
            <v>DISPOSITIVO DPS CLASSE II, 1 POLO, TENSAO MAXIMA DE 385 V, CORRENTE MAXIMA DE *90* KA (TIPO AC)</v>
          </cell>
          <cell r="C1912" t="str">
            <v xml:space="preserve">UN    </v>
          </cell>
          <cell r="D1912">
            <v>202.17</v>
          </cell>
        </row>
        <row r="1913">
          <cell r="A1913">
            <v>39477</v>
          </cell>
          <cell r="B1913" t="str">
            <v>DISPOSITIVO DPS CLASSE II, 1 POLO, TENSAO MAXIMA DE 460 V, CORRENTE MAXIMA DE *20* KA (TIPO AC)</v>
          </cell>
          <cell r="C1913" t="str">
            <v xml:space="preserve">UN    </v>
          </cell>
          <cell r="D1913">
            <v>99.06</v>
          </cell>
        </row>
        <row r="1914">
          <cell r="A1914">
            <v>39478</v>
          </cell>
          <cell r="B1914" t="str">
            <v>DISPOSITIVO DPS CLASSE II, 1 POLO, TENSAO MAXIMA DE 460 V, CORRENTE MAXIMA DE *30* KA (TIPO AC)</v>
          </cell>
          <cell r="C1914" t="str">
            <v xml:space="preserve">UN    </v>
          </cell>
          <cell r="D1914">
            <v>102.12</v>
          </cell>
        </row>
        <row r="1915">
          <cell r="A1915">
            <v>39479</v>
          </cell>
          <cell r="B1915" t="str">
            <v>DISPOSITIVO DPS CLASSE II, 1 POLO, TENSAO MAXIMA DE 460 V, CORRENTE MAXIMA DE *45* KA (TIPO AC)</v>
          </cell>
          <cell r="C1915" t="str">
            <v xml:space="preserve">UN    </v>
          </cell>
          <cell r="D1915">
            <v>120.32</v>
          </cell>
        </row>
        <row r="1916">
          <cell r="A1916">
            <v>39480</v>
          </cell>
          <cell r="B1916" t="str">
            <v>DISPOSITIVO DPS CLASSE II, 1 POLO, TENSAO MAXIMA DE 460 V, CORRENTE MAXIMA DE *90* KA (TIPO AC)</v>
          </cell>
          <cell r="C1916" t="str">
            <v xml:space="preserve">UN    </v>
          </cell>
          <cell r="D1916">
            <v>248.29</v>
          </cell>
        </row>
        <row r="1917">
          <cell r="A1917">
            <v>39459</v>
          </cell>
          <cell r="B1917" t="str">
            <v>DISPOSITIVO DR, 2 POLOS, SENSIBILIDADE DE 30 MA, CORRENTE DE 100 A, TIPO AC</v>
          </cell>
          <cell r="C1917" t="str">
            <v xml:space="preserve">UN    </v>
          </cell>
          <cell r="D1917">
            <v>210.73</v>
          </cell>
        </row>
        <row r="1918">
          <cell r="A1918">
            <v>39445</v>
          </cell>
          <cell r="B1918" t="str">
            <v>DISPOSITIVO DR, 2 POLOS, SENSIBILIDADE DE 30 MA, CORRENTE DE 25 A, TIPO AC</v>
          </cell>
          <cell r="C1918" t="str">
            <v xml:space="preserve">UN    </v>
          </cell>
          <cell r="D1918">
            <v>105.81</v>
          </cell>
        </row>
        <row r="1919">
          <cell r="A1919">
            <v>39446</v>
          </cell>
          <cell r="B1919" t="str">
            <v>DISPOSITIVO DR, 2 POLOS, SENSIBILIDADE DE 30 MA, CORRENTE DE 40 A, TIPO AC</v>
          </cell>
          <cell r="C1919" t="str">
            <v xml:space="preserve">UN    </v>
          </cell>
          <cell r="D1919">
            <v>107.69</v>
          </cell>
        </row>
        <row r="1920">
          <cell r="A1920">
            <v>39447</v>
          </cell>
          <cell r="B1920" t="str">
            <v>DISPOSITIVO DR, 2 POLOS, SENSIBILIDADE DE 30 MA, CORRENTE DE 63 A, TIPO AC</v>
          </cell>
          <cell r="C1920" t="str">
            <v xml:space="preserve">UN    </v>
          </cell>
          <cell r="D1920">
            <v>115.16</v>
          </cell>
        </row>
        <row r="1921">
          <cell r="A1921">
            <v>39448</v>
          </cell>
          <cell r="B1921" t="str">
            <v>DISPOSITIVO DR, 2 POLOS, SENSIBILIDADE DE 30 MA, CORRENTE DE 80 A, TIPO AC</v>
          </cell>
          <cell r="C1921" t="str">
            <v xml:space="preserve">UN    </v>
          </cell>
          <cell r="D1921">
            <v>196.37</v>
          </cell>
        </row>
        <row r="1922">
          <cell r="A1922">
            <v>39450</v>
          </cell>
          <cell r="B1922" t="str">
            <v>DISPOSITIVO DR, 2 POLOS, SENSIBILIDADE DE 300 MA, CORRENTE DE 25 A, TIPO AC</v>
          </cell>
          <cell r="C1922" t="str">
            <v xml:space="preserve">UN    </v>
          </cell>
          <cell r="D1922">
            <v>119.81</v>
          </cell>
        </row>
        <row r="1923">
          <cell r="A1923">
            <v>39451</v>
          </cell>
          <cell r="B1923" t="str">
            <v>DISPOSITIVO DR, 2 POLOS, SENSIBILIDADE DE 300 MA, CORRENTE DE 40 A, TIPO AC</v>
          </cell>
          <cell r="C1923" t="str">
            <v xml:space="preserve">UN    </v>
          </cell>
          <cell r="D1923">
            <v>130.68</v>
          </cell>
        </row>
        <row r="1924">
          <cell r="A1924">
            <v>39452</v>
          </cell>
          <cell r="B1924" t="str">
            <v>DISPOSITIVO DR, 2 POLOS, SENSIBILIDADE DE 300 MA, CORRENTE DE 63 A, TIPO AC</v>
          </cell>
          <cell r="C1924" t="str">
            <v xml:space="preserve">UN    </v>
          </cell>
          <cell r="D1924">
            <v>131.46</v>
          </cell>
        </row>
        <row r="1925">
          <cell r="A1925">
            <v>39523</v>
          </cell>
          <cell r="B1925" t="str">
            <v>DISPOSITIVO DR, 2 POLOS, SENSIBILIDADE DE 300 MA, CORRENTE DE 80 A, TIPO  AC</v>
          </cell>
          <cell r="C1925" t="str">
            <v xml:space="preserve">UN    </v>
          </cell>
          <cell r="D1925">
            <v>219.99</v>
          </cell>
        </row>
        <row r="1926">
          <cell r="A1926">
            <v>39449</v>
          </cell>
          <cell r="B1926" t="str">
            <v>DISPOSITIVO DR, 4 POLOS, SENSIBILIDADE DE 30 MA, CORRENTE DE 100 A, TIPO AC</v>
          </cell>
          <cell r="C1926" t="str">
            <v xml:space="preserve">UN    </v>
          </cell>
          <cell r="D1926">
            <v>243.63</v>
          </cell>
        </row>
        <row r="1927">
          <cell r="A1927">
            <v>39455</v>
          </cell>
          <cell r="B1927" t="str">
            <v>DISPOSITIVO DR, 4 POLOS, SENSIBILIDADE DE 30 MA, CORRENTE DE 25 A, TIPO AC</v>
          </cell>
          <cell r="C1927" t="str">
            <v xml:space="preserve">UN    </v>
          </cell>
          <cell r="D1927">
            <v>120.55</v>
          </cell>
        </row>
        <row r="1928">
          <cell r="A1928">
            <v>39456</v>
          </cell>
          <cell r="B1928" t="str">
            <v>DISPOSITIVO DR, 4 POLOS, SENSIBILIDADE DE 30 MA, CORRENTE DE 40 A, TIPO AC</v>
          </cell>
          <cell r="C1928" t="str">
            <v xml:space="preserve">UN    </v>
          </cell>
          <cell r="D1928">
            <v>120.64</v>
          </cell>
        </row>
        <row r="1929">
          <cell r="A1929">
            <v>39457</v>
          </cell>
          <cell r="B1929" t="str">
            <v>DISPOSITIVO DR, 4 POLOS, SENSIBILIDADE DE 30 MA, CORRENTE DE 63 A, TIPO AC</v>
          </cell>
          <cell r="C1929" t="str">
            <v xml:space="preserve">UN    </v>
          </cell>
          <cell r="D1929">
            <v>131.52000000000001</v>
          </cell>
        </row>
        <row r="1930">
          <cell r="A1930">
            <v>39458</v>
          </cell>
          <cell r="B1930" t="str">
            <v>DISPOSITIVO DR, 4 POLOS, SENSIBILIDADE DE 30 MA, CORRENTE DE 80 A, TIPO AC</v>
          </cell>
          <cell r="C1930" t="str">
            <v xml:space="preserve">UN    </v>
          </cell>
          <cell r="D1930">
            <v>245.42</v>
          </cell>
        </row>
        <row r="1931">
          <cell r="A1931">
            <v>39464</v>
          </cell>
          <cell r="B1931" t="str">
            <v>DISPOSITIVO DR, 4 POLOS, SENSIBILIDADE DE 300 MA, CORRENTE DE 100 A, TIPO AC</v>
          </cell>
          <cell r="C1931" t="str">
            <v xml:space="preserve">UN    </v>
          </cell>
          <cell r="D1931">
            <v>394.66</v>
          </cell>
        </row>
        <row r="1932">
          <cell r="A1932">
            <v>39460</v>
          </cell>
          <cell r="B1932" t="str">
            <v>DISPOSITIVO DR, 4 POLOS, SENSIBILIDADE DE 300 MA, CORRENTE DE 25 A, TIPO AC</v>
          </cell>
          <cell r="C1932" t="str">
            <v xml:space="preserve">UN    </v>
          </cell>
          <cell r="D1932">
            <v>149.68</v>
          </cell>
        </row>
        <row r="1933">
          <cell r="A1933">
            <v>39461</v>
          </cell>
          <cell r="B1933" t="str">
            <v>DISPOSITIVO DR, 4 POLOS, SENSIBILIDADE DE 300 MA, CORRENTE DE 40 A, TIPO AC</v>
          </cell>
          <cell r="C1933" t="str">
            <v xml:space="preserve">UN    </v>
          </cell>
          <cell r="D1933">
            <v>175.39</v>
          </cell>
        </row>
        <row r="1934">
          <cell r="A1934">
            <v>39462</v>
          </cell>
          <cell r="B1934" t="str">
            <v>DISPOSITIVO DR, 4 POLOS, SENSIBILIDADE DE 300 MA, CORRENTE DE 63 A, TIPO AC</v>
          </cell>
          <cell r="C1934" t="str">
            <v xml:space="preserve">UN    </v>
          </cell>
          <cell r="D1934">
            <v>169.04</v>
          </cell>
        </row>
        <row r="1935">
          <cell r="A1935">
            <v>39463</v>
          </cell>
          <cell r="B1935" t="str">
            <v>DISPOSITIVO DR, 4 POLOS, SENSIBILIDADE DE 300 MA, CORRENTE DE 80 A, TIPO AC</v>
          </cell>
          <cell r="C1935" t="str">
            <v xml:space="preserve">UN    </v>
          </cell>
          <cell r="D1935">
            <v>391.6</v>
          </cell>
        </row>
        <row r="1936">
          <cell r="A1936">
            <v>26039</v>
          </cell>
          <cell r="B1936" t="str">
            <v>DISTRIBUIDOR DE AGREGADOS AUTOPROPELIDO, CAP 3 M3, A DIESEL, 6 CC, 176 CV</v>
          </cell>
          <cell r="C1936" t="str">
            <v xml:space="preserve">UN    </v>
          </cell>
          <cell r="D1936">
            <v>249588.52</v>
          </cell>
        </row>
        <row r="1937">
          <cell r="A1937">
            <v>2401</v>
          </cell>
          <cell r="B1937" t="str">
            <v>DISTRIBUIDOR DE AGREGADOS REBOCAVEL, CAPACIDADE 1,9 M3, LARGURA DE TRABALHO 3,66 M</v>
          </cell>
          <cell r="C1937" t="str">
            <v xml:space="preserve">UN    </v>
          </cell>
          <cell r="D1937">
            <v>57408.12</v>
          </cell>
        </row>
        <row r="1938">
          <cell r="A1938">
            <v>38870</v>
          </cell>
          <cell r="B1938" t="str">
            <v>DISTRIBUIDOR METALICO, COM ROSCA, 2 SAIDAS, DN 1" X 1/2", PARA CONEXAO COM ANEL DESLIZANTE EM TUBO PEX</v>
          </cell>
          <cell r="C1938" t="str">
            <v xml:space="preserve">UN    </v>
          </cell>
          <cell r="D1938">
            <v>32.61</v>
          </cell>
        </row>
        <row r="1939">
          <cell r="A1939">
            <v>38869</v>
          </cell>
          <cell r="B1939" t="str">
            <v>DISTRIBUIDOR METALICO, COM ROSCA, 2 SAIDAS, DN 3/4" X 1/2", PARA CONEXAO COM ANEL DESLIZANTE EM TUBO PEX</v>
          </cell>
          <cell r="C1939" t="str">
            <v xml:space="preserve">UN    </v>
          </cell>
          <cell r="D1939">
            <v>28.77</v>
          </cell>
        </row>
        <row r="1940">
          <cell r="A1940">
            <v>38872</v>
          </cell>
          <cell r="B1940" t="str">
            <v>DISTRIBUIDOR METALICO, COM ROSCA, 3 SAIDAS, DN 1" X 1/2", PARA CONEXAO COM ANEL DESLIZANTE EM TUBO PEX</v>
          </cell>
          <cell r="C1940" t="str">
            <v xml:space="preserve">UN    </v>
          </cell>
          <cell r="D1940">
            <v>44.55</v>
          </cell>
        </row>
        <row r="1941">
          <cell r="A1941">
            <v>38871</v>
          </cell>
          <cell r="B1941" t="str">
            <v>DISTRIBUIDOR METALICO, COM ROSCA, 3 SAIDAS, DN 3/4" X 1/2", PARA CONEXAO COM ANEL DESLIZANTE EM TUBO PEX</v>
          </cell>
          <cell r="C1941" t="str">
            <v xml:space="preserve">UN    </v>
          </cell>
          <cell r="D1941">
            <v>35.840000000000003</v>
          </cell>
        </row>
        <row r="1942">
          <cell r="A1942">
            <v>39283</v>
          </cell>
          <cell r="B1942" t="str">
            <v>DISTRIBUIDOR, PLASTICO, 2 SAIDAS, DN 32 X 16 MM, PARA CONEXAO COM CRIMPAGEM EM TUBO PEX</v>
          </cell>
          <cell r="C1942" t="str">
            <v xml:space="preserve">UN    </v>
          </cell>
          <cell r="D1942">
            <v>111.62</v>
          </cell>
        </row>
        <row r="1943">
          <cell r="A1943">
            <v>39284</v>
          </cell>
          <cell r="B1943" t="str">
            <v>DISTRIBUIDOR, PLASTICO, 2 SAIDAS, DN 32 X 20 MM, PARA CONEXAO COM CRIMPAGEM EM TUBO PEX</v>
          </cell>
          <cell r="C1943" t="str">
            <v xml:space="preserve">UN    </v>
          </cell>
          <cell r="D1943">
            <v>120.96</v>
          </cell>
        </row>
        <row r="1944">
          <cell r="A1944">
            <v>39285</v>
          </cell>
          <cell r="B1944" t="str">
            <v>DISTRIBUIDOR, PLASTICO, 2 SAIDAS, DN 32 X 25 MM, PARA CONEXAO COM CRIMPAGEM EM TUBO PEX</v>
          </cell>
          <cell r="C1944" t="str">
            <v xml:space="preserve">UN    </v>
          </cell>
          <cell r="D1944">
            <v>122.71</v>
          </cell>
        </row>
        <row r="1945">
          <cell r="A1945">
            <v>39286</v>
          </cell>
          <cell r="B1945" t="str">
            <v>DISTRIBUIDOR, PLASTICO, 3 SAIDAS, DN 32 X 16 MM, PARA CONEXAO COM CRIMPAGEM EM TUBO PEX</v>
          </cell>
          <cell r="C1945" t="str">
            <v xml:space="preserve">UN    </v>
          </cell>
          <cell r="D1945">
            <v>120.03</v>
          </cell>
        </row>
        <row r="1946">
          <cell r="A1946">
            <v>39287</v>
          </cell>
          <cell r="B1946" t="str">
            <v>DISTRIBUIDOR, PLASTICO, 3 SAIDAS, DN 32 X 20 MM, PARA CONEXAO COM CRIMPAGEM EM TUBO PEX</v>
          </cell>
          <cell r="C1946" t="str">
            <v xml:space="preserve">UN    </v>
          </cell>
          <cell r="D1946">
            <v>140.94</v>
          </cell>
        </row>
        <row r="1947">
          <cell r="A1947">
            <v>39288</v>
          </cell>
          <cell r="B1947" t="str">
            <v>DISTRIBUIDOR, PLASTICO, 3 SAIDAS, DN 32 X 25 MM, PARA CONEXAO COM CRIMPAGEM EM TUBO PEX</v>
          </cell>
          <cell r="C1947" t="str">
            <v xml:space="preserve">UN    </v>
          </cell>
          <cell r="D1947">
            <v>150.41999999999999</v>
          </cell>
        </row>
        <row r="1948">
          <cell r="A1948">
            <v>2414</v>
          </cell>
          <cell r="B1948" t="str">
            <v>DIVISORIA (N2) PAINEL/VIDRO - PAINEL C/ MSO/COMEIA E=35MM - MONTANTE/RODAPE DUPLO ACO GALV PINTADO - COLOCADA</v>
          </cell>
          <cell r="C1948" t="str">
            <v xml:space="preserve">M2    </v>
          </cell>
          <cell r="D1948">
            <v>104.95</v>
          </cell>
        </row>
        <row r="1949">
          <cell r="A1949">
            <v>2413</v>
          </cell>
          <cell r="B1949" t="str">
            <v>DIVISORIA (N2) PAINEL/VIDRO - PAINEL C/ MSO/COMEIA E=35MM - PERFIS SIMPLES ACO GALV PINTADO - COLOCADA</v>
          </cell>
          <cell r="C1949" t="str">
            <v xml:space="preserve">M2    </v>
          </cell>
          <cell r="D1949">
            <v>100.97</v>
          </cell>
        </row>
        <row r="1950">
          <cell r="A1950">
            <v>2405</v>
          </cell>
          <cell r="B1950" t="str">
            <v>DIVISORIA (N2) PAINEL/VIDRO - PAINEL MSO/COMEIA E=35MM - MONTANTE/RODAPE DUPLO ALUMINIO ANOD NAT - COLOCADA</v>
          </cell>
          <cell r="C1950" t="str">
            <v xml:space="preserve">M2    </v>
          </cell>
          <cell r="D1950">
            <v>117.52</v>
          </cell>
        </row>
        <row r="1951">
          <cell r="A1951">
            <v>13361</v>
          </cell>
          <cell r="B1951" t="str">
            <v>DIVISORIA (N2) PAINEL/VIDRO - PAINEL MSO/COMEIA E=35MM - PERFIS SIMPLES ALUMINIO ANOD NAT - COLOCADA</v>
          </cell>
          <cell r="C1951" t="str">
            <v xml:space="preserve">M2    </v>
          </cell>
          <cell r="D1951">
            <v>98.31</v>
          </cell>
        </row>
        <row r="1952">
          <cell r="A1952">
            <v>11987</v>
          </cell>
          <cell r="B1952" t="str">
            <v>DIVISORIA (N2) PAINEL/VIDRO - PAINEL VERMICULITA E=35MM - PERFIS SIMPLES ALUMINIO ANOD NATURAL - COLOCADA</v>
          </cell>
          <cell r="C1952" t="str">
            <v xml:space="preserve">M2    </v>
          </cell>
          <cell r="D1952">
            <v>263.05</v>
          </cell>
        </row>
        <row r="1953">
          <cell r="A1953">
            <v>2416</v>
          </cell>
          <cell r="B1953" t="str">
            <v>DIVISORIA (N3) PAINEL/VIDRO/PAINEL MSO/COMEIA E=35MM - MONTANTE/RODAPE DUPLO ACO GALV PINTADO - COLOCADA</v>
          </cell>
          <cell r="C1953" t="str">
            <v xml:space="preserve">M2    </v>
          </cell>
          <cell r="D1953">
            <v>116.38</v>
          </cell>
        </row>
        <row r="1954">
          <cell r="A1954">
            <v>2412</v>
          </cell>
          <cell r="B1954" t="str">
            <v>DIVISORIA (N3) PAINEL/VIDRO/PAINEL MSO/COMEIA E=35MM - MONTANTE/RODAPE DUPLO ALUMINIO ANOD NAT - COLOCADA</v>
          </cell>
          <cell r="C1954" t="str">
            <v xml:space="preserve">M2    </v>
          </cell>
          <cell r="D1954">
            <v>112.39</v>
          </cell>
        </row>
        <row r="1955">
          <cell r="A1955">
            <v>2411</v>
          </cell>
          <cell r="B1955" t="str">
            <v>DIVISORIA (N3) PAINEL/VIDRO/PAINEL MSO/COMEIA E=35MM - PERFIS SIMPLES ACO GALV PINTADO - COLOCADA</v>
          </cell>
          <cell r="C1955" t="str">
            <v xml:space="preserve">M2    </v>
          </cell>
          <cell r="D1955">
            <v>98.31</v>
          </cell>
        </row>
        <row r="1956">
          <cell r="A1956">
            <v>2406</v>
          </cell>
          <cell r="B1956" t="str">
            <v>DIVISORIA (N3) PAINEL/VIDRO/PAINEL MSO/COMEIA E=35MM - PERFIS SIMPLES ALUMINIO ANOD NAT - COLOCADA</v>
          </cell>
          <cell r="C1956" t="str">
            <v xml:space="preserve">M2    </v>
          </cell>
          <cell r="D1956">
            <v>95.65</v>
          </cell>
        </row>
        <row r="1957">
          <cell r="A1957">
            <v>10571</v>
          </cell>
          <cell r="B1957" t="str">
            <v>DIVISORIA (N3) PAINEL/VIDRO/PAINEL VERMICULITA E=35MM - MONTANTE/RODAPE DUPLO ALUMINIO ANOD NATURAL - COLOCADA</v>
          </cell>
          <cell r="C1957" t="str">
            <v xml:space="preserve">M2    </v>
          </cell>
          <cell r="D1957">
            <v>233.82</v>
          </cell>
        </row>
        <row r="1958">
          <cell r="A1958">
            <v>11985</v>
          </cell>
          <cell r="B1958" t="str">
            <v>DIVISORIA (N3) PAINEL/VIDRO/PAINEL VERMICULITA E=35MM - MONTANTE/RODAPE PERFIL DUPLO ACO GALV PINTADO - COLOCADA</v>
          </cell>
          <cell r="C1958" t="str">
            <v xml:space="preserve">M2    </v>
          </cell>
          <cell r="D1958">
            <v>225.85</v>
          </cell>
        </row>
        <row r="1959">
          <cell r="A1959">
            <v>2410</v>
          </cell>
          <cell r="B1959" t="str">
            <v>DIVISORIA CEGA (N1) - PAINEL MSO/COMEIA E=35MM - MONTANTE/RODAPE DUPLO   ACO GALV PINTADO - COLOCADA</v>
          </cell>
          <cell r="C1959" t="str">
            <v xml:space="preserve">M2    </v>
          </cell>
          <cell r="D1959">
            <v>99.64</v>
          </cell>
        </row>
        <row r="1960">
          <cell r="A1960">
            <v>2417</v>
          </cell>
          <cell r="B1960" t="str">
            <v>DIVISORIA CEGA (N1) - PAINEL MSO/COMEIA E=35MM - MONTANTE/RODAPE DUPLO ALUMINIO ANOD NAT - COLOCADA</v>
          </cell>
          <cell r="C1960" t="str">
            <v xml:space="preserve">M2    </v>
          </cell>
          <cell r="D1960">
            <v>106.28</v>
          </cell>
        </row>
        <row r="1961">
          <cell r="A1961">
            <v>2415</v>
          </cell>
          <cell r="B1961" t="str">
            <v>DIVISORIA CEGA (N1) - PAINEL MSO/COMEIA E=35MM - PERFIS SIMPLES ACO GALV PINTADO   - COLOCADA</v>
          </cell>
          <cell r="C1961" t="str">
            <v xml:space="preserve">M2    </v>
          </cell>
          <cell r="D1961">
            <v>85.02</v>
          </cell>
        </row>
        <row r="1962">
          <cell r="A1962">
            <v>13360</v>
          </cell>
          <cell r="B1962" t="str">
            <v>DIVISORIA CEGA (N1) - PAINEL MSO/COMEIA E=35MM - PERFIS SIMPLES ALUMINIO ANOD NAT - COLOCADA</v>
          </cell>
          <cell r="C1962" t="str">
            <v xml:space="preserve">M2    </v>
          </cell>
          <cell r="D1962">
            <v>85.02</v>
          </cell>
        </row>
        <row r="1963">
          <cell r="A1963">
            <v>11983</v>
          </cell>
          <cell r="B1963" t="str">
            <v>DIVISORIA CEGA (N1) - PAINEL VERMICULITA E=35MM - MONTANTE/RODAPE PERFIS SIMPLES ACO GALV PINTADO - COLOCADA</v>
          </cell>
          <cell r="C1963" t="str">
            <v xml:space="preserve">M2    </v>
          </cell>
          <cell r="D1963">
            <v>207.25</v>
          </cell>
        </row>
        <row r="1964">
          <cell r="A1964">
            <v>11986</v>
          </cell>
          <cell r="B1964" t="str">
            <v>DIVISORIA CEGA (N1) - PAINEL VERMICULITA E=35MM - PERFIS SIMPLES ALUMINIO ANOD NATURAL - COLOCADA</v>
          </cell>
          <cell r="C1964" t="str">
            <v xml:space="preserve">M2    </v>
          </cell>
          <cell r="D1964">
            <v>252.42</v>
          </cell>
        </row>
        <row r="1965">
          <cell r="A1965">
            <v>25976</v>
          </cell>
          <cell r="B1965" t="str">
            <v>DIVISORIA EM GRANITO, COM DUAS FACES POLIDAS, TIPO ANDORINHA/ QUARTZ/ CASTELO/ CORUMBA OU OUTROS EQUIVALENTES DA REGIAO, E=  *3,0* CM</v>
          </cell>
          <cell r="C1965" t="str">
            <v xml:space="preserve">M2    </v>
          </cell>
          <cell r="D1965">
            <v>493.52</v>
          </cell>
        </row>
        <row r="1966">
          <cell r="A1966">
            <v>10629</v>
          </cell>
          <cell r="B1966" t="str">
            <v>DIVISORIA EM MARMORE, COM DUAS FACES POLIDAS, BRANCO COMUM, E=  *3,0* CM</v>
          </cell>
          <cell r="C1966" t="str">
            <v xml:space="preserve">M2    </v>
          </cell>
          <cell r="D1966">
            <v>396.31</v>
          </cell>
        </row>
        <row r="1967">
          <cell r="A1967">
            <v>10698</v>
          </cell>
          <cell r="B1967" t="str">
            <v>DIVISORIA, PLACA  PRE-MOLDADA EM GRANILITE, MARMORITE OU GRANITINA,  E = *3 CM</v>
          </cell>
          <cell r="C1967" t="str">
            <v xml:space="preserve">M2    </v>
          </cell>
          <cell r="D1967">
            <v>154.94999999999999</v>
          </cell>
        </row>
        <row r="1968">
          <cell r="A1968">
            <v>40521</v>
          </cell>
          <cell r="B1968" t="str">
            <v>DOBRADEIRA ELETROMECANICA DE VERGALHAO, PARA ACO DE DIAMETRO ATE 1 1/2 "Â, MOTOR ELETRICO TRIFASICO, POTENCIA DE 3 HP ATE 5 HP</v>
          </cell>
          <cell r="C1968" t="str">
            <v xml:space="preserve">UN    </v>
          </cell>
          <cell r="D1968">
            <v>111627.59</v>
          </cell>
        </row>
        <row r="1969">
          <cell r="A1969">
            <v>2432</v>
          </cell>
          <cell r="B1969" t="str">
            <v>DOBRADICA EM ACO/FERRO, 3 1/2" X  3", E= 1,9  A 2 MM, COM ANEL,  CROMADO OU ZINCADO, TAMPA BOLA, COM PARAFUSOS</v>
          </cell>
          <cell r="C1969" t="str">
            <v xml:space="preserve">UN    </v>
          </cell>
          <cell r="D1969">
            <v>22.98</v>
          </cell>
        </row>
        <row r="1970">
          <cell r="A1970">
            <v>2418</v>
          </cell>
          <cell r="B1970" t="str">
            <v>DOBRADICA EM ACO/FERRO, 3" X 2 1/2", E= 1,2 A 1,8 MM, SEM ANEL,  CROMADO OU ZINCADO, TAMPA BOLA, COM PARAFUSOS</v>
          </cell>
          <cell r="C1970" t="str">
            <v xml:space="preserve">UN    </v>
          </cell>
          <cell r="D1970">
            <v>10.66</v>
          </cell>
        </row>
        <row r="1971">
          <cell r="A1971">
            <v>2433</v>
          </cell>
          <cell r="B1971" t="str">
            <v>DOBRADICA EM ACO/FERRO, 3" X 2 1/2", E= 1,2 A 1,8 MM, SEM ANEL,  CROMADO OU ZINCADO, TAMPA CHATA, COM PARAFUSOS</v>
          </cell>
          <cell r="C1971" t="str">
            <v xml:space="preserve">UN    </v>
          </cell>
          <cell r="D1971">
            <v>7.78</v>
          </cell>
        </row>
        <row r="1972">
          <cell r="A1972">
            <v>2420</v>
          </cell>
          <cell r="B1972" t="str">
            <v>DOBRADICA EM ACO/FERRO, 3" X 2 1/2", E= 1,9 A 2 MM, SEM ANEL,  CROMADO OU ZINCADO, TAMPA BOLA, COM PARAFUSOS</v>
          </cell>
          <cell r="C1972" t="str">
            <v xml:space="preserve">UN    </v>
          </cell>
          <cell r="D1972">
            <v>13.37</v>
          </cell>
        </row>
        <row r="1973">
          <cell r="A1973">
            <v>2421</v>
          </cell>
          <cell r="B1973" t="str">
            <v>DOBRADICA EM ACO/FERRO, 4" X 3", E= 2,2 A 3,0 MM, COM ANEL, CROMADO OU ZINCADO,TAMPA BOLA, COM PARAFUSOS</v>
          </cell>
          <cell r="C1973" t="str">
            <v xml:space="preserve">UN    </v>
          </cell>
          <cell r="D1973">
            <v>29.17</v>
          </cell>
        </row>
        <row r="1974">
          <cell r="A1974">
            <v>11447</v>
          </cell>
          <cell r="B1974" t="str">
            <v>DOBRADICA EM LATAO, 3 " X 2 1/2 ", E= 1,9 A 2 MM, COM ANEL, CROMADO, TAMPA BOLA, COM PARAFUSOS</v>
          </cell>
          <cell r="C1974" t="str">
            <v xml:space="preserve">UN    </v>
          </cell>
          <cell r="D1974">
            <v>26.42</v>
          </cell>
        </row>
        <row r="1975">
          <cell r="A1975">
            <v>2429</v>
          </cell>
          <cell r="B1975" t="str">
            <v>DOBRADICA EM LATAO, 4" X 3", E= 2,2 A 3,0 MM, COM ANEL,  TAMPA BOLA, COM PARAFUSOS</v>
          </cell>
          <cell r="C1975" t="str">
            <v xml:space="preserve">UN    </v>
          </cell>
          <cell r="D1975">
            <v>66.87</v>
          </cell>
        </row>
        <row r="1976">
          <cell r="A1976">
            <v>11449</v>
          </cell>
          <cell r="B1976" t="str">
            <v>DOBRADICA TIPO PIANO EM ACO/FERRO, 1'' X 3 M, GALVANIZADO, COM PARAFUSOS</v>
          </cell>
          <cell r="C1976" t="str">
            <v xml:space="preserve">UN    </v>
          </cell>
          <cell r="D1976">
            <v>72.040000000000006</v>
          </cell>
        </row>
        <row r="1977">
          <cell r="A1977">
            <v>11451</v>
          </cell>
          <cell r="B1977" t="str">
            <v>DOBRADICA TIPO VAI-E-VEM EM ACO/FERRO, TAMANHO 3'', GALVANIZADO, COM PARAFUSOS</v>
          </cell>
          <cell r="C1977" t="str">
            <v xml:space="preserve">UN    </v>
          </cell>
          <cell r="D1977">
            <v>70.83</v>
          </cell>
        </row>
        <row r="1978">
          <cell r="A1978">
            <v>11116</v>
          </cell>
          <cell r="B1978" t="str">
            <v>DOMOS INDIVIDUAL EM ACRILICO BRANCO *95 X 95* CM, SEM INSTALACAO</v>
          </cell>
          <cell r="C1978" t="str">
            <v xml:space="preserve">UN    </v>
          </cell>
          <cell r="D1978">
            <v>523.07000000000005</v>
          </cell>
        </row>
        <row r="1979">
          <cell r="A1979">
            <v>38411</v>
          </cell>
          <cell r="B1979" t="str">
            <v>DOSADOR DE AREIA, CAPACIDADE DE *26* LITROS</v>
          </cell>
          <cell r="C1979" t="str">
            <v xml:space="preserve">UN    </v>
          </cell>
          <cell r="D1979">
            <v>1282.1600000000001</v>
          </cell>
        </row>
        <row r="1980">
          <cell r="A1980">
            <v>1370</v>
          </cell>
          <cell r="B1980" t="str">
            <v>DUCHA HIGIENICA PLASTICA COM REGISTRO METALICO 1/2 "</v>
          </cell>
          <cell r="C1980" t="str">
            <v xml:space="preserve">UN    </v>
          </cell>
          <cell r="D1980">
            <v>80.2</v>
          </cell>
        </row>
        <row r="1981">
          <cell r="A1981">
            <v>38189</v>
          </cell>
          <cell r="B1981" t="str">
            <v>DUCHA METALICA DE PAREDE, ARTICULAVEL, COM BRACO/CANO, SEM DESVIADOR</v>
          </cell>
          <cell r="C1981" t="str">
            <v xml:space="preserve">UN    </v>
          </cell>
          <cell r="D1981">
            <v>172.66</v>
          </cell>
        </row>
        <row r="1982">
          <cell r="A1982">
            <v>38190</v>
          </cell>
          <cell r="B1982" t="str">
            <v>DUCHA METALICA DE PAREDE, ARTICULAVEL, COM DESVIADOR E DUCHA MANUAL</v>
          </cell>
          <cell r="C1982" t="str">
            <v xml:space="preserve">UN    </v>
          </cell>
          <cell r="D1982">
            <v>388.27</v>
          </cell>
        </row>
        <row r="1983">
          <cell r="A1983">
            <v>36516</v>
          </cell>
          <cell r="B1983" t="str">
            <v>DUMPER COM CAPACIDADE DE CARGA DE 1700 KG, PARTIDA ELETRICA, MOTOR DIESEL COM POTENCIA DE 16 CV</v>
          </cell>
          <cell r="C1983" t="str">
            <v xml:space="preserve">UN    </v>
          </cell>
          <cell r="D1983">
            <v>68116.81</v>
          </cell>
        </row>
        <row r="1984">
          <cell r="A1984">
            <v>34777</v>
          </cell>
          <cell r="B1984" t="str">
            <v>ELEMENTO VAZADO CERAMICO 25 X 18 X 7 CM</v>
          </cell>
          <cell r="C1984" t="str">
            <v xml:space="preserve">UN    </v>
          </cell>
          <cell r="D1984">
            <v>1.76</v>
          </cell>
        </row>
        <row r="1985">
          <cell r="A1985">
            <v>7273</v>
          </cell>
          <cell r="B1985" t="str">
            <v>ELEMENTO VAZADO CERAMICO 7 X 20 X 20 CM</v>
          </cell>
          <cell r="C1985" t="str">
            <v xml:space="preserve">UN    </v>
          </cell>
          <cell r="D1985">
            <v>2.89</v>
          </cell>
        </row>
        <row r="1986">
          <cell r="A1986">
            <v>7272</v>
          </cell>
          <cell r="B1986" t="str">
            <v>ELEMENTO VAZADO CERAMICO 9 X 20 X 20 CM</v>
          </cell>
          <cell r="C1986" t="str">
            <v xml:space="preserve">UN    </v>
          </cell>
          <cell r="D1986">
            <v>4.03</v>
          </cell>
        </row>
        <row r="1987">
          <cell r="A1987">
            <v>10605</v>
          </cell>
          <cell r="B1987" t="str">
            <v>ELEMENTO VAZADO DE CONCRETO, QUADRICULADO, 1 FURO *10 X 10 X 10* CM</v>
          </cell>
          <cell r="C1987" t="str">
            <v xml:space="preserve">UN    </v>
          </cell>
          <cell r="D1987">
            <v>2.12</v>
          </cell>
        </row>
        <row r="1988">
          <cell r="A1988">
            <v>10604</v>
          </cell>
          <cell r="B1988" t="str">
            <v>ELEMENTO VAZADO DE CONCRETO, QUADRICULADO, 1 FURO *20 X 10 X 7* CM</v>
          </cell>
          <cell r="C1988" t="str">
            <v xml:space="preserve">UN    </v>
          </cell>
          <cell r="D1988">
            <v>4.24</v>
          </cell>
        </row>
        <row r="1989">
          <cell r="A1989">
            <v>672</v>
          </cell>
          <cell r="B1989" t="str">
            <v>ELEMENTO VAZADO DE CONCRETO, QUADRICULADO, 1 FURO *20 X 20 X 6,5* CM</v>
          </cell>
          <cell r="C1989" t="str">
            <v xml:space="preserve">UN    </v>
          </cell>
          <cell r="D1989">
            <v>4.28</v>
          </cell>
        </row>
        <row r="1990">
          <cell r="A1990">
            <v>668</v>
          </cell>
          <cell r="B1990" t="str">
            <v>ELEMENTO VAZADO DE CONCRETO, QUADRICULADO, 16 FUROS *29 X 29 X 6* CM</v>
          </cell>
          <cell r="C1990" t="str">
            <v xml:space="preserve">UN    </v>
          </cell>
          <cell r="D1990">
            <v>6.74</v>
          </cell>
        </row>
        <row r="1991">
          <cell r="A1991">
            <v>10578</v>
          </cell>
          <cell r="B1991" t="str">
            <v>ELEMENTO VAZADO DE CONCRETO, QUADRICULADO, 16 FUROS *33 X 33 X 10* CM</v>
          </cell>
          <cell r="C1991" t="str">
            <v xml:space="preserve">UN    </v>
          </cell>
          <cell r="D1991">
            <v>11.76</v>
          </cell>
        </row>
        <row r="1992">
          <cell r="A1992">
            <v>666</v>
          </cell>
          <cell r="B1992" t="str">
            <v>ELEMENTO VAZADO DE CONCRETO, QUADRICULADO, 16 FUROS *40 X 40 X 7* CM</v>
          </cell>
          <cell r="C1992" t="str">
            <v xml:space="preserve">UN    </v>
          </cell>
          <cell r="D1992">
            <v>11.67</v>
          </cell>
        </row>
        <row r="1993">
          <cell r="A1993">
            <v>665</v>
          </cell>
          <cell r="B1993" t="str">
            <v>ELEMENTO VAZADO DE CONCRETO, QUADRICULADO, 16 FUROS *50 X 50 X 7* CM</v>
          </cell>
          <cell r="C1993" t="str">
            <v xml:space="preserve">UN    </v>
          </cell>
          <cell r="D1993">
            <v>21.87</v>
          </cell>
        </row>
        <row r="1994">
          <cell r="A1994">
            <v>10577</v>
          </cell>
          <cell r="B1994" t="str">
            <v>ELEMENTO VAZADO DE CONCRETO, QUADRICULADO, 25 FUROS *50 X 50 X 5* CM</v>
          </cell>
          <cell r="C1994" t="str">
            <v xml:space="preserve">UN    </v>
          </cell>
          <cell r="D1994">
            <v>17.12</v>
          </cell>
        </row>
        <row r="1995">
          <cell r="A1995">
            <v>10583</v>
          </cell>
          <cell r="B1995" t="str">
            <v>ELEMENTO VAZADO DE CONCRETO, VENEZIANA *39 X 22 X 15* CM</v>
          </cell>
          <cell r="C1995" t="str">
            <v xml:space="preserve">UN    </v>
          </cell>
          <cell r="D1995">
            <v>9.6</v>
          </cell>
        </row>
        <row r="1996">
          <cell r="A1996">
            <v>10579</v>
          </cell>
          <cell r="B1996" t="str">
            <v>ELEMENTO VAZADO DE CONCRETO, VENEZIANA *39 X 29 X 10* CM</v>
          </cell>
          <cell r="C1996" t="str">
            <v xml:space="preserve">UN    </v>
          </cell>
          <cell r="D1996">
            <v>15.66</v>
          </cell>
        </row>
        <row r="1997">
          <cell r="A1997">
            <v>10582</v>
          </cell>
          <cell r="B1997" t="str">
            <v>ELEMENTO VAZADO DE CONCRETO, VENEZIANA *40 X 10 X 10* CM</v>
          </cell>
          <cell r="C1997" t="str">
            <v xml:space="preserve">UN    </v>
          </cell>
          <cell r="D1997">
            <v>5.48</v>
          </cell>
        </row>
        <row r="1998">
          <cell r="A1998">
            <v>2436</v>
          </cell>
          <cell r="B1998" t="str">
            <v>ELETRICISTA</v>
          </cell>
          <cell r="C1998" t="str">
            <v xml:space="preserve">H     </v>
          </cell>
          <cell r="D1998">
            <v>15.39</v>
          </cell>
        </row>
        <row r="1999">
          <cell r="A1999">
            <v>40918</v>
          </cell>
          <cell r="B1999" t="str">
            <v>ELETRICISTA (MENSALISTA)</v>
          </cell>
          <cell r="C1999" t="str">
            <v xml:space="preserve">MES   </v>
          </cell>
          <cell r="D1999">
            <v>2728.44</v>
          </cell>
        </row>
        <row r="2000">
          <cell r="A2000">
            <v>2439</v>
          </cell>
          <cell r="B2000" t="str">
            <v>ELETRICISTA DE MANUTENCAO INDUSTRIAL</v>
          </cell>
          <cell r="C2000" t="str">
            <v xml:space="preserve">H     </v>
          </cell>
          <cell r="D2000">
            <v>15.39</v>
          </cell>
        </row>
        <row r="2001">
          <cell r="A2001">
            <v>40923</v>
          </cell>
          <cell r="B2001" t="str">
            <v>ELETRICISTA DE MANUTENCAO INDUSTRIAL (MENSALISTA)</v>
          </cell>
          <cell r="C2001" t="str">
            <v xml:space="preserve">MES   </v>
          </cell>
          <cell r="D2001">
            <v>2728.44</v>
          </cell>
        </row>
        <row r="2002">
          <cell r="A2002">
            <v>10998</v>
          </cell>
          <cell r="B2002" t="str">
            <v>ELETRODO REVESTIDO AWS - E-6010, DIAMETRO IGUAL A 4,00 MM</v>
          </cell>
          <cell r="C2002" t="str">
            <v xml:space="preserve">KG    </v>
          </cell>
          <cell r="D2002">
            <v>13.44</v>
          </cell>
        </row>
        <row r="2003">
          <cell r="A2003">
            <v>11002</v>
          </cell>
          <cell r="B2003" t="str">
            <v>ELETRODO REVESTIDO AWS - E6013, DIAMETRO IGUAL A 2,50 MM</v>
          </cell>
          <cell r="C2003" t="str">
            <v xml:space="preserve">KG    </v>
          </cell>
          <cell r="D2003">
            <v>12.32</v>
          </cell>
        </row>
        <row r="2004">
          <cell r="A2004">
            <v>10999</v>
          </cell>
          <cell r="B2004" t="str">
            <v>ELETRODO REVESTIDO AWS - E6013, DIAMETRO IGUAL A 4,00 MM</v>
          </cell>
          <cell r="C2004" t="str">
            <v xml:space="preserve">KG    </v>
          </cell>
          <cell r="D2004">
            <v>11.83</v>
          </cell>
        </row>
        <row r="2005">
          <cell r="A2005">
            <v>10997</v>
          </cell>
          <cell r="B2005" t="str">
            <v>ELETRODO REVESTIDO AWS - E7018, DIAMETRO IGUAL A 4,00 MM</v>
          </cell>
          <cell r="C2005" t="str">
            <v xml:space="preserve">KG    </v>
          </cell>
          <cell r="D2005">
            <v>12.83</v>
          </cell>
        </row>
        <row r="2006">
          <cell r="A2006">
            <v>2685</v>
          </cell>
          <cell r="B2006" t="str">
            <v>ELETRODUTO DE PVC RIGIDO ROSCAVEL DE 1 ", SEM LUVA</v>
          </cell>
          <cell r="C2006" t="str">
            <v xml:space="preserve">M     </v>
          </cell>
          <cell r="D2006">
            <v>3.6</v>
          </cell>
        </row>
        <row r="2007">
          <cell r="A2007">
            <v>2680</v>
          </cell>
          <cell r="B2007" t="str">
            <v>ELETRODUTO DE PVC RIGIDO ROSCAVEL DE 1 1/2 ", SEM LUVA</v>
          </cell>
          <cell r="C2007" t="str">
            <v xml:space="preserve">M     </v>
          </cell>
          <cell r="D2007">
            <v>5.26</v>
          </cell>
        </row>
        <row r="2008">
          <cell r="A2008">
            <v>2684</v>
          </cell>
          <cell r="B2008" t="str">
            <v>ELETRODUTO DE PVC RIGIDO ROSCAVEL DE 1 1/4 ", SEM LUVA</v>
          </cell>
          <cell r="C2008" t="str">
            <v xml:space="preserve">M     </v>
          </cell>
          <cell r="D2008">
            <v>4.79</v>
          </cell>
        </row>
        <row r="2009">
          <cell r="A2009">
            <v>2673</v>
          </cell>
          <cell r="B2009" t="str">
            <v>ELETRODUTO DE PVC RIGIDO ROSCAVEL DE 1/2 ", SEM LUVA</v>
          </cell>
          <cell r="C2009" t="str">
            <v xml:space="preserve">M     </v>
          </cell>
          <cell r="D2009">
            <v>1.85</v>
          </cell>
        </row>
        <row r="2010">
          <cell r="A2010">
            <v>2681</v>
          </cell>
          <cell r="B2010" t="str">
            <v>ELETRODUTO DE PVC RIGIDO ROSCAVEL DE 2 ", SEM LUVA</v>
          </cell>
          <cell r="C2010" t="str">
            <v xml:space="preserve">M     </v>
          </cell>
          <cell r="D2010">
            <v>8.61</v>
          </cell>
        </row>
        <row r="2011">
          <cell r="A2011">
            <v>2682</v>
          </cell>
          <cell r="B2011" t="str">
            <v>ELETRODUTO DE PVC RIGIDO ROSCAVEL DE 2 1/2 ", SEM LUVA</v>
          </cell>
          <cell r="C2011" t="str">
            <v xml:space="preserve">M     </v>
          </cell>
          <cell r="D2011">
            <v>12.56</v>
          </cell>
        </row>
        <row r="2012">
          <cell r="A2012">
            <v>2686</v>
          </cell>
          <cell r="B2012" t="str">
            <v>ELETRODUTO DE PVC RIGIDO ROSCAVEL DE 3 ", SEM LUVA</v>
          </cell>
          <cell r="C2012" t="str">
            <v xml:space="preserve">M     </v>
          </cell>
          <cell r="D2012">
            <v>15.75</v>
          </cell>
        </row>
        <row r="2013">
          <cell r="A2013">
            <v>2674</v>
          </cell>
          <cell r="B2013" t="str">
            <v>ELETRODUTO DE PVC RIGIDO ROSCAVEL DE 3/4 ", SEM LUVA</v>
          </cell>
          <cell r="C2013" t="str">
            <v xml:space="preserve">M     </v>
          </cell>
          <cell r="D2013">
            <v>2.2999999999999998</v>
          </cell>
        </row>
        <row r="2014">
          <cell r="A2014">
            <v>2683</v>
          </cell>
          <cell r="B2014" t="str">
            <v>ELETRODUTO DE PVC RIGIDO ROSCAVEL DE 4 ", SEM LUVA</v>
          </cell>
          <cell r="C2014" t="str">
            <v xml:space="preserve">M     </v>
          </cell>
          <cell r="D2014">
            <v>24.81</v>
          </cell>
        </row>
        <row r="2015">
          <cell r="A2015">
            <v>2676</v>
          </cell>
          <cell r="B2015" t="str">
            <v>ELETRODUTO DE PVC RIGIDO SOLDAVEL, CLASSE B, DE 20 MM</v>
          </cell>
          <cell r="C2015" t="str">
            <v xml:space="preserve">M     </v>
          </cell>
          <cell r="D2015">
            <v>1.07</v>
          </cell>
        </row>
        <row r="2016">
          <cell r="A2016">
            <v>2678</v>
          </cell>
          <cell r="B2016" t="str">
            <v>ELETRODUTO DE PVC RIGIDO SOLDAVEL, CLASSE B, DE 25 MM</v>
          </cell>
          <cell r="C2016" t="str">
            <v xml:space="preserve">M     </v>
          </cell>
          <cell r="D2016">
            <v>1.34</v>
          </cell>
        </row>
        <row r="2017">
          <cell r="A2017">
            <v>2679</v>
          </cell>
          <cell r="B2017" t="str">
            <v>ELETRODUTO DE PVC RIGIDO SOLDAVEL, CLASSE B, DE 32 MM</v>
          </cell>
          <cell r="C2017" t="str">
            <v xml:space="preserve">M     </v>
          </cell>
          <cell r="D2017">
            <v>2.0699999999999998</v>
          </cell>
        </row>
        <row r="2018">
          <cell r="A2018">
            <v>12070</v>
          </cell>
          <cell r="B2018" t="str">
            <v>ELETRODUTO DE PVC RIGIDO SOLDAVEL, CLASSE B, DE 40 MM</v>
          </cell>
          <cell r="C2018" t="str">
            <v xml:space="preserve">M     </v>
          </cell>
          <cell r="D2018">
            <v>2.89</v>
          </cell>
        </row>
        <row r="2019">
          <cell r="A2019">
            <v>2675</v>
          </cell>
          <cell r="B2019" t="str">
            <v>ELETRODUTO DE PVC RIGIDO SOLDAVEL, CLASSE B, DE 50 MM</v>
          </cell>
          <cell r="C2019" t="str">
            <v xml:space="preserve">M     </v>
          </cell>
          <cell r="D2019">
            <v>3.75</v>
          </cell>
        </row>
        <row r="2020">
          <cell r="A2020">
            <v>12067</v>
          </cell>
          <cell r="B2020" t="str">
            <v>ELETRODUTO DE PVC RIGIDO SOLDAVEL, CLASSE B, DE 60 MM</v>
          </cell>
          <cell r="C2020" t="str">
            <v xml:space="preserve">M     </v>
          </cell>
          <cell r="D2020">
            <v>5.0999999999999996</v>
          </cell>
        </row>
        <row r="2021">
          <cell r="A2021">
            <v>40401</v>
          </cell>
          <cell r="B2021" t="str">
            <v>ELETRODUTO FLEXIVEL PLANO EM PEAD, COR PRETA E LARANJA,  DIAMETRO 32 MM</v>
          </cell>
          <cell r="C2021" t="str">
            <v xml:space="preserve">M     </v>
          </cell>
          <cell r="D2021">
            <v>2.08</v>
          </cell>
        </row>
        <row r="2022">
          <cell r="A2022">
            <v>40402</v>
          </cell>
          <cell r="B2022" t="str">
            <v>ELETRODUTO FLEXIVEL PLANO EM PEAD, COR PRETA E LARANJA,  DIAMETRO 40 MM</v>
          </cell>
          <cell r="C2022" t="str">
            <v xml:space="preserve">M     </v>
          </cell>
          <cell r="D2022">
            <v>2.67</v>
          </cell>
        </row>
        <row r="2023">
          <cell r="A2023">
            <v>40400</v>
          </cell>
          <cell r="B2023" t="str">
            <v>ELETRODUTO FLEXIVEL PLANO EM PEAD, COR PRETA E LARANJA, DIAMETRO 25 MM</v>
          </cell>
          <cell r="C2023" t="str">
            <v xml:space="preserve">M     </v>
          </cell>
          <cell r="D2023">
            <v>1.41</v>
          </cell>
        </row>
        <row r="2024">
          <cell r="A2024">
            <v>2504</v>
          </cell>
          <cell r="B2024" t="str">
            <v>ELETRODUTO FLEXIVEL, EM ACO GALVANIZADO, REVESTIDO EXTERNAMENTE COM PVC PRETO, DIAMETRO EXTERNO DE 25 MM (3/4"), TIPO SEALTUBO</v>
          </cell>
          <cell r="C2024" t="str">
            <v xml:space="preserve">M     </v>
          </cell>
          <cell r="D2024">
            <v>10.26</v>
          </cell>
        </row>
        <row r="2025">
          <cell r="A2025">
            <v>2501</v>
          </cell>
          <cell r="B2025" t="str">
            <v>ELETRODUTO FLEXIVEL, EM ACO GALVANIZADO, REVESTIDO EXTERNAMENTE COM PVC PRETO, DIAMETRO EXTERNO DE 32 MM (1"), TIPO SEALTUBO</v>
          </cell>
          <cell r="C2025" t="str">
            <v xml:space="preserve">M     </v>
          </cell>
          <cell r="D2025">
            <v>13.46</v>
          </cell>
        </row>
        <row r="2026">
          <cell r="A2026">
            <v>2502</v>
          </cell>
          <cell r="B2026" t="str">
            <v>ELETRODUTO FLEXIVEL, EM ACO GALVANIZADO, REVESTIDO EXTERNAMENTE COM PVC PRETO, DIAMETRO EXTERNO DE 40 MM (1 1/4"), TIPO SEALTUBO</v>
          </cell>
          <cell r="C2026" t="str">
            <v xml:space="preserve">M     </v>
          </cell>
          <cell r="D2026">
            <v>20.309999999999999</v>
          </cell>
        </row>
        <row r="2027">
          <cell r="A2027">
            <v>2503</v>
          </cell>
          <cell r="B2027" t="str">
            <v>ELETRODUTO FLEXIVEL, EM ACO GALVANIZADO, REVESTIDO EXTERNAMENTE COM PVC PRETO, DIAMETRO EXTERNO DE 50 MM( 1 1/2"), TIPO SEALTUBO</v>
          </cell>
          <cell r="C2027" t="str">
            <v xml:space="preserve">M     </v>
          </cell>
          <cell r="D2027">
            <v>26.14</v>
          </cell>
        </row>
        <row r="2028">
          <cell r="A2028">
            <v>2500</v>
          </cell>
          <cell r="B2028" t="str">
            <v>ELETRODUTO FLEXIVEL, EM ACO GALVANIZADO, REVESTIDO EXTERNAMENTE COM PVC PRETO, DIAMETRO EXTERNO DE 60 MM (2"), TIPO SEALTUBO</v>
          </cell>
          <cell r="C2028" t="str">
            <v xml:space="preserve">M     </v>
          </cell>
          <cell r="D2028">
            <v>34.81</v>
          </cell>
        </row>
        <row r="2029">
          <cell r="A2029">
            <v>2505</v>
          </cell>
          <cell r="B2029" t="str">
            <v>ELETRODUTO FLEXIVEL, EM ACO GALVANIZADO, REVESTIDO EXTERNAMENTE COM PVC PRETO, DIAMETRO EXTERNO DE 75 MM (2 1/2"), TIPO SEALTUBO</v>
          </cell>
          <cell r="C2029" t="str">
            <v xml:space="preserve">M     </v>
          </cell>
          <cell r="D2029">
            <v>54.26</v>
          </cell>
        </row>
        <row r="2030">
          <cell r="A2030">
            <v>12056</v>
          </cell>
          <cell r="B2030" t="str">
            <v>ELETRODUTO FLEXIVEL, EM ACO, TIPO CONDUITE, DIAMETRO DE 1 1/2"</v>
          </cell>
          <cell r="C2030" t="str">
            <v xml:space="preserve">M     </v>
          </cell>
          <cell r="D2030">
            <v>21.92</v>
          </cell>
        </row>
        <row r="2031">
          <cell r="A2031">
            <v>12057</v>
          </cell>
          <cell r="B2031" t="str">
            <v>ELETRODUTO FLEXIVEL, EM ACO, TIPO CONDUITE, DIAMETRO DE 1 1/4"</v>
          </cell>
          <cell r="C2031" t="str">
            <v xml:space="preserve">M     </v>
          </cell>
          <cell r="D2031">
            <v>18.62</v>
          </cell>
        </row>
        <row r="2032">
          <cell r="A2032">
            <v>12059</v>
          </cell>
          <cell r="B2032" t="str">
            <v>ELETRODUTO FLEXIVEL, EM ACO, TIPO CONDUITE, DIAMETRO DE 1/2"</v>
          </cell>
          <cell r="C2032" t="str">
            <v xml:space="preserve">M     </v>
          </cell>
          <cell r="D2032">
            <v>6.53</v>
          </cell>
        </row>
        <row r="2033">
          <cell r="A2033">
            <v>12058</v>
          </cell>
          <cell r="B2033" t="str">
            <v>ELETRODUTO FLEXIVEL, EM ACO, TIPO CONDUITE, DIAMETRO DE 1"</v>
          </cell>
          <cell r="C2033" t="str">
            <v xml:space="preserve">M     </v>
          </cell>
          <cell r="D2033">
            <v>11.61</v>
          </cell>
        </row>
        <row r="2034">
          <cell r="A2034">
            <v>12060</v>
          </cell>
          <cell r="B2034" t="str">
            <v>ELETRODUTO FLEXIVEL, EM ACO, TIPO CONDUITE, DIAMETRO DE 2 1/2"</v>
          </cell>
          <cell r="C2034" t="str">
            <v xml:space="preserve">M     </v>
          </cell>
          <cell r="D2034">
            <v>48.38</v>
          </cell>
        </row>
        <row r="2035">
          <cell r="A2035">
            <v>12061</v>
          </cell>
          <cell r="B2035" t="str">
            <v>ELETRODUTO FLEXIVEL, EM ACO, TIPO CONDUITE, DIAMETRO DE 2"</v>
          </cell>
          <cell r="C2035" t="str">
            <v xml:space="preserve">M     </v>
          </cell>
          <cell r="D2035">
            <v>29.54</v>
          </cell>
        </row>
        <row r="2036">
          <cell r="A2036">
            <v>12062</v>
          </cell>
          <cell r="B2036" t="str">
            <v>ELETRODUTO FLEXIVEL, EM ACO, TIPO CONDUITE, DIAMETRO DE 3"</v>
          </cell>
          <cell r="C2036" t="str">
            <v xml:space="preserve">M     </v>
          </cell>
          <cell r="D2036">
            <v>54.48</v>
          </cell>
        </row>
        <row r="2037">
          <cell r="A2037">
            <v>21137</v>
          </cell>
          <cell r="B2037" t="str">
            <v>ELETRODUTO METALICO FLEXIVEL REVESTIDO COM PVC PRETO, DIAMETRO EXTERNO DE 15 MM (3/8"), TIPO COPEX</v>
          </cell>
          <cell r="C2037" t="str">
            <v xml:space="preserve">M     </v>
          </cell>
          <cell r="D2037">
            <v>9.4700000000000006</v>
          </cell>
        </row>
        <row r="2038">
          <cell r="A2038">
            <v>2687</v>
          </cell>
          <cell r="B2038" t="str">
            <v>ELETRODUTO PVC FLEXIVEL CORRUGADO, COR AMARELA, DE 16 MM</v>
          </cell>
          <cell r="C2038" t="str">
            <v xml:space="preserve">M     </v>
          </cell>
          <cell r="D2038">
            <v>0.94</v>
          </cell>
        </row>
        <row r="2039">
          <cell r="A2039">
            <v>2689</v>
          </cell>
          <cell r="B2039" t="str">
            <v>ELETRODUTO PVC FLEXIVEL CORRUGADO, COR AMARELA, DE 20 MM</v>
          </cell>
          <cell r="C2039" t="str">
            <v xml:space="preserve">M     </v>
          </cell>
          <cell r="D2039">
            <v>1.1100000000000001</v>
          </cell>
        </row>
        <row r="2040">
          <cell r="A2040">
            <v>2688</v>
          </cell>
          <cell r="B2040" t="str">
            <v>ELETRODUTO PVC FLEXIVEL CORRUGADO, COR AMARELA, DE 25 MM</v>
          </cell>
          <cell r="C2040" t="str">
            <v xml:space="preserve">M     </v>
          </cell>
          <cell r="D2040">
            <v>1.21</v>
          </cell>
        </row>
        <row r="2041">
          <cell r="A2041">
            <v>2690</v>
          </cell>
          <cell r="B2041" t="str">
            <v>ELETRODUTO PVC FLEXIVEL CORRUGADO, COR AMARELA, DE 32 MM</v>
          </cell>
          <cell r="C2041" t="str">
            <v xml:space="preserve">M     </v>
          </cell>
          <cell r="D2041">
            <v>2.0699999999999998</v>
          </cell>
        </row>
        <row r="2042">
          <cell r="A2042">
            <v>39243</v>
          </cell>
          <cell r="B2042" t="str">
            <v>ELETRODUTO PVC FLEXIVEL CORRUGADO, REFORCADO, COR LARANJA, DE 20 MM, PARA LAJES E PISOS</v>
          </cell>
          <cell r="C2042" t="str">
            <v xml:space="preserve">M     </v>
          </cell>
          <cell r="D2042">
            <v>1.36</v>
          </cell>
        </row>
        <row r="2043">
          <cell r="A2043">
            <v>39244</v>
          </cell>
          <cell r="B2043" t="str">
            <v>ELETRODUTO PVC FLEXIVEL CORRUGADO, REFORCADO, COR LARANJA, DE 25 MM, PARA LAJES E PISOS</v>
          </cell>
          <cell r="C2043" t="str">
            <v xml:space="preserve">M     </v>
          </cell>
          <cell r="D2043">
            <v>1.84</v>
          </cell>
        </row>
        <row r="2044">
          <cell r="A2044">
            <v>39245</v>
          </cell>
          <cell r="B2044" t="str">
            <v>ELETRODUTO PVC FLEXIVEL CORRUGADO, REFORCADO, COR LARANJA, DE 32 MM, PARA LAJES E PISOS</v>
          </cell>
          <cell r="C2044" t="str">
            <v xml:space="preserve">M     </v>
          </cell>
          <cell r="D2044">
            <v>3.55</v>
          </cell>
        </row>
        <row r="2045">
          <cell r="A2045">
            <v>39254</v>
          </cell>
          <cell r="B2045" t="str">
            <v>ELETRODUTO/CONDULETE DE PVC RIGIDO, LISO, COR CINZA, DE 1/2", PARA INSTALACOES APARENTES (NBR 5410)</v>
          </cell>
          <cell r="C2045" t="str">
            <v xml:space="preserve">M     </v>
          </cell>
          <cell r="D2045">
            <v>5.31</v>
          </cell>
        </row>
        <row r="2046">
          <cell r="A2046">
            <v>39255</v>
          </cell>
          <cell r="B2046" t="str">
            <v>ELETRODUTO/CONDULETE DE PVC RIGIDO, LISO, COR CINZA, DE 1", PARA INSTALACOES APARENTES (NBR 5410)</v>
          </cell>
          <cell r="C2046" t="str">
            <v xml:space="preserve">M     </v>
          </cell>
          <cell r="D2046">
            <v>9.83</v>
          </cell>
        </row>
        <row r="2047">
          <cell r="A2047">
            <v>39253</v>
          </cell>
          <cell r="B2047" t="str">
            <v>ELETRODUTO/CONDULETE DE PVC RIGIDO, LISO, COR CINZA, DE 3/4", PARA INSTALACOES APARENTES (NBR 5410)</v>
          </cell>
          <cell r="C2047" t="str">
            <v xml:space="preserve">M     </v>
          </cell>
          <cell r="D2047">
            <v>6.77</v>
          </cell>
        </row>
        <row r="2048">
          <cell r="A2048">
            <v>2446</v>
          </cell>
          <cell r="B2048" t="str">
            <v>ELETRODUTO/DUTO PEAD FLEXIVEL PAREDE SIMPLES, CORRUGACAO HELICOIDAL, COR PRETA, SEM ROSCA, DE 2",  PARA CABEAMENTO SUBTERRANEO (NBR 15715)</v>
          </cell>
          <cell r="C2048" t="str">
            <v xml:space="preserve">M     </v>
          </cell>
          <cell r="D2048">
            <v>5.19</v>
          </cell>
        </row>
        <row r="2049">
          <cell r="A2049">
            <v>2442</v>
          </cell>
          <cell r="B2049" t="str">
            <v>ELETRODUTO/DUTO PEAD FLEXIVEL PAREDE SIMPLES, CORRUGACAO HELICOIDAL, COR PRETA, SEM ROSCA, DE 3",  PARA CABEAMENTO SUBTERRANEO (NBR 15715)</v>
          </cell>
          <cell r="C2049" t="str">
            <v xml:space="preserve">M     </v>
          </cell>
          <cell r="D2049">
            <v>7.27</v>
          </cell>
        </row>
        <row r="2050">
          <cell r="A2050">
            <v>39246</v>
          </cell>
          <cell r="B2050" t="str">
            <v>ELETRODUTODUTO PEAD FLEXIVEL PAREDE SIMPLES, CORRUGACAO HELICOIDAL, COR PRETA, SEM ROSCA, DE 1 1/2",  PARA CABEAMENTO SUBTERRANEO (NBR 15715)</v>
          </cell>
          <cell r="C2050" t="str">
            <v xml:space="preserve">M     </v>
          </cell>
          <cell r="D2050">
            <v>3.61</v>
          </cell>
        </row>
        <row r="2051">
          <cell r="A2051">
            <v>39247</v>
          </cell>
          <cell r="B2051" t="str">
            <v>ELETRODUTODUTO PEAD FLEXIVEL PAREDE SIMPLES, CORRUGACAO HELICOIDAL, COR PRETA, SEM ROSCA, DE 1 1/4",  PARA CABEAMENTO SUBTERRANEO (NBR 15715)</v>
          </cell>
          <cell r="C2051" t="str">
            <v xml:space="preserve">M     </v>
          </cell>
          <cell r="D2051">
            <v>3.15</v>
          </cell>
        </row>
        <row r="2052">
          <cell r="A2052">
            <v>39248</v>
          </cell>
          <cell r="B2052" t="str">
            <v>ELETRODUTODUTO PEAD FLEXIVEL PAREDE SIMPLES, CORRUGACAO HELICOIDAL, COR PRETA, SEM ROSCA, DE 4",  PARA CABEAMENTO SUBTERRANEO (NBR 15715)</v>
          </cell>
          <cell r="C2052" t="str">
            <v xml:space="preserve">M     </v>
          </cell>
          <cell r="D2052">
            <v>10.130000000000001</v>
          </cell>
        </row>
        <row r="2053">
          <cell r="A2053">
            <v>2438</v>
          </cell>
          <cell r="B2053" t="str">
            <v>ELETROTECNICO</v>
          </cell>
          <cell r="C2053" t="str">
            <v xml:space="preserve">H     </v>
          </cell>
          <cell r="D2053">
            <v>15.54</v>
          </cell>
        </row>
        <row r="2054">
          <cell r="A2054">
            <v>40922</v>
          </cell>
          <cell r="B2054" t="str">
            <v>ELETROTECNICO (MENSALISTA)</v>
          </cell>
          <cell r="C2054" t="str">
            <v xml:space="preserve">MES   </v>
          </cell>
          <cell r="D2054">
            <v>2758.77</v>
          </cell>
        </row>
        <row r="2055">
          <cell r="A2055">
            <v>36486</v>
          </cell>
          <cell r="B2055" t="str">
            <v>ELEVADOR DE CARGA A CABO, CABINE SEMI FECHADA 2,0 X 1,5 X 2,0 M, CAPACIDADE DE CARGA 1000 KG, TORRE  2,38 X 2,21 X 15 M, GUINCHO DE EMBREAGEM, FREIO DE SEGURANCA, LIMITADOR DE VELOCIDADE E CANCELA</v>
          </cell>
          <cell r="C2055" t="str">
            <v xml:space="preserve">UN    </v>
          </cell>
          <cell r="D2055">
            <v>36823.49</v>
          </cell>
        </row>
        <row r="2056">
          <cell r="A2056">
            <v>37777</v>
          </cell>
          <cell r="B2056" t="str">
            <v>ELEVADOR DE CREMALHEIRA CABINE FECHADA 1,5 X 2,5 X 2,35 M (UMA POR TORRE), CAPACIDADE DE CARGA 1200 KG (15 PESSOAS), TORRE  24 M (16 MODULOS), FREIO DE SEGURANCA, LIMITADOR DE CARGA</v>
          </cell>
          <cell r="C2056" t="str">
            <v xml:space="preserve">UN    </v>
          </cell>
          <cell r="D2056">
            <v>173364.31</v>
          </cell>
        </row>
        <row r="2057">
          <cell r="A2057">
            <v>12624</v>
          </cell>
          <cell r="B2057" t="str">
            <v>EMENDA PARA CALHA PLUVIAL, PVC, DIAMETRO ENTRE 119 E 170 MM, PARA DRENAGEM PREDIAL</v>
          </cell>
          <cell r="C2057" t="str">
            <v xml:space="preserve">UN    </v>
          </cell>
          <cell r="D2057">
            <v>8.99</v>
          </cell>
        </row>
        <row r="2058">
          <cell r="A2058">
            <v>10638</v>
          </cell>
          <cell r="B2058" t="str">
            <v>EMPILHADEIRA SOBRE PNEUS COM TORRE DE TRES ESTAGIOS, 4,70M DE ELEVACAO, C/ DESLOCADOR LATERAL DOS GARFOS, MOTOR GLP 4.3L, CAPACIDADE NOMINAL DE CARGA DE 6T</v>
          </cell>
          <cell r="C2058" t="str">
            <v xml:space="preserve">UN    </v>
          </cell>
          <cell r="D2058">
            <v>323092.78000000003</v>
          </cell>
        </row>
        <row r="2059">
          <cell r="A2059">
            <v>10635</v>
          </cell>
          <cell r="B2059" t="str">
            <v>EMPILHADEIRA SOBRE PNEUS COM TORRE DE TRES ESTAGIOS, 4,80M DE ELEVACAO, C/ DESLOCADOR LATERAL DOS GARFOS, MOTOR GLP 2.2L, CAPACIDADE NOMINAL DE CARGA DE 3T</v>
          </cell>
          <cell r="C2059" t="str">
            <v xml:space="preserve">UN    </v>
          </cell>
          <cell r="D2059">
            <v>111677.29</v>
          </cell>
        </row>
        <row r="2060">
          <cell r="A2060">
            <v>10634</v>
          </cell>
          <cell r="B2060" t="str">
            <v>EMPILHADEIRA SOBRE PNEUS COM TORRE DE TRES ESTAGIOS, 4,80M DE ELEVACAO, C/ DESLOCADOR LATERAL DOS GARFOS, MOTOR GLP 2.4L, CAPACIDADE NOMINAL DE CARGA DE 2,5T</v>
          </cell>
          <cell r="C2060" t="str">
            <v xml:space="preserve">UN    </v>
          </cell>
          <cell r="D2060">
            <v>95630</v>
          </cell>
        </row>
        <row r="2061">
          <cell r="A2061">
            <v>10636</v>
          </cell>
          <cell r="B2061" t="str">
            <v>EMPILHADEIRA SOBRE PNEUS COM TORRE DE TRES ESTAGIOS, 4,80M DE ELEVACAO, C/ DESLOCADOR LATERAL DOS GARFOS, MOTOR GLP 4.3L, CAPACIDADE NOMINAL DE CARGA DE 4T</v>
          </cell>
          <cell r="C2061" t="str">
            <v xml:space="preserve">UN    </v>
          </cell>
          <cell r="D2061">
            <v>210600.67</v>
          </cell>
        </row>
        <row r="2062">
          <cell r="A2062">
            <v>10637</v>
          </cell>
          <cell r="B2062" t="str">
            <v>EMPILHADEIRA SOBRE PNEUS COM TORRE DE TRES ESTAGIOS, 4,80M DE ELEVACAO, C/ DESLOCADOR LATERAL DOS GARFOS, MOTOR GLP 4.3L, CAPACIDADE NOMINAL DE CARGA DE 5T</v>
          </cell>
          <cell r="C2062" t="str">
            <v xml:space="preserve">UN    </v>
          </cell>
          <cell r="D2062">
            <v>220290.53</v>
          </cell>
        </row>
        <row r="2063">
          <cell r="A2063">
            <v>517</v>
          </cell>
          <cell r="B2063" t="str">
            <v>EMULSAO ASFALTICA ANIONICA</v>
          </cell>
          <cell r="C2063" t="str">
            <v xml:space="preserve">L     </v>
          </cell>
          <cell r="D2063">
            <v>8.26</v>
          </cell>
        </row>
        <row r="2064">
          <cell r="A2064">
            <v>41904</v>
          </cell>
          <cell r="B2064" t="str">
            <v>EMULSAO ASFALTICA CATIONICA RL-1C PARA USO EM PAVIMENTACAO ASFALTICA (COLETADO CAIXA NA ANP ACRESCIDO DE ICMS)</v>
          </cell>
          <cell r="C2064" t="str">
            <v xml:space="preserve">T     </v>
          </cell>
          <cell r="D2064">
            <v>2568.69</v>
          </cell>
        </row>
        <row r="2065">
          <cell r="A2065">
            <v>41905</v>
          </cell>
          <cell r="B2065" t="str">
            <v>EMULSAO ASFALTICA CATIONICA RR-1C PARA USO EM PAVIMENTACAO ASFALTICA (COLETADO CAIXA NA ANP ACRESCIDO DE ICMS)</v>
          </cell>
          <cell r="C2065" t="str">
            <v xml:space="preserve">KG    </v>
          </cell>
          <cell r="D2065">
            <v>3.89</v>
          </cell>
        </row>
        <row r="2066">
          <cell r="A2066">
            <v>41903</v>
          </cell>
          <cell r="B2066" t="str">
            <v>EMULSAO ASFALTICA CATIONICA RR-2C PARA USO EM PAVIMENTACAO ASFALTICA (COLETADO CAIXA NA ANP ACRESCIDO DE ICMS)</v>
          </cell>
          <cell r="C2066" t="str">
            <v xml:space="preserve">KG    </v>
          </cell>
          <cell r="D2066">
            <v>3.29</v>
          </cell>
        </row>
        <row r="2067">
          <cell r="A2067">
            <v>37534</v>
          </cell>
          <cell r="B2067" t="str">
            <v>EMULSAO EXPLOSIVA EM CARTUCHOS DE 1" X 12", DENSIDADE 1.15 G/CM3, INICIACAO ESPOLETA N. 8 / CORDEL</v>
          </cell>
          <cell r="C2067" t="str">
            <v xml:space="preserve">KG    </v>
          </cell>
          <cell r="D2067">
            <v>15.19</v>
          </cell>
        </row>
        <row r="2068">
          <cell r="A2068">
            <v>37535</v>
          </cell>
          <cell r="B2068" t="str">
            <v>EMULSAO EXPLOSIVA EM CARTUCHOS DE 1" X 24", DENSIDADE 1.15 G/CM3, INICIACAO ESPOLETA N. 8 / CORDEL</v>
          </cell>
          <cell r="C2068" t="str">
            <v xml:space="preserve">KG    </v>
          </cell>
          <cell r="D2068">
            <v>15.19</v>
          </cell>
        </row>
        <row r="2069">
          <cell r="A2069">
            <v>37533</v>
          </cell>
          <cell r="B2069" t="str">
            <v>EMULSAO EXPLOSIVA EM CARTUCHOS DE 1" X 8", DENSIDADE 1.15 G/CM3, INICIACAO ESPOLETA N. 8 / CORDEL</v>
          </cell>
          <cell r="C2069" t="str">
            <v xml:space="preserve">KG    </v>
          </cell>
          <cell r="D2069">
            <v>15.19</v>
          </cell>
        </row>
        <row r="2070">
          <cell r="A2070">
            <v>37537</v>
          </cell>
          <cell r="B2070" t="str">
            <v>EMULSAO EXPLOSIVA EM CARTUCHOS DE 2 1/2" X 24", DENSIDADE 1.15 G/CM3, INICIACAO ESPOLETA N. 8 / CORDEL</v>
          </cell>
          <cell r="C2070" t="str">
            <v xml:space="preserve">KG    </v>
          </cell>
          <cell r="D2070">
            <v>11.5</v>
          </cell>
        </row>
        <row r="2071">
          <cell r="A2071">
            <v>37536</v>
          </cell>
          <cell r="B2071" t="str">
            <v>EMULSAO EXPLOSIVA EM CARTUCHOS DE 2 1/4" X 24", DENSIDADE 1.15 G/CM3, INICIACAO ESPOLETA N. 8 / CORDEL</v>
          </cell>
          <cell r="C2071" t="str">
            <v xml:space="preserve">KG    </v>
          </cell>
          <cell r="D2071">
            <v>11.5</v>
          </cell>
        </row>
        <row r="2072">
          <cell r="A2072">
            <v>37532</v>
          </cell>
          <cell r="B2072" t="str">
            <v>EMULSAO EXPLOSIVA EM CARTUCHOS DE 2" X 24", DENSIDADE 1.15 G/CM3, INICIACAO ESPOLETA N. 8 / CORDEL</v>
          </cell>
          <cell r="C2072" t="str">
            <v xml:space="preserve">KG    </v>
          </cell>
          <cell r="D2072">
            <v>11.5</v>
          </cell>
        </row>
        <row r="2073">
          <cell r="A2073">
            <v>2696</v>
          </cell>
          <cell r="B2073" t="str">
            <v>ENCANADOR OU BOMBEIRO HIDRAULICO</v>
          </cell>
          <cell r="C2073" t="str">
            <v xml:space="preserve">H     </v>
          </cell>
          <cell r="D2073">
            <v>15.39</v>
          </cell>
        </row>
        <row r="2074">
          <cell r="A2074">
            <v>40928</v>
          </cell>
          <cell r="B2074" t="str">
            <v>ENCANADOR OU BOMBEIRO HIDRAULICO (MENSALISTA)</v>
          </cell>
          <cell r="C2074" t="str">
            <v xml:space="preserve">MES   </v>
          </cell>
          <cell r="D2074">
            <v>2728.44</v>
          </cell>
        </row>
        <row r="2075">
          <cell r="A2075">
            <v>4083</v>
          </cell>
          <cell r="B2075" t="str">
            <v>ENCARREGADO GERAL DE OBRAS</v>
          </cell>
          <cell r="C2075" t="str">
            <v xml:space="preserve">H     </v>
          </cell>
          <cell r="D2075">
            <v>19.93</v>
          </cell>
        </row>
        <row r="2076">
          <cell r="A2076">
            <v>40818</v>
          </cell>
          <cell r="B2076" t="str">
            <v>ENCARREGADO GERAL DE OBRAS (MENSALISTA)</v>
          </cell>
          <cell r="C2076" t="str">
            <v xml:space="preserve">MES   </v>
          </cell>
          <cell r="D2076">
            <v>3532.94</v>
          </cell>
        </row>
        <row r="2077">
          <cell r="A2077">
            <v>43146</v>
          </cell>
          <cell r="B2077" t="str">
            <v>ENDURECEDOR MINERAL DE BASE CIMENTICIA PARA PISO DE CONCRETO</v>
          </cell>
          <cell r="C2077" t="str">
            <v xml:space="preserve">KG    </v>
          </cell>
          <cell r="D2077">
            <v>5.77</v>
          </cell>
        </row>
        <row r="2078">
          <cell r="A2078">
            <v>2705</v>
          </cell>
          <cell r="B2078" t="str">
            <v>ENERGIA ELETRICA ATE 2000 KWH INDUSTRIAL, SEM DEMANDA</v>
          </cell>
          <cell r="C2078" t="str">
            <v xml:space="preserve">KW/H  </v>
          </cell>
          <cell r="D2078">
            <v>0.59</v>
          </cell>
        </row>
        <row r="2079">
          <cell r="A2079">
            <v>14250</v>
          </cell>
          <cell r="B2079" t="str">
            <v>ENERGIA ELETRICA COMERCIAL, BAIXA TENSAO, RELATIVA AO CONSUMO DE ATE 100 KWH, INCLUINDO ICMS, PIS/PASEP E COFINS</v>
          </cell>
          <cell r="C2079" t="str">
            <v xml:space="preserve">KW/H  </v>
          </cell>
          <cell r="D2079">
            <v>0.6</v>
          </cell>
        </row>
        <row r="2080">
          <cell r="A2080">
            <v>11683</v>
          </cell>
          <cell r="B2080" t="str">
            <v>ENGATE / RABICHO FLEXIVEL INOX 1/2 " X 30 CM</v>
          </cell>
          <cell r="C2080" t="str">
            <v xml:space="preserve">UN    </v>
          </cell>
          <cell r="D2080">
            <v>33.35</v>
          </cell>
        </row>
        <row r="2081">
          <cell r="A2081">
            <v>11684</v>
          </cell>
          <cell r="B2081" t="str">
            <v>ENGATE / RABICHO FLEXIVEL INOX 1/2 " X 40 CM</v>
          </cell>
          <cell r="C2081" t="str">
            <v xml:space="preserve">UN    </v>
          </cell>
          <cell r="D2081">
            <v>36.51</v>
          </cell>
        </row>
        <row r="2082">
          <cell r="A2082">
            <v>6141</v>
          </cell>
          <cell r="B2082" t="str">
            <v>ENGATE/RABICHO FLEXIVEL PLASTICO (PVC OU ABS) BRANCO 1/2 " X 30 CM</v>
          </cell>
          <cell r="C2082" t="str">
            <v xml:space="preserve">UN    </v>
          </cell>
          <cell r="D2082">
            <v>3.6</v>
          </cell>
        </row>
        <row r="2083">
          <cell r="A2083">
            <v>11681</v>
          </cell>
          <cell r="B2083" t="str">
            <v>ENGATE/RABICHO FLEXIVEL PLASTICO (PVC OU ABS) BRANCO 1/2 " X 40 CM</v>
          </cell>
          <cell r="C2083" t="str">
            <v xml:space="preserve">UN    </v>
          </cell>
          <cell r="D2083">
            <v>6.02</v>
          </cell>
        </row>
        <row r="2084">
          <cell r="A2084">
            <v>2706</v>
          </cell>
          <cell r="B2084" t="str">
            <v>ENGENHEIRO CIVIL DE OBRA JUNIOR</v>
          </cell>
          <cell r="C2084" t="str">
            <v xml:space="preserve">H     </v>
          </cell>
          <cell r="D2084">
            <v>90.03</v>
          </cell>
        </row>
        <row r="2085">
          <cell r="A2085">
            <v>40811</v>
          </cell>
          <cell r="B2085" t="str">
            <v>ENGENHEIRO CIVIL DE OBRA JUNIOR (MENSALISTA)</v>
          </cell>
          <cell r="C2085" t="str">
            <v xml:space="preserve">MES   </v>
          </cell>
          <cell r="D2085">
            <v>15957.04</v>
          </cell>
        </row>
        <row r="2086">
          <cell r="A2086">
            <v>2707</v>
          </cell>
          <cell r="B2086" t="str">
            <v>ENGENHEIRO CIVIL DE OBRA PLENO</v>
          </cell>
          <cell r="C2086" t="str">
            <v xml:space="preserve">H     </v>
          </cell>
          <cell r="D2086">
            <v>102.47</v>
          </cell>
        </row>
        <row r="2087">
          <cell r="A2087">
            <v>40813</v>
          </cell>
          <cell r="B2087" t="str">
            <v>ENGENHEIRO CIVIL DE OBRA PLENO (MENSALISTA)</v>
          </cell>
          <cell r="C2087" t="str">
            <v xml:space="preserve">MES   </v>
          </cell>
          <cell r="D2087">
            <v>18162.400000000001</v>
          </cell>
        </row>
        <row r="2088">
          <cell r="A2088">
            <v>2708</v>
          </cell>
          <cell r="B2088" t="str">
            <v>ENGENHEIRO CIVIL DE OBRA SENIOR</v>
          </cell>
          <cell r="C2088" t="str">
            <v xml:space="preserve">H     </v>
          </cell>
          <cell r="D2088">
            <v>140.07</v>
          </cell>
        </row>
        <row r="2089">
          <cell r="A2089">
            <v>40814</v>
          </cell>
          <cell r="B2089" t="str">
            <v>ENGENHEIRO CIVIL DE OBRA SENIOR (MENSALISTA)</v>
          </cell>
          <cell r="C2089" t="str">
            <v xml:space="preserve">MES   </v>
          </cell>
          <cell r="D2089">
            <v>24827.52</v>
          </cell>
        </row>
        <row r="2090">
          <cell r="A2090">
            <v>34779</v>
          </cell>
          <cell r="B2090" t="str">
            <v>ENGENHEIRO CIVIL JUNIOR</v>
          </cell>
          <cell r="C2090" t="str">
            <v xml:space="preserve">H     </v>
          </cell>
          <cell r="D2090">
            <v>91.33</v>
          </cell>
        </row>
        <row r="2091">
          <cell r="A2091">
            <v>40936</v>
          </cell>
          <cell r="B2091" t="str">
            <v>ENGENHEIRO CIVIL JUNIOR (MENSALISTA)</v>
          </cell>
          <cell r="C2091" t="str">
            <v xml:space="preserve">MES   </v>
          </cell>
          <cell r="D2091">
            <v>16189.82</v>
          </cell>
        </row>
        <row r="2092">
          <cell r="A2092">
            <v>34780</v>
          </cell>
          <cell r="B2092" t="str">
            <v>ENGENHEIRO CIVIL PLENO</v>
          </cell>
          <cell r="C2092" t="str">
            <v xml:space="preserve">H     </v>
          </cell>
          <cell r="D2092">
            <v>103.05</v>
          </cell>
        </row>
        <row r="2093">
          <cell r="A2093">
            <v>40937</v>
          </cell>
          <cell r="B2093" t="str">
            <v>ENGENHEIRO CIVIL PLENO (MENSALISTA)</v>
          </cell>
          <cell r="C2093" t="str">
            <v xml:space="preserve">MES   </v>
          </cell>
          <cell r="D2093">
            <v>18265.32</v>
          </cell>
        </row>
        <row r="2094">
          <cell r="A2094">
            <v>34782</v>
          </cell>
          <cell r="B2094" t="str">
            <v>ENGENHEIRO CIVIL SENIOR</v>
          </cell>
          <cell r="C2094" t="str">
            <v xml:space="preserve">H     </v>
          </cell>
          <cell r="D2094">
            <v>141.22</v>
          </cell>
        </row>
        <row r="2095">
          <cell r="A2095">
            <v>40938</v>
          </cell>
          <cell r="B2095" t="str">
            <v>ENGENHEIRO CIVIL SENIOR (MENSALISTA)</v>
          </cell>
          <cell r="C2095" t="str">
            <v xml:space="preserve">MES   </v>
          </cell>
          <cell r="D2095">
            <v>25030.9</v>
          </cell>
        </row>
        <row r="2096">
          <cell r="A2096">
            <v>34783</v>
          </cell>
          <cell r="B2096" t="str">
            <v>ENGENHEIRO ELETRICISTA</v>
          </cell>
          <cell r="C2096" t="str">
            <v xml:space="preserve">H     </v>
          </cell>
          <cell r="D2096">
            <v>85.85</v>
          </cell>
        </row>
        <row r="2097">
          <cell r="A2097">
            <v>40939</v>
          </cell>
          <cell r="B2097" t="str">
            <v>ENGENHEIRO ELETRICISTA (MENSALISTA)</v>
          </cell>
          <cell r="C2097" t="str">
            <v xml:space="preserve">MES   </v>
          </cell>
          <cell r="D2097">
            <v>15220.43</v>
          </cell>
        </row>
        <row r="2098">
          <cell r="A2098">
            <v>34785</v>
          </cell>
          <cell r="B2098" t="str">
            <v>ENGENHEIRO SANITARISTA</v>
          </cell>
          <cell r="C2098" t="str">
            <v xml:space="preserve">H     </v>
          </cell>
          <cell r="D2098">
            <v>85.02</v>
          </cell>
        </row>
        <row r="2099">
          <cell r="A2099">
            <v>40940</v>
          </cell>
          <cell r="B2099" t="str">
            <v>ENGENHEIRO SANITARISTA (MENSALISTA)</v>
          </cell>
          <cell r="C2099" t="str">
            <v xml:space="preserve">MES   </v>
          </cell>
          <cell r="D2099">
            <v>15070.53</v>
          </cell>
        </row>
        <row r="2100">
          <cell r="A2100">
            <v>38403</v>
          </cell>
          <cell r="B2100" t="str">
            <v>ENXADA ESTREITA *25 X 23* CM COM CABO</v>
          </cell>
          <cell r="C2100" t="str">
            <v xml:space="preserve">UN    </v>
          </cell>
          <cell r="D2100">
            <v>29.7</v>
          </cell>
        </row>
        <row r="2101">
          <cell r="A2101">
            <v>43482</v>
          </cell>
          <cell r="B2101" t="str">
            <v>EPI - FAMILIA ALMOXARIFE - HORISTA (ENCARGOS COMPLEMENTARES - COLETADO CAIXA)</v>
          </cell>
          <cell r="C2101" t="str">
            <v xml:space="preserve">H     </v>
          </cell>
          <cell r="D2101">
            <v>0.61</v>
          </cell>
        </row>
        <row r="2102">
          <cell r="A2102">
            <v>43494</v>
          </cell>
          <cell r="B2102" t="str">
            <v>EPI - FAMILIA ALMOXARIFE - MENSALISTA (ENCARGOS COMPLEMENTARES - COLETADO CAIXA)</v>
          </cell>
          <cell r="C2102" t="str">
            <v xml:space="preserve">MES   </v>
          </cell>
          <cell r="D2102">
            <v>114.12</v>
          </cell>
        </row>
        <row r="2103">
          <cell r="A2103">
            <v>43483</v>
          </cell>
          <cell r="B2103" t="str">
            <v>EPI - FAMILIA CARPINTEIRO DE FORMAS - HORISTA (ENCARGOS COMPLEMENTARES - COLETADO CAIXA)</v>
          </cell>
          <cell r="C2103" t="str">
            <v xml:space="preserve">H     </v>
          </cell>
          <cell r="D2103">
            <v>1.08</v>
          </cell>
        </row>
        <row r="2104">
          <cell r="A2104">
            <v>43495</v>
          </cell>
          <cell r="B2104" t="str">
            <v>EPI - FAMILIA CARPINTEIRO DE FORMAS - MENSALISTA (ENCARGOS COMPLEMENTARES - COLETADO CAIXA)</v>
          </cell>
          <cell r="C2104" t="str">
            <v xml:space="preserve">MES   </v>
          </cell>
          <cell r="D2104">
            <v>203.86</v>
          </cell>
        </row>
        <row r="2105">
          <cell r="A2105">
            <v>43484</v>
          </cell>
          <cell r="B2105" t="str">
            <v>EPI - FAMILIA ELETRICISTA - HORISTA (ENCARGOS COMPLEMENTARES - COLETADO CAIXA)</v>
          </cell>
          <cell r="C2105" t="str">
            <v xml:space="preserve">H     </v>
          </cell>
          <cell r="D2105">
            <v>0.93</v>
          </cell>
        </row>
        <row r="2106">
          <cell r="A2106">
            <v>43496</v>
          </cell>
          <cell r="B2106" t="str">
            <v>EPI - FAMILIA ELETRICISTA - MENSALISTA (ENCARGOS COMPLEMENTARES - COLETADO CAIXA)</v>
          </cell>
          <cell r="C2106" t="str">
            <v xml:space="preserve">MES   </v>
          </cell>
          <cell r="D2106">
            <v>175.1</v>
          </cell>
        </row>
        <row r="2107">
          <cell r="A2107">
            <v>43485</v>
          </cell>
          <cell r="B2107" t="str">
            <v>EPI - FAMILIA ENCANADOR - HORISTA (ENCARGOS COMPLEMENTARES - COLETADO CAIXA)</v>
          </cell>
          <cell r="C2107" t="str">
            <v xml:space="preserve">H     </v>
          </cell>
          <cell r="D2107">
            <v>0.83</v>
          </cell>
        </row>
        <row r="2108">
          <cell r="A2108">
            <v>43497</v>
          </cell>
          <cell r="B2108" t="str">
            <v>EPI - FAMILIA ENCANADOR - MENSALISTA (ENCARGOS COMPLEMENTARES - COLETADO CAIXA)</v>
          </cell>
          <cell r="C2108" t="str">
            <v xml:space="preserve">MES   </v>
          </cell>
          <cell r="D2108">
            <v>156.65</v>
          </cell>
        </row>
        <row r="2109">
          <cell r="A2109">
            <v>43487</v>
          </cell>
          <cell r="B2109" t="str">
            <v>EPI - FAMILIA ENCARREGADO GERAL - HORISTA (ENCARGOS COMPLEMENTARES - COLETADO CAIXA)</v>
          </cell>
          <cell r="C2109" t="str">
            <v xml:space="preserve">H     </v>
          </cell>
          <cell r="D2109">
            <v>0.95</v>
          </cell>
        </row>
        <row r="2110">
          <cell r="A2110">
            <v>43499</v>
          </cell>
          <cell r="B2110" t="str">
            <v>EPI - FAMILIA ENCARREGADO GERAL - MENSALISTA (ENCARGOS COMPLEMENTARES - COLETADO CAIXA)</v>
          </cell>
          <cell r="C2110" t="str">
            <v xml:space="preserve">MES   </v>
          </cell>
          <cell r="D2110">
            <v>179.44</v>
          </cell>
        </row>
        <row r="2111">
          <cell r="A2111">
            <v>43486</v>
          </cell>
          <cell r="B2111" t="str">
            <v>EPI - FAMILIA ENGENHEIRO CIVIL - HORISTA (ENCARGOS COMPLEMENTARES - COLETADO CAIXA)</v>
          </cell>
          <cell r="C2111" t="str">
            <v xml:space="preserve">H     </v>
          </cell>
          <cell r="D2111">
            <v>0.56999999999999995</v>
          </cell>
        </row>
        <row r="2112">
          <cell r="A2112">
            <v>43498</v>
          </cell>
          <cell r="B2112" t="str">
            <v>EPI - FAMILIA ENGENHEIRO CIVIL - MENSALISTA (ENCARGOS COMPLEMENTARES - COLETADO CAIXA)</v>
          </cell>
          <cell r="C2112" t="str">
            <v xml:space="preserve">MES   </v>
          </cell>
          <cell r="D2112">
            <v>108.24</v>
          </cell>
        </row>
        <row r="2113">
          <cell r="A2113">
            <v>43488</v>
          </cell>
          <cell r="B2113" t="str">
            <v>EPI - FAMILIA OPERADOR ESCAVADEIRA - HORISTA (ENCARGOS COMPLEMENTARES - COLETADO CAIXA)</v>
          </cell>
          <cell r="C2113" t="str">
            <v xml:space="preserve">H     </v>
          </cell>
          <cell r="D2113">
            <v>0.66</v>
          </cell>
        </row>
        <row r="2114">
          <cell r="A2114">
            <v>43500</v>
          </cell>
          <cell r="B2114" t="str">
            <v>EPI - FAMILIA OPERADOR ESCAVADEIRA - MENSALISTA (ENCARGOS COMPLEMENTARES - COLETADO CAIXA)</v>
          </cell>
          <cell r="C2114" t="str">
            <v xml:space="preserve">MES   </v>
          </cell>
          <cell r="D2114">
            <v>125.38</v>
          </cell>
        </row>
        <row r="2115">
          <cell r="A2115">
            <v>43489</v>
          </cell>
          <cell r="B2115" t="str">
            <v>EPI - FAMILIA PEDREIRO - HORISTA (ENCARGOS COMPLEMENTARES - COLETADO CAIXA)</v>
          </cell>
          <cell r="C2115" t="str">
            <v xml:space="preserve">H     </v>
          </cell>
          <cell r="D2115">
            <v>0.96</v>
          </cell>
        </row>
        <row r="2116">
          <cell r="A2116">
            <v>43501</v>
          </cell>
          <cell r="B2116" t="str">
            <v>EPI - FAMILIA PEDREIRO - MENSALISTA (ENCARGOS COMPLEMENTARES - COLETADO CAIXA)</v>
          </cell>
          <cell r="C2116" t="str">
            <v xml:space="preserve">MES   </v>
          </cell>
          <cell r="D2116">
            <v>181.88</v>
          </cell>
        </row>
        <row r="2117">
          <cell r="A2117">
            <v>43490</v>
          </cell>
          <cell r="B2117" t="str">
            <v>EPI - FAMILIA PINTOR - HORISTA (ENCARGOS COMPLEMENTARES - COLETADO CAIXA)</v>
          </cell>
          <cell r="C2117" t="str">
            <v xml:space="preserve">H     </v>
          </cell>
          <cell r="D2117">
            <v>1.46</v>
          </cell>
        </row>
        <row r="2118">
          <cell r="A2118">
            <v>43502</v>
          </cell>
          <cell r="B2118" t="str">
            <v>EPI - FAMILIA PINTOR - MENSALISTA (ENCARGOS COMPLEMENTARES - COLETADO CAIXA)</v>
          </cell>
          <cell r="C2118" t="str">
            <v xml:space="preserve">MES   </v>
          </cell>
          <cell r="D2118">
            <v>275.92</v>
          </cell>
        </row>
        <row r="2119">
          <cell r="A2119">
            <v>43491</v>
          </cell>
          <cell r="B2119" t="str">
            <v>EPI - FAMILIA SERVENTE - HORISTA (ENCARGOS COMPLEMENTARES - COLETADO CAIXA)</v>
          </cell>
          <cell r="C2119" t="str">
            <v xml:space="preserve">H     </v>
          </cell>
          <cell r="D2119">
            <v>1.02</v>
          </cell>
        </row>
        <row r="2120">
          <cell r="A2120">
            <v>43503</v>
          </cell>
          <cell r="B2120" t="str">
            <v>EPI - FAMILIA SERVENTE - MENSALISTA (ENCARGOS COMPLEMENTARES - COLETADO CAIXA)</v>
          </cell>
          <cell r="C2120" t="str">
            <v xml:space="preserve">MES   </v>
          </cell>
          <cell r="D2120">
            <v>192.76</v>
          </cell>
        </row>
        <row r="2121">
          <cell r="A2121">
            <v>43492</v>
          </cell>
          <cell r="B2121" t="str">
            <v>EPI - FAMILIA SOLDADOR - HORISTA (ENCARGOS COMPLEMENTARES - COLETADO CAIXA)</v>
          </cell>
          <cell r="C2121" t="str">
            <v xml:space="preserve">H     </v>
          </cell>
          <cell r="D2121">
            <v>1.36</v>
          </cell>
        </row>
        <row r="2122">
          <cell r="A2122">
            <v>43504</v>
          </cell>
          <cell r="B2122" t="str">
            <v>EPI - FAMILIA SOLDADOR - MENSALISTA (ENCARGOS COMPLEMENTARES - COLETADO CAIXA)</v>
          </cell>
          <cell r="C2122" t="str">
            <v xml:space="preserve">MES   </v>
          </cell>
          <cell r="D2122">
            <v>255.78</v>
          </cell>
        </row>
        <row r="2123">
          <cell r="A2123">
            <v>43493</v>
          </cell>
          <cell r="B2123" t="str">
            <v>EPI - FAMILIA TOPOGRAFO - HORISTA (ENCARGOS COMPLEMENTARES - COLETADO CAIXA)</v>
          </cell>
          <cell r="C2123" t="str">
            <v xml:space="preserve">H     </v>
          </cell>
          <cell r="D2123">
            <v>0.54</v>
          </cell>
        </row>
        <row r="2124">
          <cell r="A2124">
            <v>43505</v>
          </cell>
          <cell r="B2124" t="str">
            <v>EPI - FAMILIA TOPOGRAFO - MENSALISTA (ENCARGOS COMPLEMENTARES - COLETADO CAIXA)</v>
          </cell>
          <cell r="C2124" t="str">
            <v xml:space="preserve">MES   </v>
          </cell>
          <cell r="D2124">
            <v>102.76</v>
          </cell>
        </row>
        <row r="2125">
          <cell r="A2125">
            <v>37774</v>
          </cell>
          <cell r="B2125" t="str">
            <v>EQUIPAMENTO DE LIMPEZA COMBINADO (VACUO/ALTA PRESSAO) 95% VACUO, TANQUE 7000 L, BOMBA 140 KGF/CM2 66 L/MIN COM MOTOR INDEPENDENTE A DIESEL DE 60 CV (INCLUI MONTAGEM, NAO INCLUI CAMINHAO)</v>
          </cell>
          <cell r="C2125" t="str">
            <v xml:space="preserve">UN    </v>
          </cell>
          <cell r="D2125">
            <v>188694.18</v>
          </cell>
        </row>
        <row r="2126">
          <cell r="A2126">
            <v>38630</v>
          </cell>
          <cell r="B2126" t="str">
            <v>EQUIPAMENTO PARA DEMARCACAO DE FAIXAS DE TRAFEGO A FRIO, A SER MONTADO SOBRE CAMINHAO DE PBT MINIMO DE 9 T E DISTANCIA MINIMA ENTRE EIXOS DE 4,3 M, CAPACIDADE PARA 800 L DE TINTA (INCLUI MONTAGEM, NAO INCLUI CAMINHAO)</v>
          </cell>
          <cell r="C2126" t="str">
            <v xml:space="preserve">UN    </v>
          </cell>
          <cell r="D2126">
            <v>972265.62</v>
          </cell>
        </row>
        <row r="2127">
          <cell r="A2127">
            <v>38629</v>
          </cell>
          <cell r="B2127" t="str">
            <v>EQUIPAMENTO PARA DEMARCACAO DE FAIXAS DE TRAFEGO A QUENTE, A SER MONTADO SOBRE CAMINHAO DE PBT MINIMO DE 17 T E DISTANCIA MINIMA ENTRE EIXOS DE 5,2 M, CAPACIDADE PARA 1.000 KG DE MATERIAL TERMOPLASTICO (INCLUI MONTAGEM, NAO INCLUI CAMINHAO E NEM COMPRESSOR DE AR)</v>
          </cell>
          <cell r="C2127" t="str">
            <v xml:space="preserve">UN    </v>
          </cell>
          <cell r="D2127">
            <v>1447265.62</v>
          </cell>
        </row>
        <row r="2128">
          <cell r="A2128">
            <v>38476</v>
          </cell>
          <cell r="B2128" t="str">
            <v>ESCADA DUPLA DE ABRIR EM ALUMINIO, MODELO PINTOR, 8 DEGRAUS</v>
          </cell>
          <cell r="C2128" t="str">
            <v xml:space="preserve">UN    </v>
          </cell>
          <cell r="D2128">
            <v>223.23</v>
          </cell>
        </row>
        <row r="2129">
          <cell r="A2129">
            <v>38477</v>
          </cell>
          <cell r="B2129" t="str">
            <v>ESCADA EXTENSIVEL EM ALUMINIO COM 6,00 M ESTENDIDA</v>
          </cell>
          <cell r="C2129" t="str">
            <v xml:space="preserve">UN    </v>
          </cell>
          <cell r="D2129">
            <v>632.20000000000005</v>
          </cell>
        </row>
        <row r="2130">
          <cell r="A2130">
            <v>40635</v>
          </cell>
          <cell r="B2130" t="str">
            <v>ESCAVADEIRA HIDRAULICA SOBRE ESTEIRA, COM GARRA GIRATORIA DE MANDIBULAS, PESO OPERACIONAL ENTRE 22,00 E 25,50 TON, POTENCIA LIQUIDA ENTRE 150 E 160 HP</v>
          </cell>
          <cell r="C2130" t="str">
            <v xml:space="preserve">UN    </v>
          </cell>
          <cell r="D2130">
            <v>485006.48</v>
          </cell>
        </row>
        <row r="2131">
          <cell r="A2131">
            <v>36483</v>
          </cell>
          <cell r="B2131" t="str">
            <v>ESCAVADEIRA HIDRAULICA SOBRE ESTEIRAS CACAMBA 0,40 A 1,20 M3, PESO OPERACIONAL 21,19 T, POTENCIA LIQUIDA 173 HP</v>
          </cell>
          <cell r="C2131" t="str">
            <v xml:space="preserve">UN    </v>
          </cell>
          <cell r="D2131">
            <v>439493.56</v>
          </cell>
        </row>
        <row r="2132">
          <cell r="A2132">
            <v>14525</v>
          </cell>
          <cell r="B2132" t="str">
            <v>ESCAVADEIRA HIDRAULICA SOBRE ESTEIRAS COM CACAMBA DE 1,20 M3, PESO OPERACIONAL 21 T, POTENCIA BRUTA 155 HP</v>
          </cell>
          <cell r="C2132" t="str">
            <v xml:space="preserve">UN    </v>
          </cell>
          <cell r="D2132">
            <v>460175.61</v>
          </cell>
        </row>
        <row r="2133">
          <cell r="A2133">
            <v>36482</v>
          </cell>
          <cell r="B2133" t="str">
            <v>ESCAVADEIRA HIDRAULICA SOBRE ESTEIRAS, CACAMBA  0,80 M3, PESO OPERACIONAL 17,8 T, POTENCIA LIQUIDA 110 HP</v>
          </cell>
          <cell r="C2133" t="str">
            <v xml:space="preserve">UN    </v>
          </cell>
          <cell r="D2133">
            <v>394664.68</v>
          </cell>
        </row>
        <row r="2134">
          <cell r="A2134">
            <v>36408</v>
          </cell>
          <cell r="B2134" t="str">
            <v>ESCAVADEIRA HIDRAULICA SOBRE ESTEIRAS, CACAMBA 0,4 A 1,70 M3, PESO OPERACIONAL 23,2 T, POTENCIA BRUTA 183 HP</v>
          </cell>
          <cell r="C2134" t="str">
            <v xml:space="preserve">UN    </v>
          </cell>
          <cell r="D2134">
            <v>471550.74</v>
          </cell>
        </row>
        <row r="2135">
          <cell r="A2135">
            <v>2723</v>
          </cell>
          <cell r="B2135" t="str">
            <v>ESCAVADEIRA HIDRAULICA SOBRE ESTEIRAS, CACAMBA 0,62M3, PESO OPERACIONAL 12,61T, POTENCIA LIQUIDA 95HP</v>
          </cell>
          <cell r="C2135" t="str">
            <v xml:space="preserve">UN    </v>
          </cell>
          <cell r="D2135">
            <v>361935.87</v>
          </cell>
        </row>
        <row r="2136">
          <cell r="A2136">
            <v>36481</v>
          </cell>
          <cell r="B2136" t="str">
            <v>ESCAVADEIRA HIDRAULICA SOBRE ESTEIRAS, CACAMBA 0,80 A 1,30 M3, PESO OPERACIONAL 22,18 T, POTENCIA LIQUIDA 170 HP</v>
          </cell>
          <cell r="C2136" t="str">
            <v xml:space="preserve">UN    </v>
          </cell>
          <cell r="D2136">
            <v>431737.79</v>
          </cell>
        </row>
        <row r="2137">
          <cell r="A2137">
            <v>10685</v>
          </cell>
          <cell r="B2137" t="str">
            <v>ESCAVADEIRA HIDRAULICA SOBRE ESTEIRAS, CACAMBA 0,80M3, PESO OPERACIONAL 17T, POTENCIA BRUTA 111HP</v>
          </cell>
          <cell r="C2137" t="str">
            <v xml:space="preserve">UN    </v>
          </cell>
          <cell r="D2137">
            <v>413641</v>
          </cell>
        </row>
        <row r="2138">
          <cell r="A2138">
            <v>40636</v>
          </cell>
          <cell r="B2138" t="str">
            <v>ESCAVADEIRA HIDRAULICA SOBRE ESTEIRAS, CAPACIDADE DA CACAMBA ENTRE 1,20 E 1,50 M3, PESO OPERACIONAL ENTRE 20,00 E 22,00 TON, POTENCIA LIQUIDA ENTRE 150 E 155 HP, EQUIPADA COM CLAMSHELL</v>
          </cell>
          <cell r="C2138" t="str">
            <v xml:space="preserve">UN    </v>
          </cell>
          <cell r="D2138">
            <v>466909.68</v>
          </cell>
        </row>
        <row r="2139">
          <cell r="A2139">
            <v>4111</v>
          </cell>
          <cell r="B2139" t="str">
            <v>ESCORA PRE-MOLDADA EM CONCRETO, *10 X 10* CM, H = 2,30M</v>
          </cell>
          <cell r="C2139" t="str">
            <v xml:space="preserve">UN    </v>
          </cell>
          <cell r="D2139">
            <v>36.299999999999997</v>
          </cell>
        </row>
        <row r="2140">
          <cell r="A2140">
            <v>26021</v>
          </cell>
          <cell r="B2140" t="str">
            <v>ESCOVA CIRCULAR EM ACO LATONADO, 6 X 1 " (DIAMETRO X ESPESSURA), FURO DE 1 1/4 ", FIO ONDULADO *0,30* MM</v>
          </cell>
          <cell r="C2140" t="str">
            <v xml:space="preserve">UN    </v>
          </cell>
          <cell r="D2140">
            <v>82.54</v>
          </cell>
        </row>
        <row r="2141">
          <cell r="A2141">
            <v>12</v>
          </cell>
          <cell r="B2141" t="str">
            <v>ESCOVA DE ACO, COM CABO, *4  X 15* FILEIRAS DE CERDAS</v>
          </cell>
          <cell r="C2141" t="str">
            <v xml:space="preserve">UN    </v>
          </cell>
          <cell r="D2141">
            <v>8.86</v>
          </cell>
        </row>
        <row r="2142">
          <cell r="A2142">
            <v>37554</v>
          </cell>
          <cell r="B2142" t="str">
            <v>ESGUICHO JATO REGULAVEL, TIPO ELKHART, ENGATE RAPIDO 1 1/2", PARA COMBATE A INCENDIO</v>
          </cell>
          <cell r="C2142" t="str">
            <v xml:space="preserve">UN    </v>
          </cell>
          <cell r="D2142">
            <v>119.78</v>
          </cell>
        </row>
        <row r="2143">
          <cell r="A2143">
            <v>37555</v>
          </cell>
          <cell r="B2143" t="str">
            <v>ESGUICHO JATO REGULAVEL, TIPO ELKHART, ENGATE RAPIDO 2 1/2", PARA COMBATE A INCENDIO</v>
          </cell>
          <cell r="C2143" t="str">
            <v xml:space="preserve">UN    </v>
          </cell>
          <cell r="D2143">
            <v>145.71</v>
          </cell>
        </row>
        <row r="2144">
          <cell r="A2144">
            <v>10902</v>
          </cell>
          <cell r="B2144" t="str">
            <v>ESGUICHO TIPO JATO SOLIDO, EM LATAO, ENGATE RAPIDO 1 1/2" X 13 MM, PARA MANGUEIRA EM INSTALACAO PREDIAL COMBATE A INCENDIO</v>
          </cell>
          <cell r="C2144" t="str">
            <v xml:space="preserve">UN    </v>
          </cell>
          <cell r="D2144">
            <v>36.56</v>
          </cell>
        </row>
        <row r="2145">
          <cell r="A2145">
            <v>20965</v>
          </cell>
          <cell r="B2145" t="str">
            <v>ESGUICHO TIPO JATO SOLIDO, EM LATAO, ENGATE RAPIDO 1 1/2" X 16 MM, PARA MANGUEIRA EM INSTALACAO PREDIAL COMBATE A INCENDIO</v>
          </cell>
          <cell r="C2145" t="str">
            <v xml:space="preserve">UN    </v>
          </cell>
          <cell r="D2145">
            <v>36.9</v>
          </cell>
        </row>
        <row r="2146">
          <cell r="A2146">
            <v>20966</v>
          </cell>
          <cell r="B2146" t="str">
            <v>ESGUICHO TIPO JATO SOLIDO, EM LATAO, ENGATE RAPIDO 1 1/2" X 19 MM, PARA MANGUEIRA EM INSTALACAO PREDIAL COMBATE A INCENDIO</v>
          </cell>
          <cell r="C2146" t="str">
            <v xml:space="preserve">UN    </v>
          </cell>
          <cell r="D2146">
            <v>39.729999999999997</v>
          </cell>
        </row>
        <row r="2147">
          <cell r="A2147">
            <v>10903</v>
          </cell>
          <cell r="B2147" t="str">
            <v>ESGUICHO TIPO JATO SOLIDO, EM LATAO, ENGATE RAPIDO 2 1/2" X 13 MM, PARA MANGUEIRA EM INSTALACAO PREDIAL COMBATE A INCENDIO</v>
          </cell>
          <cell r="C2147" t="str">
            <v xml:space="preserve">UN    </v>
          </cell>
          <cell r="D2147">
            <v>60.22</v>
          </cell>
        </row>
        <row r="2148">
          <cell r="A2148">
            <v>20967</v>
          </cell>
          <cell r="B2148" t="str">
            <v>ESGUICHO TIPO JATO SOLIDO, EM LATAO, ENGATE RAPIDO 2 1/2" X 16 MM, PARA MANGUEIRA EM INSTALACAO PREDIAL COMBATE A INCENDIO</v>
          </cell>
          <cell r="C2148" t="str">
            <v xml:space="preserve">UN    </v>
          </cell>
          <cell r="D2148">
            <v>60.22</v>
          </cell>
        </row>
        <row r="2149">
          <cell r="A2149">
            <v>20968</v>
          </cell>
          <cell r="B2149" t="str">
            <v>ESGUICHO TIPO JATO SOLIDO, EM LATAO, ENGATE RAPIDO 2 1/2" X 19 MM, PARA MANGUEIRA EM INSTALACAO PREDIAL COMBATE A INCENDIO</v>
          </cell>
          <cell r="C2149" t="str">
            <v xml:space="preserve">UN    </v>
          </cell>
          <cell r="D2149">
            <v>66.05</v>
          </cell>
        </row>
        <row r="2150">
          <cell r="A2150">
            <v>11359</v>
          </cell>
          <cell r="B2150" t="str">
            <v>ESMERILHADEIRA ANGULAR ELETRICA, DIAMETRO DO DISCO 7 '' (180 MM), ROTACAO 8500 RPM, POTENCIA 2400 W</v>
          </cell>
          <cell r="C2150" t="str">
            <v xml:space="preserve">UN    </v>
          </cell>
          <cell r="D2150">
            <v>924.79</v>
          </cell>
        </row>
        <row r="2151">
          <cell r="A2151">
            <v>39017</v>
          </cell>
          <cell r="B2151" t="str">
            <v>ESPACADOR / DISTANCIADOR CIRCULAR COM ENTRADA LATERAL, EM PLASTICO, PARA VERGALHAO *4,2 A 12,5* MM, COBRIMENTO 20 MM</v>
          </cell>
          <cell r="C2151" t="str">
            <v xml:space="preserve">UN    </v>
          </cell>
          <cell r="D2151">
            <v>0.14000000000000001</v>
          </cell>
        </row>
        <row r="2152">
          <cell r="A2152">
            <v>39315</v>
          </cell>
          <cell r="B2152" t="str">
            <v>ESPACADOR / DISTANCIADOR TIPO GARRA DUPLA, EM PLASTICO, COBRIMENTO *20* MM, PARA FERRAGENS DE LAJES E FUNDO DE VIGAS</v>
          </cell>
          <cell r="C2152" t="str">
            <v xml:space="preserve">UN    </v>
          </cell>
          <cell r="D2152">
            <v>0.23</v>
          </cell>
        </row>
        <row r="2153">
          <cell r="A2153">
            <v>39016</v>
          </cell>
          <cell r="B2153" t="str">
            <v>ESPACADOR / DISTANCIADOR TIPO PINO EM PLASTICO, PARA VERGALHAO ATE 10 MM, PARA APOIO DE ARMADURA</v>
          </cell>
          <cell r="C2153" t="str">
            <v xml:space="preserve">UN    </v>
          </cell>
          <cell r="D2153">
            <v>0.23</v>
          </cell>
        </row>
        <row r="2154">
          <cell r="A2154">
            <v>40432</v>
          </cell>
          <cell r="B2154" t="str">
            <v>ESPACADOR / SEPARADOR DE BARRA , METALICO, TIPO CARAMBOLA, PARA TIRANTES, 25 X 84 MM</v>
          </cell>
          <cell r="C2154" t="str">
            <v xml:space="preserve">UN    </v>
          </cell>
          <cell r="D2154">
            <v>1.82</v>
          </cell>
        </row>
        <row r="2155">
          <cell r="A2155">
            <v>39481</v>
          </cell>
          <cell r="B2155" t="str">
            <v>ESPACADOR OU DISTANCIADOR, EM PLASTICO, TIPO APOIO DE CORDOALHA (CARANGUEJO), PARA ARMADURA NEGATIVA E PROTENSAO, COBRIMENTO 50 MM</v>
          </cell>
          <cell r="C2155" t="str">
            <v xml:space="preserve">UN    </v>
          </cell>
          <cell r="D2155">
            <v>1.1499999999999999</v>
          </cell>
        </row>
        <row r="2156">
          <cell r="A2156">
            <v>40433</v>
          </cell>
          <cell r="B2156" t="str">
            <v>ESPACADOR/SEPARADOR DE CORDOALHA TIPO DISCO 12 FUROS DE 14 MM, PARA TIRANTES</v>
          </cell>
          <cell r="C2156" t="str">
            <v xml:space="preserve">UN    </v>
          </cell>
          <cell r="D2156">
            <v>1.01</v>
          </cell>
        </row>
        <row r="2157">
          <cell r="A2157">
            <v>20219</v>
          </cell>
          <cell r="B2157" t="str">
            <v>ESPARGIDOR DE ASFALTO PRESSURIZADO, REBOCAVEL, TANQUE DE 2500 L, PNEUMATICO,  COM MOTOR A GASOLINA 3,4HP</v>
          </cell>
          <cell r="C2157" t="str">
            <v xml:space="preserve">UN    </v>
          </cell>
          <cell r="D2157">
            <v>74000</v>
          </cell>
        </row>
        <row r="2158">
          <cell r="A2158">
            <v>36484</v>
          </cell>
          <cell r="B2158" t="str">
            <v>ESPARGIDOR DE ASFALTO PRESSURIZADO, TANQUE 6 M3 COM ISOLACAO TERMICA, AQUECIDO COM 2 MACARICOS, COM BARRA ESPARGIDORA 3,60 M, A SER MONTADO SOBRE CAMINHAO</v>
          </cell>
          <cell r="C2158" t="str">
            <v xml:space="preserve">UN    </v>
          </cell>
          <cell r="D2158">
            <v>157088.51999999999</v>
          </cell>
        </row>
        <row r="2159">
          <cell r="A2159">
            <v>38367</v>
          </cell>
          <cell r="B2159" t="str">
            <v>ESPATULA DE ACO INOX COM CABO DE MADEIRA, LARGURA 8 CM</v>
          </cell>
          <cell r="C2159" t="str">
            <v xml:space="preserve">UN    </v>
          </cell>
          <cell r="D2159">
            <v>11.99</v>
          </cell>
        </row>
        <row r="2160">
          <cell r="A2160">
            <v>38368</v>
          </cell>
          <cell r="B2160" t="str">
            <v>ESPATULA DE PLASTICO LISA, LARGURA 10 CM</v>
          </cell>
          <cell r="C2160" t="str">
            <v xml:space="preserve">UN    </v>
          </cell>
          <cell r="D2160">
            <v>6.17</v>
          </cell>
        </row>
        <row r="2161">
          <cell r="A2161">
            <v>38091</v>
          </cell>
          <cell r="B2161" t="str">
            <v>ESPELHO / PLACA CEGA 4" X 2", PARA INSTALACAO DE TOMADAS E INTERRUPTORES</v>
          </cell>
          <cell r="C2161" t="str">
            <v xml:space="preserve">UN    </v>
          </cell>
          <cell r="D2161">
            <v>1.71</v>
          </cell>
        </row>
        <row r="2162">
          <cell r="A2162">
            <v>38095</v>
          </cell>
          <cell r="B2162" t="str">
            <v>ESPELHO / PLACA CEGA 4" X 4", PARA INSTALACAO DE TOMADAS E INTERRUPTORES</v>
          </cell>
          <cell r="C2162" t="str">
            <v xml:space="preserve">UN    </v>
          </cell>
          <cell r="D2162">
            <v>3.63</v>
          </cell>
        </row>
        <row r="2163">
          <cell r="A2163">
            <v>38092</v>
          </cell>
          <cell r="B2163" t="str">
            <v>ESPELHO / PLACA DE 1 POSTO 4" X 2", PARA INSTALACAO DE TOMADAS E INTERRUPTORES</v>
          </cell>
          <cell r="C2163" t="str">
            <v xml:space="preserve">UN    </v>
          </cell>
          <cell r="D2163">
            <v>1.62</v>
          </cell>
        </row>
        <row r="2164">
          <cell r="A2164">
            <v>38093</v>
          </cell>
          <cell r="B2164" t="str">
            <v>ESPELHO / PLACA DE 2 POSTOS 4" X 2", PARA INSTALACAO DE TOMADAS E INTERRUPTORES</v>
          </cell>
          <cell r="C2164" t="str">
            <v xml:space="preserve">UN    </v>
          </cell>
          <cell r="D2164">
            <v>1.68</v>
          </cell>
        </row>
        <row r="2165">
          <cell r="A2165">
            <v>38096</v>
          </cell>
          <cell r="B2165" t="str">
            <v>ESPELHO / PLACA DE 2 POSTOS 4" X 4", PARA INSTALACAO DE TOMADAS E INTERRUPTORES</v>
          </cell>
          <cell r="C2165" t="str">
            <v xml:space="preserve">UN    </v>
          </cell>
          <cell r="D2165">
            <v>3.9</v>
          </cell>
        </row>
        <row r="2166">
          <cell r="A2166">
            <v>38094</v>
          </cell>
          <cell r="B2166" t="str">
            <v>ESPELHO / PLACA DE 3 POSTOS 4" X 2", PARA INSTALACAO DE TOMADAS E INTERRUPTORES</v>
          </cell>
          <cell r="C2166" t="str">
            <v xml:space="preserve">UN    </v>
          </cell>
          <cell r="D2166">
            <v>2.06</v>
          </cell>
        </row>
        <row r="2167">
          <cell r="A2167">
            <v>38097</v>
          </cell>
          <cell r="B2167" t="str">
            <v>ESPELHO / PLACA DE 4 POSTOS 4" X 4", PARA INSTALACAO DE TOMADAS E INTERRUPTORES</v>
          </cell>
          <cell r="C2167" t="str">
            <v xml:space="preserve">UN    </v>
          </cell>
          <cell r="D2167">
            <v>4.18</v>
          </cell>
        </row>
        <row r="2168">
          <cell r="A2168">
            <v>38098</v>
          </cell>
          <cell r="B2168" t="str">
            <v>ESPELHO / PLACA DE 6 POSTOS 4" X 4", PARA INSTALACAO DE TOMADAS E INTERRUPTORES</v>
          </cell>
          <cell r="C2168" t="str">
            <v xml:space="preserve">UN    </v>
          </cell>
          <cell r="D2168">
            <v>4.18</v>
          </cell>
        </row>
        <row r="2169">
          <cell r="A2169">
            <v>11186</v>
          </cell>
          <cell r="B2169" t="str">
            <v>ESPELHO CRISTAL E = 4 MM</v>
          </cell>
          <cell r="C2169" t="str">
            <v xml:space="preserve">M2    </v>
          </cell>
          <cell r="D2169">
            <v>298.13</v>
          </cell>
        </row>
        <row r="2170">
          <cell r="A2170">
            <v>11558</v>
          </cell>
          <cell r="B2170" t="str">
            <v>ESPELHO, RETO OU CURVO, EM LATAO CROMADO, ESPESSURA ATE 6 MM, LARGURA *40*MM, ALTURA *180*MM - PARA FECHADURA DE EMBUTIR</v>
          </cell>
          <cell r="C2170" t="str">
            <v xml:space="preserve">PAR   </v>
          </cell>
          <cell r="D2170">
            <v>11.88</v>
          </cell>
        </row>
        <row r="2171">
          <cell r="A2171">
            <v>11557</v>
          </cell>
          <cell r="B2171" t="str">
            <v>ESPELHO, RETO OU CURVO, EM LATAO CROMADO, ESPESSURA MINIMA 6 MM, LARGURA *43*MM, ALTURA *230*MM - PARA FECHADURA DE EMBUTIR</v>
          </cell>
          <cell r="C2171" t="str">
            <v xml:space="preserve">PAR   </v>
          </cell>
          <cell r="D2171">
            <v>30.09</v>
          </cell>
        </row>
        <row r="2172">
          <cell r="A2172">
            <v>2759</v>
          </cell>
          <cell r="B2172" t="str">
            <v>ESPOLETA SIMPLES N 8.</v>
          </cell>
          <cell r="C2172" t="str">
            <v xml:space="preserve">UN    </v>
          </cell>
          <cell r="D2172">
            <v>5.5</v>
          </cell>
        </row>
        <row r="2173">
          <cell r="A2173">
            <v>38124</v>
          </cell>
          <cell r="B2173" t="str">
            <v>ESPUMA EXPANSIVA DE POLIURETANO, APLICACAO MANUAL - 500 ML</v>
          </cell>
          <cell r="C2173" t="str">
            <v xml:space="preserve">UN    </v>
          </cell>
          <cell r="D2173">
            <v>22.81</v>
          </cell>
        </row>
        <row r="2174">
          <cell r="A2174">
            <v>38380</v>
          </cell>
          <cell r="B2174" t="str">
            <v>ESQUADRO DE ACO 12 " (300 MM), CABO DE ALUMINIO</v>
          </cell>
          <cell r="C2174" t="str">
            <v xml:space="preserve">UN    </v>
          </cell>
          <cell r="D2174">
            <v>19.05</v>
          </cell>
        </row>
        <row r="2175">
          <cell r="A2175">
            <v>20059</v>
          </cell>
          <cell r="B2175" t="str">
            <v>ESQUADRO INTERNO OU EXTERNO PARA CALHA PLUVIAL, PVC, DIAMETRO ENTRE 119 E 170 MM, PARA DRENAGEM PREDIAL</v>
          </cell>
          <cell r="C2175" t="str">
            <v xml:space="preserve">UN    </v>
          </cell>
          <cell r="D2175">
            <v>12.75</v>
          </cell>
        </row>
        <row r="2176">
          <cell r="A2176">
            <v>42429</v>
          </cell>
          <cell r="B2176" t="str">
            <v>ESQUI TRIPLO, EM TUBO DE ACO CARBONO, PINTURA NO PROCESSO ELETROSTATICO - EQUIPAMENTO DE GINASTICA PARA ACADEMIA AO AR LIVRE / ACADEMIA DA TERCEIRA IDADE - ATI</v>
          </cell>
          <cell r="C2176" t="str">
            <v xml:space="preserve">UN    </v>
          </cell>
          <cell r="D2176">
            <v>3422.44</v>
          </cell>
        </row>
        <row r="2177">
          <cell r="A2177">
            <v>38538</v>
          </cell>
          <cell r="B2177" t="str">
            <v>ESTACA PRE-MOLDADA MACICA DE CONCRETO VIBRADO ARMADO, PARA CARGA DE 25 T, SECAO QUADRADA DE *16 X 16*, COM ANEL METALICO INCORPORADO A PECA (SOMENTE FORNECIMENTO)</v>
          </cell>
          <cell r="C2177" t="str">
            <v xml:space="preserve">M     </v>
          </cell>
          <cell r="D2177">
            <v>38.35</v>
          </cell>
        </row>
        <row r="2178">
          <cell r="A2178">
            <v>38539</v>
          </cell>
          <cell r="B2178" t="str">
            <v>ESTACA PRE-MOLDADA MACICA DE CONCRETO VIBRADO ARMADO, PARA CARGA DE 50 T, SECAO QUADRADA, COM ANEL METALICO INCORPORADO A PECA (SOMENTE FORNECIMENTO)</v>
          </cell>
          <cell r="C2178" t="str">
            <v xml:space="preserve">M     </v>
          </cell>
          <cell r="D2178">
            <v>52.15</v>
          </cell>
        </row>
        <row r="2179">
          <cell r="A2179">
            <v>38540</v>
          </cell>
          <cell r="B2179" t="str">
            <v>ESTACA PRE-MOLDADA VAZADA DE CONCRETO CENTRIFUGADO, PARA CARGA DE 100 T, SECAO CIRCULAR, COM ANEL METALICO INCORPORADO A PECA (SOMENTE FORNECIMENTO)</v>
          </cell>
          <cell r="C2179" t="str">
            <v xml:space="preserve">M     </v>
          </cell>
          <cell r="D2179">
            <v>133.65</v>
          </cell>
        </row>
        <row r="2180">
          <cell r="A2180">
            <v>38384</v>
          </cell>
          <cell r="B2180" t="str">
            <v>ESTILETE DE METAL, LAMINA 18 MM</v>
          </cell>
          <cell r="C2180" t="str">
            <v xml:space="preserve">UN    </v>
          </cell>
          <cell r="D2180">
            <v>16.010000000000002</v>
          </cell>
        </row>
        <row r="2181">
          <cell r="A2181">
            <v>13</v>
          </cell>
          <cell r="B2181" t="str">
            <v>ESTOPA</v>
          </cell>
          <cell r="C2181" t="str">
            <v xml:space="preserve">KG    </v>
          </cell>
          <cell r="D2181">
            <v>13.64</v>
          </cell>
        </row>
        <row r="2182">
          <cell r="A2182">
            <v>2762</v>
          </cell>
          <cell r="B2182" t="str">
            <v>ESTOPIM SIMPLES</v>
          </cell>
          <cell r="C2182" t="str">
            <v xml:space="preserve">M     </v>
          </cell>
          <cell r="D2182">
            <v>6.87</v>
          </cell>
        </row>
        <row r="2183">
          <cell r="A2183">
            <v>21142</v>
          </cell>
          <cell r="B2183" t="str">
            <v>ESTRIBO COM PARAFUSO EM CHAPA DE FERRO FUNDIDO DE 2" X 3/16" X 35 CM, SECAO "U", PARA MADEIRAMENTO DE TELHADO</v>
          </cell>
          <cell r="C2183" t="str">
            <v xml:space="preserve">UN    </v>
          </cell>
          <cell r="D2183">
            <v>19.559999999999999</v>
          </cell>
        </row>
        <row r="2184">
          <cell r="A2184">
            <v>12865</v>
          </cell>
          <cell r="B2184" t="str">
            <v>ESTUCADOR</v>
          </cell>
          <cell r="C2184" t="str">
            <v xml:space="preserve">H     </v>
          </cell>
          <cell r="D2184">
            <v>15.6</v>
          </cell>
        </row>
        <row r="2185">
          <cell r="A2185">
            <v>41074</v>
          </cell>
          <cell r="B2185" t="str">
            <v>ESTUCADOR (MENSALISTA)</v>
          </cell>
          <cell r="C2185" t="str">
            <v xml:space="preserve">MES   </v>
          </cell>
          <cell r="D2185">
            <v>2767.17</v>
          </cell>
        </row>
        <row r="2186">
          <cell r="A2186">
            <v>4223</v>
          </cell>
          <cell r="B2186" t="str">
            <v>ETANOL</v>
          </cell>
          <cell r="C2186" t="str">
            <v xml:space="preserve">L     </v>
          </cell>
          <cell r="D2186">
            <v>2.85</v>
          </cell>
        </row>
        <row r="2187">
          <cell r="A2187">
            <v>37372</v>
          </cell>
          <cell r="B2187" t="str">
            <v>EXAMES - HORISTA (COLETADO CAIXA)</v>
          </cell>
          <cell r="C2187" t="str">
            <v xml:space="preserve">H     </v>
          </cell>
          <cell r="D2187">
            <v>0.35</v>
          </cell>
        </row>
        <row r="2188">
          <cell r="A2188">
            <v>40863</v>
          </cell>
          <cell r="B2188" t="str">
            <v>EXAMES - MENSALISTA (COLETADO CAIXA)</v>
          </cell>
          <cell r="C2188" t="str">
            <v xml:space="preserve">MES   </v>
          </cell>
          <cell r="D2188">
            <v>65.94</v>
          </cell>
        </row>
        <row r="2189">
          <cell r="A2189">
            <v>38475</v>
          </cell>
          <cell r="B2189" t="str">
            <v>EXTENSAO DE SOLDA 201 ACETILENO, E = *1,5 A 2,5* MM</v>
          </cell>
          <cell r="C2189" t="str">
            <v xml:space="preserve">UN    </v>
          </cell>
          <cell r="D2189">
            <v>31.92</v>
          </cell>
        </row>
        <row r="2190">
          <cell r="A2190">
            <v>38474</v>
          </cell>
          <cell r="B2190" t="str">
            <v>EXTENSAO DE SOLDA 201 GLP, E = *2,5 A 4,0* MM</v>
          </cell>
          <cell r="C2190" t="str">
            <v xml:space="preserve">UN    </v>
          </cell>
          <cell r="D2190">
            <v>39.46</v>
          </cell>
        </row>
        <row r="2191">
          <cell r="A2191">
            <v>10886</v>
          </cell>
          <cell r="B2191" t="str">
            <v>EXTINTOR DE INCENDIO PORTATIL COM CARGA DE AGUA PRESSURIZADA DE 10 L, CLASSE A</v>
          </cell>
          <cell r="C2191" t="str">
            <v xml:space="preserve">UN    </v>
          </cell>
          <cell r="D2191">
            <v>123</v>
          </cell>
        </row>
        <row r="2192">
          <cell r="A2192">
            <v>10888</v>
          </cell>
          <cell r="B2192" t="str">
            <v>EXTINTOR DE INCENDIO PORTATIL COM CARGA DE GAS CARBONICO CO2 DE 4 KG, CLASSE BC</v>
          </cell>
          <cell r="C2192" t="str">
            <v xml:space="preserve">UN    </v>
          </cell>
          <cell r="D2192">
            <v>389.29</v>
          </cell>
        </row>
        <row r="2193">
          <cell r="A2193">
            <v>10889</v>
          </cell>
          <cell r="B2193" t="str">
            <v>EXTINTOR DE INCENDIO PORTATIL COM CARGA DE GAS CARBONICO CO2 DE 6 KG, CLASSE BC</v>
          </cell>
          <cell r="C2193" t="str">
            <v xml:space="preserve">UN    </v>
          </cell>
          <cell r="D2193">
            <v>421.74</v>
          </cell>
        </row>
        <row r="2194">
          <cell r="A2194">
            <v>10890</v>
          </cell>
          <cell r="B2194" t="str">
            <v>EXTINTOR DE INCENDIO PORTATIL COM CARGA DE PO QUIMICO SECO (PQS) DE 12 KG, CLASSE BC</v>
          </cell>
          <cell r="C2194" t="str">
            <v xml:space="preserve">UN    </v>
          </cell>
          <cell r="D2194">
            <v>194.64</v>
          </cell>
        </row>
        <row r="2195">
          <cell r="A2195">
            <v>10891</v>
          </cell>
          <cell r="B2195" t="str">
            <v>EXTINTOR DE INCENDIO PORTATIL COM CARGA DE PO QUIMICO SECO (PQS) DE 4 KG, CLASSE BC</v>
          </cell>
          <cell r="C2195" t="str">
            <v xml:space="preserve">UN    </v>
          </cell>
          <cell r="D2195">
            <v>118.95</v>
          </cell>
        </row>
        <row r="2196">
          <cell r="A2196">
            <v>10892</v>
          </cell>
          <cell r="B2196" t="str">
            <v>EXTINTOR DE INCENDIO PORTATIL COM CARGA DE PO QUIMICO SECO (PQS) DE 6 KG, CLASSE BC</v>
          </cell>
          <cell r="C2196" t="str">
            <v xml:space="preserve">UN    </v>
          </cell>
          <cell r="D2196">
            <v>140.58000000000001</v>
          </cell>
        </row>
        <row r="2197">
          <cell r="A2197">
            <v>20977</v>
          </cell>
          <cell r="B2197" t="str">
            <v>EXTINTOR DE INCENDIO PORTATIL COM CARGA DE PO QUIMICO SECO (PQS) DE 8 KG, CLASSE BC</v>
          </cell>
          <cell r="C2197" t="str">
            <v xml:space="preserve">UN    </v>
          </cell>
          <cell r="D2197">
            <v>167.61</v>
          </cell>
        </row>
        <row r="2198">
          <cell r="A2198">
            <v>3073</v>
          </cell>
          <cell r="B2198" t="str">
            <v>EXTREMIDADE PVC PBA, BF, JE, DN 100/ DE 110 MM (NBR 10351)</v>
          </cell>
          <cell r="C2198" t="str">
            <v xml:space="preserve">UN    </v>
          </cell>
          <cell r="D2198">
            <v>141.79</v>
          </cell>
        </row>
        <row r="2199">
          <cell r="A2199">
            <v>3068</v>
          </cell>
          <cell r="B2199" t="str">
            <v>EXTREMIDADE PVC PBA, BF, JE, DN 50 / DE 60 MM (NBR 10351)</v>
          </cell>
          <cell r="C2199" t="str">
            <v xml:space="preserve">UN    </v>
          </cell>
          <cell r="D2199">
            <v>28.34</v>
          </cell>
        </row>
        <row r="2200">
          <cell r="A2200">
            <v>3074</v>
          </cell>
          <cell r="B2200" t="str">
            <v>EXTREMIDADE PVC PBA, BF, JE, DN 75/ DE 85 MM (NBR 10351)</v>
          </cell>
          <cell r="C2200" t="str">
            <v xml:space="preserve">UN    </v>
          </cell>
          <cell r="D2200">
            <v>89.52</v>
          </cell>
        </row>
        <row r="2201">
          <cell r="A2201">
            <v>3076</v>
          </cell>
          <cell r="B2201" t="str">
            <v>EXTREMIDADE PVC PBA, PF, JE, DN 100 / DE 110 MM (NBR 10351)</v>
          </cell>
          <cell r="C2201" t="str">
            <v xml:space="preserve">UN    </v>
          </cell>
          <cell r="D2201">
            <v>116.57</v>
          </cell>
        </row>
        <row r="2202">
          <cell r="A2202">
            <v>3072</v>
          </cell>
          <cell r="B2202" t="str">
            <v>EXTREMIDADE PVC PBA, PF, JE, DN 50/ DE 60 MM (NBR 10351)</v>
          </cell>
          <cell r="C2202" t="str">
            <v xml:space="preserve">UN    </v>
          </cell>
          <cell r="D2202">
            <v>29.36</v>
          </cell>
        </row>
        <row r="2203">
          <cell r="A2203">
            <v>3075</v>
          </cell>
          <cell r="B2203" t="str">
            <v>EXTREMIDADE PVC PBA, PF, JE, DN 75 / DE 85 MM (NBR 10351)</v>
          </cell>
          <cell r="C2203" t="str">
            <v xml:space="preserve">UN    </v>
          </cell>
          <cell r="D2203">
            <v>73.66</v>
          </cell>
        </row>
        <row r="2204">
          <cell r="A2204">
            <v>10780</v>
          </cell>
          <cell r="B2204" t="str">
            <v>EXTREMIDADE/TUBETE PARA HIDROMETRO PVC, COM ROSCA, CURTA, COM BUCHA LATAO, 1/2"</v>
          </cell>
          <cell r="C2204" t="str">
            <v xml:space="preserve">UN    </v>
          </cell>
          <cell r="D2204">
            <v>6.22</v>
          </cell>
        </row>
        <row r="2205">
          <cell r="A2205">
            <v>10781</v>
          </cell>
          <cell r="B2205" t="str">
            <v>EXTREMIDADE/TUBETE PARA HIDROMETRO PVC, COM ROSCA, CURTA, COM BUCHA LATAO, 3/4"</v>
          </cell>
          <cell r="C2205" t="str">
            <v xml:space="preserve">UN    </v>
          </cell>
          <cell r="D2205">
            <v>9.99</v>
          </cell>
        </row>
        <row r="2206">
          <cell r="A2206">
            <v>20106</v>
          </cell>
          <cell r="B2206" t="str">
            <v>EXTREMIDADE/TUBETE PARA HIDROMETRO PVC, COM ROSCA, CURTA, SEM BUCHA LATAO, 1/2"</v>
          </cell>
          <cell r="C2206" t="str">
            <v xml:space="preserve">UN    </v>
          </cell>
          <cell r="D2206">
            <v>3.29</v>
          </cell>
        </row>
        <row r="2207">
          <cell r="A2207">
            <v>20107</v>
          </cell>
          <cell r="B2207" t="str">
            <v>EXTREMIDADE/TUBETE PARA HIDROMETRO PVC, COM ROSCA, CURTA, SEM BUCHA LATAO, 3/4"</v>
          </cell>
          <cell r="C2207" t="str">
            <v xml:space="preserve">UN    </v>
          </cell>
          <cell r="D2207">
            <v>3.77</v>
          </cell>
        </row>
        <row r="2208">
          <cell r="A2208">
            <v>20108</v>
          </cell>
          <cell r="B2208" t="str">
            <v>EXTREMIDADE/TUBETE PARA HIDROMETRO PVC, COM ROSCA, LONGA, SEM BUCHA LATAO, 1/2"</v>
          </cell>
          <cell r="C2208" t="str">
            <v xml:space="preserve">UN    </v>
          </cell>
          <cell r="D2208">
            <v>4.9800000000000004</v>
          </cell>
        </row>
        <row r="2209">
          <cell r="A2209">
            <v>20109</v>
          </cell>
          <cell r="B2209" t="str">
            <v>EXTREMIDADE/TUBETE PARA HIDROMETRO PVC, COM ROSCA, LONGA, SEM BUCHA LATAO, 3/4"</v>
          </cell>
          <cell r="C2209" t="str">
            <v xml:space="preserve">UN    </v>
          </cell>
          <cell r="D2209">
            <v>6.22</v>
          </cell>
        </row>
        <row r="2210">
          <cell r="A2210">
            <v>34795</v>
          </cell>
          <cell r="B2210" t="str">
            <v>FAIXA / FILETE / LISTELO EM CERAMICA, DECORADA, *8 X 30* CM (L X C)</v>
          </cell>
          <cell r="C2210" t="str">
            <v xml:space="preserve">M2    </v>
          </cell>
          <cell r="D2210">
            <v>250.84</v>
          </cell>
        </row>
        <row r="2211">
          <cell r="A2211">
            <v>34796</v>
          </cell>
          <cell r="B2211" t="str">
            <v>FAIXA / FILETE / LISTELO EM CERAMICA, LISO OU CORDAO, BRANCO, *2 X 30* CM (L X C)</v>
          </cell>
          <cell r="C2211" t="str">
            <v xml:space="preserve">M     </v>
          </cell>
          <cell r="D2211">
            <v>11.01</v>
          </cell>
        </row>
        <row r="2212">
          <cell r="A2212">
            <v>11474</v>
          </cell>
          <cell r="B2212" t="str">
            <v>FECHADURA AUXILIAR DE EMBUTIR PARA PORTA DE ARMARIO DE MADEIRA, CROMADA, CHAVE TIPO GORGES, CAIXA COM LINGUETA, CHAPA TESTA E CONTRA CHAPA</v>
          </cell>
          <cell r="C2212" t="str">
            <v xml:space="preserve">UN    </v>
          </cell>
          <cell r="D2212">
            <v>30.76</v>
          </cell>
        </row>
        <row r="2213">
          <cell r="A2213">
            <v>11470</v>
          </cell>
          <cell r="B2213" t="str">
            <v>FECHADURA AUXILIAR DE EMBUTIR PARA PORTA DE ARMARIO, CROMADA, CAIXA COM CILINDRO REDONDO, CHAPA TESTA E LINGUETA</v>
          </cell>
          <cell r="C2213" t="str">
            <v xml:space="preserve">UN    </v>
          </cell>
          <cell r="D2213">
            <v>20.149999999999999</v>
          </cell>
        </row>
        <row r="2214">
          <cell r="A2214">
            <v>11480</v>
          </cell>
          <cell r="B2214" t="str">
            <v>FECHADURA AUXILIAR SEGURANCA, DE EMBUTIR, REFORCADA, MAQUINA DE 40 A 55 MM, COM CILINDRO, CROMADA, PARA PORTA EXTERNA - COMPLETA</v>
          </cell>
          <cell r="C2214" t="str">
            <v xml:space="preserve">CJ    </v>
          </cell>
          <cell r="D2214">
            <v>50.32</v>
          </cell>
        </row>
        <row r="2215">
          <cell r="A2215">
            <v>38154</v>
          </cell>
          <cell r="B2215" t="str">
            <v>FECHADURA AUXILIAR TRAVA DE SEGURANCA SIMPLES, CROMADA, MAQUINA *40* MM, INCLUI CHAVE TETRA E ROSETA REDONDA - COMPLETA</v>
          </cell>
          <cell r="C2215" t="str">
            <v xml:space="preserve">CJ    </v>
          </cell>
          <cell r="D2215">
            <v>31.5</v>
          </cell>
        </row>
        <row r="2216">
          <cell r="A2216">
            <v>11482</v>
          </cell>
          <cell r="B2216" t="str">
            <v>FECHADURA BICO DE PAPAGAIO, MAQUINA *45* MM, CROMADA, COM CHAVE TIPO GORGES BIPARTIDA, PARA PORTA DE CORRER INTERNA - COMPLETA</v>
          </cell>
          <cell r="C2216" t="str">
            <v xml:space="preserve">CJ    </v>
          </cell>
          <cell r="D2216">
            <v>45.7</v>
          </cell>
        </row>
        <row r="2217">
          <cell r="A2217">
            <v>3084</v>
          </cell>
          <cell r="B2217" t="str">
            <v>FECHADURA BICO DE PAPAGAIO, MAQUINA *45* MM, CROMADA, COM CILINDRO, PARA PORTA DE CORRER EXTERNA - COMPLETA</v>
          </cell>
          <cell r="C2217" t="str">
            <v xml:space="preserve">CJ    </v>
          </cell>
          <cell r="D2217">
            <v>58.76</v>
          </cell>
        </row>
        <row r="2218">
          <cell r="A2218">
            <v>3103</v>
          </cell>
          <cell r="B2218" t="str">
            <v>FECHADURA C/ CILINDRO LATAO CROMADO P/ PORTA VIDRO TP AROUCA 2171-L OU EQUIV</v>
          </cell>
          <cell r="C2218" t="str">
            <v xml:space="preserve">UN    </v>
          </cell>
          <cell r="D2218">
            <v>52.52</v>
          </cell>
        </row>
        <row r="2219">
          <cell r="A2219">
            <v>11481</v>
          </cell>
          <cell r="B2219" t="str">
            <v>FECHADURA DE EMBUTIR PARA PORTA DE BANHEIRO, CHAVE TIPO TRANQUETA, MAQUINA 40 MM, SEM MACANETA, SEM ESPELHO (SOMENTE MAQUINA) - NIVEL SEGURANCA MEDIO</v>
          </cell>
          <cell r="C2219" t="str">
            <v xml:space="preserve">UN    </v>
          </cell>
          <cell r="D2219">
            <v>15.85</v>
          </cell>
        </row>
        <row r="2220">
          <cell r="A2220">
            <v>3097</v>
          </cell>
          <cell r="B2220" t="str">
            <v>FECHADURA DE EMBUTIR PARA PORTA DE BANHEIRO, TIPO TRANQUETA, MAQUINA 40 MM, MACANETAS ALAVANCA E ROSETAS REDONDAS EM METAL CROMADO - NIVEL SEGURANCA MEDIO - COMPLETA</v>
          </cell>
          <cell r="C2220" t="str">
            <v xml:space="preserve">CJ    </v>
          </cell>
          <cell r="D2220">
            <v>32.549999999999997</v>
          </cell>
        </row>
        <row r="2221">
          <cell r="A2221">
            <v>38153</v>
          </cell>
          <cell r="B2221" t="str">
            <v>FECHADURA DE EMBUTIR PARA PORTA DE BANHEIRO, TIPO TRANQUETA, MAQUINA 40 MM, MACANETAS ALAVANCA, ESPELHO EM METAL CROMADO - NIVEL SEGURANCA MEDIO - COMPLETA</v>
          </cell>
          <cell r="C2221" t="str">
            <v xml:space="preserve">CJ    </v>
          </cell>
          <cell r="D2221">
            <v>29.85</v>
          </cell>
        </row>
        <row r="2222">
          <cell r="A2222">
            <v>3099</v>
          </cell>
          <cell r="B2222" t="str">
            <v>FECHADURA DE EMBUTIR PARA PORTA DE BANHEIRO, TIPO TRANQUETA, MAQUINA 55 MM, MACANETAS ALAVANCA E ROSETAS REDONDAS EM METAL CROMADO - NIVEL SEGURANCA MEDIO - COMPLETA</v>
          </cell>
          <cell r="C2222" t="str">
            <v xml:space="preserve">CJ    </v>
          </cell>
          <cell r="D2222">
            <v>52.06</v>
          </cell>
        </row>
        <row r="2223">
          <cell r="A2223">
            <v>3080</v>
          </cell>
          <cell r="B2223" t="str">
            <v>FECHADURA DE EMBUTIR PARA PORTA EXTERNA / ENTRADA, MAQUINA 40 MM, COM CILINDRO, MACANETA ALAVANCA E ESPELHO EM METAL CROMADO - NIVEL SEGURANCA MEDIO - COMPLETA</v>
          </cell>
          <cell r="C2223" t="str">
            <v xml:space="preserve">CJ    </v>
          </cell>
          <cell r="D2223">
            <v>43.5</v>
          </cell>
        </row>
        <row r="2224">
          <cell r="A2224">
            <v>3081</v>
          </cell>
          <cell r="B2224" t="str">
            <v>FECHADURA DE EMBUTIR PARA PORTA EXTERNA / ENTRADA, MAQUINA 55 MM, COM CILINDRO, MACANETA ALAVANCA E ESPELHO EM METAL CROMADO - NIVEL SEGURANCA MEDIO - COMPLETA</v>
          </cell>
          <cell r="C2224" t="str">
            <v xml:space="preserve">CJ    </v>
          </cell>
          <cell r="D2224">
            <v>65.83</v>
          </cell>
        </row>
        <row r="2225">
          <cell r="A2225">
            <v>38151</v>
          </cell>
          <cell r="B2225" t="str">
            <v>FECHADURA DE EMBUTIR PARA PORTA EXTERNA, MAQUINA 40 MM, COM CILINDRO, MACANETA ALAVANCA E ROSETA REDONDA EM METAL CROMADO - NIVEL DE SEGURANCA MEDIO - COMPLETA</v>
          </cell>
          <cell r="C2225" t="str">
            <v xml:space="preserve">CJ    </v>
          </cell>
          <cell r="D2225">
            <v>41.21</v>
          </cell>
        </row>
        <row r="2226">
          <cell r="A2226">
            <v>11479</v>
          </cell>
          <cell r="B2226" t="str">
            <v>FECHADURA DE EMBUTIR PARA PORTA EXTERNA, MAQUINA 40 MM, SEM MACANETA, SEM ESPELHO (SOMENTE MAQUINA) - NIVEL DE SEGURANCA MEDIO</v>
          </cell>
          <cell r="C2226" t="str">
            <v xml:space="preserve">UN    </v>
          </cell>
          <cell r="D2226">
            <v>23.96</v>
          </cell>
        </row>
        <row r="2227">
          <cell r="A2227">
            <v>38152</v>
          </cell>
          <cell r="B2227" t="str">
            <v>FECHADURA DE EMBUTIR PARA PORTA EXTERNA, MAQUINA 55 MM, COM CILINDRO, MACANETA ALAVANCA E ROSETA REDONDA EM METAL CROMADO - NIVEL DE SEGURANCA MEDIO - COMPLETA</v>
          </cell>
          <cell r="C2227" t="str">
            <v xml:space="preserve">CJ    </v>
          </cell>
          <cell r="D2227">
            <v>59.65</v>
          </cell>
        </row>
        <row r="2228">
          <cell r="A2228">
            <v>11478</v>
          </cell>
          <cell r="B2228" t="str">
            <v>FECHADURA DE EMBUTIR PARA PORTA EXTERNA, MAQUINA 55 MM, SEM ESPELHO, SEM MACANETA (SOMENTE MAQUINA) - NIVEL DE SEGURANCA MEDIO</v>
          </cell>
          <cell r="C2228" t="str">
            <v xml:space="preserve">UN    </v>
          </cell>
          <cell r="D2228">
            <v>42.04</v>
          </cell>
        </row>
        <row r="2229">
          <cell r="A2229">
            <v>3090</v>
          </cell>
          <cell r="B2229" t="str">
            <v>FECHADURA DE EMBUTIR PARA PORTA INTERNA, TIPO GORGES (CHAVE GRANDE), MAQUINA 40 MM, MACANETA ALAVANCA E ESPELHO EM METAL CROMADO - NIVEL SEGURANCA MEDIO - COMPLETA</v>
          </cell>
          <cell r="C2229" t="str">
            <v xml:space="preserve">CJ    </v>
          </cell>
          <cell r="D2229">
            <v>35.17</v>
          </cell>
        </row>
        <row r="2230">
          <cell r="A2230">
            <v>3093</v>
          </cell>
          <cell r="B2230" t="str">
            <v>FECHADURA DE EMBUTIR PARA PORTA INTERNA, TIPO GORGES (CHAVE GRANDE), MAQUINA 55 MM, MACANETAS ALAVANCA E ROSETAS REDONDAS EM METAL CROMADO - NIVEL SEGURANCA MEDIO - COMPLETA</v>
          </cell>
          <cell r="C2230" t="str">
            <v xml:space="preserve">CJ    </v>
          </cell>
          <cell r="D2230">
            <v>58.45</v>
          </cell>
        </row>
        <row r="2231">
          <cell r="A2231">
            <v>11476</v>
          </cell>
          <cell r="B2231" t="str">
            <v>FECHADURA DE EMBUTIR PARA PORTA INTERNA, TIPO GORGES, MAQUINA 55 MM (SOMENTE MAQUINA, SEM ESPELHO E SEM MACANETA) - NIVEL DE SEGURANCA MEDIO</v>
          </cell>
          <cell r="C2231" t="str">
            <v xml:space="preserve">UN    </v>
          </cell>
          <cell r="D2231">
            <v>25.19</v>
          </cell>
        </row>
        <row r="2232">
          <cell r="A2232">
            <v>3082</v>
          </cell>
          <cell r="B2232" t="str">
            <v>FECHADURA DE SOBREPOR EM FERRO PINTADO, COM MACANETA ALAVANCA, CHAVE GRANDE - COMPLETA</v>
          </cell>
          <cell r="C2232" t="str">
            <v xml:space="preserve">CJ    </v>
          </cell>
          <cell r="D2232">
            <v>40.69</v>
          </cell>
        </row>
        <row r="2233">
          <cell r="A2233">
            <v>11484</v>
          </cell>
          <cell r="B2233" t="str">
            <v>FECHADURA DE SOBREPOR PARA PORTAO, CAIXA *100* MM, COM CILINDRO, CHAVE SIMPLES, TRINCO LATERAL, EM  LATAO OU ACO CROMADO OU POLIDO, COM OU SEM PINTURA - COMPLETA</v>
          </cell>
          <cell r="C2233" t="str">
            <v xml:space="preserve">UN    </v>
          </cell>
          <cell r="D2233">
            <v>29.02</v>
          </cell>
        </row>
        <row r="2234">
          <cell r="A2234">
            <v>38155</v>
          </cell>
          <cell r="B2234" t="str">
            <v>FECHADURA DE SOBREPOR PARA PORTAO, COM CHAVE TETRA, CAIXA *100* MM, TRINCO LATERAL, EM LATAO OU ACO CROMADO, PINTADO - COMPLETA</v>
          </cell>
          <cell r="C2234" t="str">
            <v xml:space="preserve">UN    </v>
          </cell>
          <cell r="D2234">
            <v>39.57</v>
          </cell>
        </row>
        <row r="2235">
          <cell r="A2235">
            <v>11468</v>
          </cell>
          <cell r="B2235" t="str">
            <v>FECHADURA DE SOBREPOR, CROMADA, COM CILINDRO REDONDO, PARA ARMARIO E GAVETA DE MADEIRA, COM PORTA DE APROXIMADAMENTE 20 MM</v>
          </cell>
          <cell r="C2235" t="str">
            <v xml:space="preserve">UN    </v>
          </cell>
          <cell r="D2235">
            <v>8.8800000000000008</v>
          </cell>
        </row>
        <row r="2236">
          <cell r="A2236">
            <v>11469</v>
          </cell>
          <cell r="B2236" t="str">
            <v>FECHADURA TRADICIONAL DE EMBUTIR, CROMADA, COM CILINDRO, PARA GAVETAS E MOVEIS DE MADEIRA - COM ABINHAS LATERAIS CURVAS, CHAVES COM PROTECAO PLASTICA</v>
          </cell>
          <cell r="C2236" t="str">
            <v xml:space="preserve">UN    </v>
          </cell>
          <cell r="D2236">
            <v>10.6</v>
          </cell>
        </row>
        <row r="2237">
          <cell r="A2237">
            <v>11477</v>
          </cell>
          <cell r="B2237" t="str">
            <v>FECHADURA TUBULAR CROMADA, MACANETA DIAMETRO *30* MM, CILINDRO CENTRAL COM CHAVE EXTERNA E BOTAO INTERNO, MAQUINA *70* MM - COMPLETA</v>
          </cell>
          <cell r="C2237" t="str">
            <v xml:space="preserve">CJ    </v>
          </cell>
          <cell r="D2237">
            <v>48.2</v>
          </cell>
        </row>
        <row r="2238">
          <cell r="A2238">
            <v>40311</v>
          </cell>
          <cell r="B2238" t="str">
            <v>FECHADURA TUBULAR, ACABAMENTO CROMADO, DISTANCIA DE BROCA 90 MM, CILINDRO CENTRAL COM CHAVE EXTERNA E BOTAO INTERNO, MACANETA FORMATO TULIPA/TACA/BOLA - COMPLETA</v>
          </cell>
          <cell r="C2238" t="str">
            <v xml:space="preserve">CJ    </v>
          </cell>
          <cell r="D2238">
            <v>46.55</v>
          </cell>
        </row>
        <row r="2239">
          <cell r="A2239">
            <v>38165</v>
          </cell>
          <cell r="B2239" t="str">
            <v>FECHO / FECHADURA COM PUXADOR CONCHA, COM TRANCA TIPO TRAVA, PARA JANELA / PORTA DE CORRER (INCLUI TESTA, FECHADURA, PUXADOR) - COMPLETA</v>
          </cell>
          <cell r="C2239" t="str">
            <v xml:space="preserve">CJ    </v>
          </cell>
          <cell r="D2239">
            <v>57.17</v>
          </cell>
        </row>
        <row r="2240">
          <cell r="A2240">
            <v>3096</v>
          </cell>
          <cell r="B2240" t="str">
            <v>FECHO / FECHADURA CONCHA COM ALAVANCA / TRAVA, DE EMBUTIR, PARA PORTA OU JANELA DE CORRER EM LATAO OU ACO INOX - COMPLETO</v>
          </cell>
          <cell r="C2240" t="str">
            <v xml:space="preserve">CJ    </v>
          </cell>
          <cell r="D2240">
            <v>26.76</v>
          </cell>
        </row>
        <row r="2241">
          <cell r="A2241">
            <v>11456</v>
          </cell>
          <cell r="B2241" t="str">
            <v>FECHO / TRINCO / FERROLHO FIO REDONDO, DE SOBREPOR, 12", EM ACO GALVANIZADO / ZINCADO</v>
          </cell>
          <cell r="C2241" t="str">
            <v xml:space="preserve">UN    </v>
          </cell>
          <cell r="D2241">
            <v>12.67</v>
          </cell>
        </row>
        <row r="2242">
          <cell r="A2242">
            <v>3119</v>
          </cell>
          <cell r="B2242" t="str">
            <v>FECHO / TRINCO / FERROLHO FIO REDONDO, DE SOBREPOR, 2", EM ACO GALVANIZADO / ZINCADO</v>
          </cell>
          <cell r="C2242" t="str">
            <v xml:space="preserve">UN    </v>
          </cell>
          <cell r="D2242">
            <v>1.88</v>
          </cell>
        </row>
        <row r="2243">
          <cell r="A2243">
            <v>3122</v>
          </cell>
          <cell r="B2243" t="str">
            <v>FECHO / TRINCO / FERROLHO FIO REDONDO, DE SOBREPOR, 4", EM ACO GALVANIZADO / ZINCADO</v>
          </cell>
          <cell r="C2243" t="str">
            <v xml:space="preserve">UN    </v>
          </cell>
          <cell r="D2243">
            <v>2.64</v>
          </cell>
        </row>
        <row r="2244">
          <cell r="A2244">
            <v>3121</v>
          </cell>
          <cell r="B2244" t="str">
            <v>FECHO / TRINCO / FERROLHO FIO REDONDO, DE SOBREPOR, 5", EM ACO GALVANIZADO / ZINCADO</v>
          </cell>
          <cell r="C2244" t="str">
            <v xml:space="preserve">UN    </v>
          </cell>
          <cell r="D2244">
            <v>4.0999999999999996</v>
          </cell>
        </row>
        <row r="2245">
          <cell r="A2245">
            <v>3120</v>
          </cell>
          <cell r="B2245" t="str">
            <v>FECHO / TRINCO / FERROLHO FIO REDONDO, DE SOBREPOR, 6", EM ACO GALVANIZADO / ZINCADO</v>
          </cell>
          <cell r="C2245" t="str">
            <v xml:space="preserve">UN    </v>
          </cell>
          <cell r="D2245">
            <v>6.47</v>
          </cell>
        </row>
        <row r="2246">
          <cell r="A2246">
            <v>11455</v>
          </cell>
          <cell r="B2246" t="str">
            <v>FECHO / TRINCO / FERROLHO FIO REDONDO, DE SOBREPOR, 8", EM ACO GALVANIZADO / ZINCADO</v>
          </cell>
          <cell r="C2246" t="str">
            <v xml:space="preserve">UN    </v>
          </cell>
          <cell r="D2246">
            <v>9.08</v>
          </cell>
        </row>
        <row r="2247">
          <cell r="A2247">
            <v>3111</v>
          </cell>
          <cell r="B2247" t="str">
            <v>FECHO DE EMBUTIR, TIPO UNHA, COMANDO COM ALAVANCA, EM ACO CROMADO, 22 CM, PARA PORTAS E JANELAS - INCLUI PARAFUSOS</v>
          </cell>
          <cell r="C2247" t="str">
            <v xml:space="preserve">UN    </v>
          </cell>
          <cell r="D2247">
            <v>21.73</v>
          </cell>
        </row>
        <row r="2248">
          <cell r="A2248">
            <v>3108</v>
          </cell>
          <cell r="B2248" t="str">
            <v>FECHO DE EMBUTIR, TIPO UNHA, COMANDO COM ALAVANCA, EM LATAO CROMADO, 22 CM, PARA PORTAS E JANELAS - INCLUI PARAFUSOS</v>
          </cell>
          <cell r="C2248" t="str">
            <v xml:space="preserve">UN    </v>
          </cell>
          <cell r="D2248">
            <v>22.8</v>
          </cell>
        </row>
        <row r="2249">
          <cell r="A2249">
            <v>3105</v>
          </cell>
          <cell r="B2249" t="str">
            <v>FECHO DE EMBUTIR, TIPO UNHA, COMANDO COM ALAVANCA, EM LATAO CROMADO, 40 CM, PARA PORTAS E JANELAS - INCLUI PARAFUSOS</v>
          </cell>
          <cell r="C2249" t="str">
            <v xml:space="preserve">UN    </v>
          </cell>
          <cell r="D2249">
            <v>35.42</v>
          </cell>
        </row>
        <row r="2250">
          <cell r="A2250">
            <v>38178</v>
          </cell>
          <cell r="B2250" t="str">
            <v>FECHO DE EMBUTIR, TIPO UNHA, COMANDO DESLIZANTE, COM TRAVA, 120 MM, EM LATAO CROMADO</v>
          </cell>
          <cell r="C2250" t="str">
            <v xml:space="preserve">UN    </v>
          </cell>
          <cell r="D2250">
            <v>23.15</v>
          </cell>
        </row>
        <row r="2251">
          <cell r="A2251">
            <v>11458</v>
          </cell>
          <cell r="B2251" t="str">
            <v>FECHO DE SEGURANCA, TIPO BATOM, EM LATAO / ZAMAC, CROMADO, PARA PORTAS E JANELAS - INCLUI PARAFUSOS</v>
          </cell>
          <cell r="C2251" t="str">
            <v xml:space="preserve">UN    </v>
          </cell>
          <cell r="D2251">
            <v>20.28</v>
          </cell>
        </row>
        <row r="2252">
          <cell r="A2252">
            <v>42481</v>
          </cell>
          <cell r="B2252" t="str">
            <v>FELTRO EM LA DE ROCHA, 1 FACE REVESTIDA COM PAPEL ALUMINIZADO, EM ROLO, DENSIDADE = 32 KG/M3, E=*50* MM (COLETADO CAIXA)</v>
          </cell>
          <cell r="C2252" t="str">
            <v xml:space="preserve">M2    </v>
          </cell>
          <cell r="D2252">
            <v>21.06</v>
          </cell>
        </row>
        <row r="2253">
          <cell r="A2253">
            <v>43458</v>
          </cell>
          <cell r="B2253" t="str">
            <v>FERRAMENTAS - FAMILIA ALMOXARIFE - HORISTA (ENCARGOS COMPLEMENTARES - COLETADO CAIXA)</v>
          </cell>
          <cell r="C2253" t="str">
            <v xml:space="preserve">H     </v>
          </cell>
          <cell r="D2253">
            <v>0.04</v>
          </cell>
        </row>
        <row r="2254">
          <cell r="A2254">
            <v>43470</v>
          </cell>
          <cell r="B2254" t="str">
            <v>FERRAMENTAS - FAMILIA ALMOXARIFE - MENSALISTA (ENCARGOS COMPLEMENTARES - COLETADO CAIXA)</v>
          </cell>
          <cell r="C2254" t="str">
            <v xml:space="preserve">MES   </v>
          </cell>
          <cell r="D2254">
            <v>7.37</v>
          </cell>
        </row>
        <row r="2255">
          <cell r="A2255">
            <v>43459</v>
          </cell>
          <cell r="B2255" t="str">
            <v>FERRAMENTAS - FAMILIA CARPINTEIRO DE FORMAS - HORISTA (ENCARGOS COMPLEMENTARES - COLETADO CAIXA)</v>
          </cell>
          <cell r="C2255" t="str">
            <v xml:space="preserve">H     </v>
          </cell>
          <cell r="D2255">
            <v>0.34</v>
          </cell>
        </row>
        <row r="2256">
          <cell r="A2256">
            <v>43471</v>
          </cell>
          <cell r="B2256" t="str">
            <v>FERRAMENTAS - FAMILIA CARPINTEIRO DE FORMAS - MENSALISTA (ENCARGOS COMPLEMENTARES - COLETADO CAIXA)</v>
          </cell>
          <cell r="C2256" t="str">
            <v xml:space="preserve">MES   </v>
          </cell>
          <cell r="D2256">
            <v>64.510000000000005</v>
          </cell>
        </row>
        <row r="2257">
          <cell r="A2257">
            <v>43460</v>
          </cell>
          <cell r="B2257" t="str">
            <v>FERRAMENTAS - FAMILIA ELETRICISTA - HORISTA (ENCARGOS COMPLEMENTARES - COLETADO CAIXA)</v>
          </cell>
          <cell r="C2257" t="str">
            <v xml:space="preserve">H     </v>
          </cell>
          <cell r="D2257">
            <v>0.55000000000000004</v>
          </cell>
        </row>
        <row r="2258">
          <cell r="A2258">
            <v>43472</v>
          </cell>
          <cell r="B2258" t="str">
            <v>FERRAMENTAS - FAMILIA ELETRICISTA - MENSALISTA (ENCARGOS COMPLEMENTARES - COLETADO CAIXA)</v>
          </cell>
          <cell r="C2258" t="str">
            <v xml:space="preserve">MES   </v>
          </cell>
          <cell r="D2258">
            <v>103.89</v>
          </cell>
        </row>
        <row r="2259">
          <cell r="A2259">
            <v>43461</v>
          </cell>
          <cell r="B2259" t="str">
            <v>FERRAMENTAS - FAMILIA ENCANADOR - HORISTA (ENCARGOS COMPLEMENTARES - COLETADO CAIXA)</v>
          </cell>
          <cell r="C2259" t="str">
            <v xml:space="preserve">H     </v>
          </cell>
          <cell r="D2259">
            <v>0.24</v>
          </cell>
        </row>
        <row r="2260">
          <cell r="A2260">
            <v>43473</v>
          </cell>
          <cell r="B2260" t="str">
            <v>FERRAMENTAS - FAMILIA ENCANADOR - MENSALISTA (ENCARGOS COMPLEMENTARES - COLETADO CAIXA)</v>
          </cell>
          <cell r="C2260" t="str">
            <v xml:space="preserve">MES   </v>
          </cell>
          <cell r="D2260">
            <v>45.78</v>
          </cell>
        </row>
        <row r="2261">
          <cell r="A2261">
            <v>43463</v>
          </cell>
          <cell r="B2261" t="str">
            <v>FERRAMENTAS - FAMILIA ENCARREGADO GERAL - HORISTA (ENCARGOS COMPLEMENTARES - COLETADO CAIXA)</v>
          </cell>
          <cell r="C2261" t="str">
            <v xml:space="preserve">H     </v>
          </cell>
          <cell r="D2261">
            <v>0.08</v>
          </cell>
        </row>
        <row r="2262">
          <cell r="A2262">
            <v>43475</v>
          </cell>
          <cell r="B2262" t="str">
            <v>FERRAMENTAS - FAMILIA ENCARREGADO GERAL - MENSALISTA (ENCARGOS COMPLEMENTARES - COLETADO CAIXA)</v>
          </cell>
          <cell r="C2262" t="str">
            <v xml:space="preserve">MES   </v>
          </cell>
          <cell r="D2262">
            <v>14.26</v>
          </cell>
        </row>
        <row r="2263">
          <cell r="A2263">
            <v>43462</v>
          </cell>
          <cell r="B2263" t="str">
            <v>FERRAMENTAS - FAMILIA ENGENHEIRO CIVIL - HORISTA (ENCARGOS COMPLEMENTARES - COLETADO CAIXA)</v>
          </cell>
          <cell r="C2263" t="str">
            <v xml:space="preserve">H     </v>
          </cell>
          <cell r="D2263">
            <v>0.01</v>
          </cell>
        </row>
        <row r="2264">
          <cell r="A2264">
            <v>43474</v>
          </cell>
          <cell r="B2264" t="str">
            <v>FERRAMENTAS - FAMILIA ENGENHEIRO CIVIL - MENSALISTA (ENCARGOS COMPLEMENTARES - COLETADO CAIXA)</v>
          </cell>
          <cell r="C2264" t="str">
            <v xml:space="preserve">MES   </v>
          </cell>
          <cell r="D2264">
            <v>1.45</v>
          </cell>
        </row>
        <row r="2265">
          <cell r="A2265">
            <v>43464</v>
          </cell>
          <cell r="B2265" t="str">
            <v>FERRAMENTAS - FAMILIA OPERADOR ESCAVADEIRA - HORISTA (ENCARGOS COMPLEMENTARES - COLETADO CAIXA)</v>
          </cell>
          <cell r="C2265" t="str">
            <v xml:space="preserve">H     </v>
          </cell>
          <cell r="D2265">
            <v>0.01</v>
          </cell>
        </row>
        <row r="2266">
          <cell r="A2266">
            <v>43476</v>
          </cell>
          <cell r="B2266" t="str">
            <v>FERRAMENTAS - FAMILIA OPERADOR ESCAVADEIRA - MENSALISTA (ENCARGOS COMPLEMENTARES - COLETADO CAIXA)</v>
          </cell>
          <cell r="C2266" t="str">
            <v xml:space="preserve">MES   </v>
          </cell>
          <cell r="D2266">
            <v>0.01</v>
          </cell>
        </row>
        <row r="2267">
          <cell r="A2267">
            <v>43465</v>
          </cell>
          <cell r="B2267" t="str">
            <v>FERRAMENTAS - FAMILIA PEDREIRO - HORISTA (ENCARGOS COMPLEMENTARES - COLETADO CAIXA)</v>
          </cell>
          <cell r="C2267" t="str">
            <v xml:space="preserve">H     </v>
          </cell>
          <cell r="D2267">
            <v>0.5</v>
          </cell>
        </row>
        <row r="2268">
          <cell r="A2268">
            <v>43477</v>
          </cell>
          <cell r="B2268" t="str">
            <v>FERRAMENTAS - FAMILIA PEDREIRO - MENSALISTA (ENCARGOS COMPLEMENTARES - COLETADO CAIXA)</v>
          </cell>
          <cell r="C2268" t="str">
            <v xml:space="preserve">MES   </v>
          </cell>
          <cell r="D2268">
            <v>94.89</v>
          </cell>
        </row>
        <row r="2269">
          <cell r="A2269">
            <v>43466</v>
          </cell>
          <cell r="B2269" t="str">
            <v>FERRAMENTAS - FAMILIA PINTOR - HORISTA (ENCARGOS COMPLEMENTARES - COLETADO CAIXA)</v>
          </cell>
          <cell r="C2269" t="str">
            <v xml:space="preserve">H     </v>
          </cell>
          <cell r="D2269">
            <v>1.17</v>
          </cell>
        </row>
        <row r="2270">
          <cell r="A2270">
            <v>43478</v>
          </cell>
          <cell r="B2270" t="str">
            <v>FERRAMENTAS - FAMILIA PINTOR - MENSALISTA (ENCARGOS COMPLEMENTARES - COLETADO CAIXA)</v>
          </cell>
          <cell r="C2270" t="str">
            <v xml:space="preserve">MES   </v>
          </cell>
          <cell r="D2270">
            <v>220.02</v>
          </cell>
        </row>
        <row r="2271">
          <cell r="A2271">
            <v>43467</v>
          </cell>
          <cell r="B2271" t="str">
            <v>FERRAMENTAS - FAMILIA SERVENTE - HORISTA (ENCARGOS COMPLEMENTARES - COLETADO CAIXA)</v>
          </cell>
          <cell r="C2271" t="str">
            <v xml:space="preserve">H     </v>
          </cell>
          <cell r="D2271">
            <v>0.38</v>
          </cell>
        </row>
        <row r="2272">
          <cell r="A2272">
            <v>43479</v>
          </cell>
          <cell r="B2272" t="str">
            <v>FERRAMENTAS - FAMILIA SERVENTE - MENSALISTA (ENCARGOS COMPLEMENTARES - COLETADO CAIXA)</v>
          </cell>
          <cell r="C2272" t="str">
            <v xml:space="preserve">MES   </v>
          </cell>
          <cell r="D2272">
            <v>71.290000000000006</v>
          </cell>
        </row>
        <row r="2273">
          <cell r="A2273">
            <v>43468</v>
          </cell>
          <cell r="B2273" t="str">
            <v>FERRAMENTAS - FAMILIA SOLDADOR - HORISTA (ENCARGOS COMPLEMENTARES - COLETADO CAIXA)</v>
          </cell>
          <cell r="C2273" t="str">
            <v xml:space="preserve">H     </v>
          </cell>
          <cell r="D2273">
            <v>0.84</v>
          </cell>
        </row>
        <row r="2274">
          <cell r="A2274">
            <v>43480</v>
          </cell>
          <cell r="B2274" t="str">
            <v>FERRAMENTAS - FAMILIA SOLDADOR - MENSALISTA (ENCARGOS COMPLEMENTARES - COLETADO CAIXA)</v>
          </cell>
          <cell r="C2274" t="str">
            <v xml:space="preserve">MES   </v>
          </cell>
          <cell r="D2274">
            <v>157.85</v>
          </cell>
        </row>
        <row r="2275">
          <cell r="A2275">
            <v>43469</v>
          </cell>
          <cell r="B2275" t="str">
            <v>FERRAMENTAS - FAMILIA TOPOGRAFO - HORISTA (ENCARGOS COMPLEMENTARES - COLETADO CAIXA)</v>
          </cell>
          <cell r="C2275" t="str">
            <v xml:space="preserve">H     </v>
          </cell>
          <cell r="D2275">
            <v>0.05</v>
          </cell>
        </row>
        <row r="2276">
          <cell r="A2276">
            <v>43481</v>
          </cell>
          <cell r="B2276" t="str">
            <v>FERRAMENTAS - FAMILIA TOPOGRAFO - MENSALISTA (ENCARGOS COMPLEMENTARES - COLETADO CAIXA)</v>
          </cell>
          <cell r="C2276" t="str">
            <v xml:space="preserve">MES   </v>
          </cell>
          <cell r="D2276">
            <v>10.02</v>
          </cell>
        </row>
        <row r="2277">
          <cell r="A2277">
            <v>11461</v>
          </cell>
          <cell r="B2277" t="str">
            <v>FERROLHO / FECHO CHATO, DE SOBREPOR, EM FERRO ZINCADO, REFORCADO, 5", COM PORTA CADEADO, PARA PORTAO, PORTA E JANELA - INCLUI PARAFUSOS</v>
          </cell>
          <cell r="C2277" t="str">
            <v xml:space="preserve">UN    </v>
          </cell>
          <cell r="D2277">
            <v>5.14</v>
          </cell>
        </row>
        <row r="2278">
          <cell r="A2278">
            <v>3106</v>
          </cell>
          <cell r="B2278" t="str">
            <v>FERROLHO / FECHO CHATO, DE SOBREPOR, EM FERRO ZINCADO, REFORCADO, 6", COM PORTA CADEADO, PARA PORTAO, PORTA E JANELA - INCLUI PARAFUSOS</v>
          </cell>
          <cell r="C2278" t="str">
            <v xml:space="preserve">UN    </v>
          </cell>
          <cell r="D2278">
            <v>3.91</v>
          </cell>
        </row>
        <row r="2279">
          <cell r="A2279">
            <v>3107</v>
          </cell>
          <cell r="B2279" t="str">
            <v>FERROLHO / FECHO CHATO, EM FERRO ZINCADO, LEVE, 3", COM PORTA CADEADO, PARA PORTAO, PORTA E JANELA - INCLUI PARAFUSOS</v>
          </cell>
          <cell r="C2279" t="str">
            <v xml:space="preserve">UN    </v>
          </cell>
          <cell r="D2279">
            <v>3.29</v>
          </cell>
        </row>
        <row r="2280">
          <cell r="A2280">
            <v>25951</v>
          </cell>
          <cell r="B2280" t="str">
            <v>FERTILIZANTE NPK - 10:10:10</v>
          </cell>
          <cell r="C2280" t="str">
            <v xml:space="preserve">KG    </v>
          </cell>
          <cell r="D2280">
            <v>1.59</v>
          </cell>
        </row>
        <row r="2281">
          <cell r="A2281">
            <v>3123</v>
          </cell>
          <cell r="B2281" t="str">
            <v>FERTILIZANTE NPK - 4: 14: 8</v>
          </cell>
          <cell r="C2281" t="str">
            <v xml:space="preserve">KG    </v>
          </cell>
          <cell r="D2281">
            <v>1.49</v>
          </cell>
        </row>
        <row r="2282">
          <cell r="A2282">
            <v>38125</v>
          </cell>
          <cell r="B2282" t="str">
            <v>FERTILIZANTE ORGANICO COMPOSTO, CLASSE A</v>
          </cell>
          <cell r="C2282" t="str">
            <v xml:space="preserve">KG    </v>
          </cell>
          <cell r="D2282">
            <v>0.87</v>
          </cell>
        </row>
        <row r="2283">
          <cell r="A2283">
            <v>39014</v>
          </cell>
          <cell r="B2283" t="str">
            <v>FIBRA DE ACO PARA REFORCO DO CONCRETO, SOLTA, TIPO A-I, FATOR DE FORMA *50* L / D, COMPRIMENTO DE *30* MM E RESISTENCIA A TRACAO DO ACO MAIOR 1000 MPA</v>
          </cell>
          <cell r="C2283" t="str">
            <v xml:space="preserve">KG    </v>
          </cell>
          <cell r="D2283">
            <v>6.19</v>
          </cell>
        </row>
        <row r="2284">
          <cell r="A2284">
            <v>11894</v>
          </cell>
          <cell r="B2284" t="str">
            <v>FILTRO ANAEROBIO CILINDRICO CONCRETO PRE MOLDADO 1,20 X 1,50 (DIAMETROXALTURA) PARA 4 A 5 CONTRIBUINTES (NBR 13969)</v>
          </cell>
          <cell r="C2284" t="str">
            <v xml:space="preserve">UN    </v>
          </cell>
          <cell r="D2284">
            <v>679.37</v>
          </cell>
        </row>
        <row r="2285">
          <cell r="A2285">
            <v>39365</v>
          </cell>
          <cell r="B2285" t="str">
            <v>FILTRO ANAEROBIO, EM POLIETILENO DE ALTA DENSIDADE (PEAD), CAPACIDADE *1100* LITROS (NBR 13969)</v>
          </cell>
          <cell r="C2285" t="str">
            <v xml:space="preserve">UN    </v>
          </cell>
          <cell r="D2285">
            <v>750.05</v>
          </cell>
        </row>
        <row r="2286">
          <cell r="A2286">
            <v>39366</v>
          </cell>
          <cell r="B2286" t="str">
            <v>FILTRO ANAEROBIO, EM POLIETILENO DE ALTA DENSIDADE (PEAD), CAPACIDADE *2800* LITROS (NBR 13969)</v>
          </cell>
          <cell r="C2286" t="str">
            <v xml:space="preserve">UN    </v>
          </cell>
          <cell r="D2286">
            <v>1920.46</v>
          </cell>
        </row>
        <row r="2287">
          <cell r="A2287">
            <v>39367</v>
          </cell>
          <cell r="B2287" t="str">
            <v>FILTRO ANAEROBIO, EM POLIETILENO DE ALTA DENSIDADE (PEAD), CAPACIDADE *5000* LITROS (NBR 13969)</v>
          </cell>
          <cell r="C2287" t="str">
            <v xml:space="preserve">UN    </v>
          </cell>
          <cell r="D2287">
            <v>2624.92</v>
          </cell>
        </row>
        <row r="2288">
          <cell r="A2288">
            <v>37394</v>
          </cell>
          <cell r="B2288" t="str">
            <v>FINCAPINO CURTO CALIBRE 22 VERMELHO, CARGA MEDIA (ACAO DIRETA)</v>
          </cell>
          <cell r="C2288" t="str">
            <v xml:space="preserve">CENTO </v>
          </cell>
          <cell r="D2288">
            <v>29.35</v>
          </cell>
        </row>
        <row r="2289">
          <cell r="A2289">
            <v>14146</v>
          </cell>
          <cell r="B2289" t="str">
            <v>FINCAPINO LONGO CALIBRE 22, CARGA FORTE (ACAO DIRETA)</v>
          </cell>
          <cell r="C2289" t="str">
            <v xml:space="preserve">CENTO </v>
          </cell>
          <cell r="D2289">
            <v>47.2</v>
          </cell>
        </row>
        <row r="2290">
          <cell r="A2290">
            <v>38134</v>
          </cell>
          <cell r="B2290" t="str">
            <v>FIO COBRE NU DE 150 A 500 MM2, PARA TENSOES DE ATE 600 V</v>
          </cell>
          <cell r="C2290" t="str">
            <v xml:space="preserve">KG    </v>
          </cell>
          <cell r="D2290">
            <v>51.4</v>
          </cell>
        </row>
        <row r="2291">
          <cell r="A2291">
            <v>38132</v>
          </cell>
          <cell r="B2291" t="str">
            <v>FIO COBRE NU DE 16 A 35 MM2, PARA TENSOES DE ATE 600 V</v>
          </cell>
          <cell r="C2291" t="str">
            <v xml:space="preserve">KG    </v>
          </cell>
          <cell r="D2291">
            <v>52.43</v>
          </cell>
        </row>
        <row r="2292">
          <cell r="A2292">
            <v>38133</v>
          </cell>
          <cell r="B2292" t="str">
            <v>FIO COBRE NU DE 50 A 120 MM2, PARA TENSOES DE ATE 600 V</v>
          </cell>
          <cell r="C2292" t="str">
            <v xml:space="preserve">KG    </v>
          </cell>
          <cell r="D2292">
            <v>50.71</v>
          </cell>
        </row>
        <row r="2293">
          <cell r="A2293">
            <v>938</v>
          </cell>
          <cell r="B2293" t="str">
            <v>FIO DE COBRE, SOLIDO, CLASSE 1, ISOLACAO EM PVC/A, ANTICHAMA BWF-B, 450/750V, SECAO NOMINAL 1,5 MM2</v>
          </cell>
          <cell r="C2293" t="str">
            <v xml:space="preserve">M     </v>
          </cell>
          <cell r="D2293">
            <v>0.81</v>
          </cell>
        </row>
        <row r="2294">
          <cell r="A2294">
            <v>937</v>
          </cell>
          <cell r="B2294" t="str">
            <v>FIO DE COBRE, SOLIDO, CLASSE 1, ISOLACAO EM PVC/A, ANTICHAMA BWF-B, 450/750V, SECAO NOMINAL 10 MM2</v>
          </cell>
          <cell r="C2294" t="str">
            <v xml:space="preserve">M     </v>
          </cell>
          <cell r="D2294">
            <v>5.05</v>
          </cell>
        </row>
        <row r="2295">
          <cell r="A2295">
            <v>939</v>
          </cell>
          <cell r="B2295" t="str">
            <v>FIO DE COBRE, SOLIDO, CLASSE 1, ISOLACAO EM PVC/A, ANTICHAMA BWF-B, 450/750V, SECAO NOMINAL 2,5 MM2</v>
          </cell>
          <cell r="C2295" t="str">
            <v xml:space="preserve">M     </v>
          </cell>
          <cell r="D2295">
            <v>1.31</v>
          </cell>
        </row>
        <row r="2296">
          <cell r="A2296">
            <v>944</v>
          </cell>
          <cell r="B2296" t="str">
            <v>FIO DE COBRE, SOLIDO, CLASSE 1, ISOLACAO EM PVC/A, ANTICHAMA BWF-B, 450/750V, SECAO NOMINAL 4 MM2</v>
          </cell>
          <cell r="C2296" t="str">
            <v xml:space="preserve">M     </v>
          </cell>
          <cell r="D2296">
            <v>2.23</v>
          </cell>
        </row>
        <row r="2297">
          <cell r="A2297">
            <v>940</v>
          </cell>
          <cell r="B2297" t="str">
            <v>FIO DE COBRE, SOLIDO, CLASSE 1, ISOLACAO EM PVC/A, ANTICHAMA BWF-B, 450/750V, SECAO NOMINAL 6 MM2</v>
          </cell>
          <cell r="C2297" t="str">
            <v xml:space="preserve">M     </v>
          </cell>
          <cell r="D2297">
            <v>3.09</v>
          </cell>
        </row>
        <row r="2298">
          <cell r="A2298">
            <v>936</v>
          </cell>
          <cell r="B2298" t="str">
            <v>FIO TELEFONICO EXTERNO (FE) EM ACO COBREADO, ISOLACAO EM PEAD OU PVC ANTI-CHAMA, 2 CONDUTORES</v>
          </cell>
          <cell r="C2298" t="str">
            <v xml:space="preserve">M     </v>
          </cell>
          <cell r="D2298">
            <v>1.3</v>
          </cell>
        </row>
        <row r="2299">
          <cell r="A2299">
            <v>935</v>
          </cell>
          <cell r="B2299" t="str">
            <v>FIO TELEFONICO INTERNO (FI) EM COBRE ESTANHADO, ISOLACAO EM PVC ANTICHAMA, 2 CONDUTORES DE 0,6 MM (NBR 9115:2005)</v>
          </cell>
          <cell r="C2299" t="str">
            <v xml:space="preserve">M     </v>
          </cell>
          <cell r="D2299">
            <v>0.99</v>
          </cell>
        </row>
        <row r="2300">
          <cell r="A2300">
            <v>406</v>
          </cell>
          <cell r="B2300" t="str">
            <v>FITA ACO INOX PARA CINTAR POSTE, L = 19 MM, E = 0,5 MM (ROLO DE 30M)</v>
          </cell>
          <cell r="C2300" t="str">
            <v xml:space="preserve">UN    </v>
          </cell>
          <cell r="D2300">
            <v>58.78</v>
          </cell>
        </row>
        <row r="2301">
          <cell r="A2301">
            <v>42529</v>
          </cell>
          <cell r="B2301" t="str">
            <v>FITA ADESIVA ALUMINIZADA, PARA INSTALACAO DE MANTAS DE SUBCOBERTURA,  L = *5* CM</v>
          </cell>
          <cell r="C2301" t="str">
            <v xml:space="preserve">M     </v>
          </cell>
          <cell r="D2301">
            <v>0.91</v>
          </cell>
        </row>
        <row r="2302">
          <cell r="A2302">
            <v>39634</v>
          </cell>
          <cell r="B2302" t="str">
            <v>FITA ADESIVA ANTICORROSIVA DE PVC FLEXIVEL, COR PRETA, PARA PROTECAO TUBULACAO, 50 MM X 30 M (L X C), E= *0,25* MM</v>
          </cell>
          <cell r="C2302" t="str">
            <v xml:space="preserve">M     </v>
          </cell>
          <cell r="D2302">
            <v>7.79</v>
          </cell>
        </row>
        <row r="2303">
          <cell r="A2303">
            <v>39701</v>
          </cell>
          <cell r="B2303" t="str">
            <v>FITA ADESIVA ASFALTICA ALUMINIZADA MULTIUSO, L = 10 CM, ROLO DE 10 M</v>
          </cell>
          <cell r="C2303" t="str">
            <v xml:space="preserve">UN    </v>
          </cell>
          <cell r="D2303">
            <v>69.040000000000006</v>
          </cell>
        </row>
        <row r="2304">
          <cell r="A2304">
            <v>12815</v>
          </cell>
          <cell r="B2304" t="str">
            <v>FITA CREPE ROLO DE 25 MM X 50 M</v>
          </cell>
          <cell r="C2304" t="str">
            <v xml:space="preserve">UN    </v>
          </cell>
          <cell r="D2304">
            <v>7.05</v>
          </cell>
        </row>
        <row r="2305">
          <cell r="A2305">
            <v>407</v>
          </cell>
          <cell r="B2305" t="str">
            <v>FITA DE ALUMINIO PARA PROTECAO DO CONDUTOR LARGURA 10 MM</v>
          </cell>
          <cell r="C2305" t="str">
            <v xml:space="preserve">KG    </v>
          </cell>
          <cell r="D2305">
            <v>37.68</v>
          </cell>
        </row>
        <row r="2306">
          <cell r="A2306">
            <v>39431</v>
          </cell>
          <cell r="B2306" t="str">
            <v>FITA DE PAPEL MICROPERFURADO, 50 X 150 MM, PARA TRATAMENTO DE JUNTAS DE CHAPA DE GESSO PARA DRYWALL</v>
          </cell>
          <cell r="C2306" t="str">
            <v xml:space="preserve">M     </v>
          </cell>
          <cell r="D2306">
            <v>0.24</v>
          </cell>
        </row>
        <row r="2307">
          <cell r="A2307">
            <v>39432</v>
          </cell>
          <cell r="B2307" t="str">
            <v>FITA DE PAPEL REFORCADA COM LAMINA DE METAL PARA REFORCO DE CANTOS DE CHAPA DE GESSO PARA DRYWALL</v>
          </cell>
          <cell r="C2307" t="str">
            <v xml:space="preserve">M     </v>
          </cell>
          <cell r="D2307">
            <v>3.11</v>
          </cell>
        </row>
        <row r="2308">
          <cell r="A2308">
            <v>20111</v>
          </cell>
          <cell r="B2308" t="str">
            <v>FITA ISOLANTE ADESIVA ANTICHAMA, USO ATE 750 V, EM ROLO DE 19 MM X 20 M</v>
          </cell>
          <cell r="C2308" t="str">
            <v xml:space="preserve">UN    </v>
          </cell>
          <cell r="D2308">
            <v>9.9</v>
          </cell>
        </row>
        <row r="2309">
          <cell r="A2309">
            <v>21127</v>
          </cell>
          <cell r="B2309" t="str">
            <v>FITA ISOLANTE ADESIVA ANTICHAMA, USO ATE 750 V, EM ROLO DE 19 MM X 5 M</v>
          </cell>
          <cell r="C2309" t="str">
            <v xml:space="preserve">UN    </v>
          </cell>
          <cell r="D2309">
            <v>3.74</v>
          </cell>
        </row>
        <row r="2310">
          <cell r="A2310">
            <v>404</v>
          </cell>
          <cell r="B2310" t="str">
            <v>FITA ISOLANTE DE BORRACHA AUTOFUSAO, USO ATE 69 KV (ALTA TENSAO)</v>
          </cell>
          <cell r="C2310" t="str">
            <v xml:space="preserve">M     </v>
          </cell>
          <cell r="D2310">
            <v>1.35</v>
          </cell>
        </row>
        <row r="2311">
          <cell r="A2311">
            <v>14151</v>
          </cell>
          <cell r="B2311" t="str">
            <v>FITA METALICA GRAVADA, L = 17 MM, ROLO DE 25 M, CARGA RECOMENDADA = *120* KGF</v>
          </cell>
          <cell r="C2311" t="str">
            <v xml:space="preserve">UN    </v>
          </cell>
          <cell r="D2311">
            <v>33.92</v>
          </cell>
        </row>
        <row r="2312">
          <cell r="A2312">
            <v>14153</v>
          </cell>
          <cell r="B2312" t="str">
            <v>FITA METALICA PERFURADA, L = *18* MM, ROLO DE 30 M, CARGA RECOMENDADA = *30* KGF</v>
          </cell>
          <cell r="C2312" t="str">
            <v xml:space="preserve">UN    </v>
          </cell>
          <cell r="D2312">
            <v>38.35</v>
          </cell>
        </row>
        <row r="2313">
          <cell r="A2313">
            <v>14152</v>
          </cell>
          <cell r="B2313" t="str">
            <v>FITA METALICA PERFURADA, L = 17 MM, ROLO DE 30 M, CARGA RECOMENDADA = *19* KGF</v>
          </cell>
          <cell r="C2313" t="str">
            <v xml:space="preserve">UN    </v>
          </cell>
          <cell r="D2313">
            <v>29.44</v>
          </cell>
        </row>
        <row r="2314">
          <cell r="A2314">
            <v>14154</v>
          </cell>
          <cell r="B2314" t="str">
            <v>FITA METALICA PERFURADA, L = 25 MM, ROLO DE 30 M, CARGA RECOMENDADA = *222,5* KGF</v>
          </cell>
          <cell r="C2314" t="str">
            <v xml:space="preserve">UN    </v>
          </cell>
          <cell r="D2314">
            <v>103.04</v>
          </cell>
        </row>
        <row r="2315">
          <cell r="A2315">
            <v>42015</v>
          </cell>
          <cell r="B2315" t="str">
            <v>FITA PLASTICA ZEBRADA PARA DEMARCACAO DE AREAS, LARGURA = 7 CM, SEM ADESIVO (COLETADO CAIXA)</v>
          </cell>
          <cell r="C2315" t="str">
            <v xml:space="preserve">M     </v>
          </cell>
          <cell r="D2315">
            <v>0.09</v>
          </cell>
        </row>
        <row r="2316">
          <cell r="A2316">
            <v>3146</v>
          </cell>
          <cell r="B2316" t="str">
            <v>FITA VEDA ROSCA EM ROLOS DE 18 MM X 10 M (L X C)</v>
          </cell>
          <cell r="C2316" t="str">
            <v xml:space="preserve">UN    </v>
          </cell>
          <cell r="D2316">
            <v>4</v>
          </cell>
        </row>
        <row r="2317">
          <cell r="A2317">
            <v>3143</v>
          </cell>
          <cell r="B2317" t="str">
            <v>FITA VEDA ROSCA EM ROLOS DE 18 MM X 25 M (L X C)</v>
          </cell>
          <cell r="C2317" t="str">
            <v xml:space="preserve">UN    </v>
          </cell>
          <cell r="D2317">
            <v>9.1</v>
          </cell>
        </row>
        <row r="2318">
          <cell r="A2318">
            <v>3148</v>
          </cell>
          <cell r="B2318" t="str">
            <v>FITA VEDA ROSCA EM ROLOS DE 18 MM X 50 M (L X C)</v>
          </cell>
          <cell r="C2318" t="str">
            <v xml:space="preserve">UN    </v>
          </cell>
          <cell r="D2318">
            <v>14.75</v>
          </cell>
        </row>
        <row r="2319">
          <cell r="A2319">
            <v>4310</v>
          </cell>
          <cell r="B2319" t="str">
            <v>FIXADOR DE ABA AUTOTRAVANTE PARA TELHA DE FIBROCIMENTO, TIPO CANALETE 90 OU KALHETAO</v>
          </cell>
          <cell r="C2319" t="str">
            <v xml:space="preserve">UN    </v>
          </cell>
          <cell r="D2319">
            <v>1.87</v>
          </cell>
        </row>
        <row r="2320">
          <cell r="A2320">
            <v>4311</v>
          </cell>
          <cell r="B2320" t="str">
            <v>FIXADOR DE ABA SIMPLES PARA TELHA DE FIBROCIMENTO, TIPO CANALETA 49 OU KALHETA</v>
          </cell>
          <cell r="C2320" t="str">
            <v xml:space="preserve">UN    </v>
          </cell>
          <cell r="D2320">
            <v>1.31</v>
          </cell>
        </row>
        <row r="2321">
          <cell r="A2321">
            <v>4312</v>
          </cell>
          <cell r="B2321" t="str">
            <v>FIXADOR DE ABA SIMPLES PARA TELHA DE FIBROCIMENTO, TIPO CANALETA 90 OU KALHETAO</v>
          </cell>
          <cell r="C2321" t="str">
            <v xml:space="preserve">UN    </v>
          </cell>
          <cell r="D2321">
            <v>1.84</v>
          </cell>
        </row>
        <row r="2322">
          <cell r="A2322">
            <v>11162</v>
          </cell>
          <cell r="B2322" t="str">
            <v>FIXADOR DE CAL (SACHE 150 ML)</v>
          </cell>
          <cell r="C2322" t="str">
            <v xml:space="preserve">UN    </v>
          </cell>
          <cell r="D2322">
            <v>1.17</v>
          </cell>
        </row>
        <row r="2323">
          <cell r="A2323">
            <v>13261</v>
          </cell>
          <cell r="B2323" t="str">
            <v>FLANELA *30 X 40* CM</v>
          </cell>
          <cell r="C2323" t="str">
            <v xml:space="preserve">UN    </v>
          </cell>
          <cell r="D2323">
            <v>2.09</v>
          </cell>
        </row>
        <row r="2324">
          <cell r="A2324">
            <v>3255</v>
          </cell>
          <cell r="B2324" t="str">
            <v>FLANGE PVC, ROSCAVEL SEXTAVADO SEM FUROS 3/4"</v>
          </cell>
          <cell r="C2324" t="str">
            <v xml:space="preserve">UN    </v>
          </cell>
          <cell r="D2324">
            <v>5.07</v>
          </cell>
        </row>
        <row r="2325">
          <cell r="A2325">
            <v>3254</v>
          </cell>
          <cell r="B2325" t="str">
            <v>FLANGE PVC, ROSCAVEL, SEXTAVADO, SEM FUROS 3"</v>
          </cell>
          <cell r="C2325" t="str">
            <v xml:space="preserve">UN    </v>
          </cell>
          <cell r="D2325">
            <v>82.46</v>
          </cell>
        </row>
        <row r="2326">
          <cell r="A2326">
            <v>3259</v>
          </cell>
          <cell r="B2326" t="str">
            <v>FLANGE PVC, ROSCAVEL, SEXTAVADO, SEM FUROS, 1 1/2"</v>
          </cell>
          <cell r="C2326" t="str">
            <v xml:space="preserve">UN    </v>
          </cell>
          <cell r="D2326">
            <v>9.91</v>
          </cell>
        </row>
        <row r="2327">
          <cell r="A2327">
            <v>3258</v>
          </cell>
          <cell r="B2327" t="str">
            <v>FLANGE PVC, ROSCAVEL, SEXTAVADO, SEM FUROS, 1 1/4"</v>
          </cell>
          <cell r="C2327" t="str">
            <v xml:space="preserve">UN    </v>
          </cell>
          <cell r="D2327">
            <v>5.98</v>
          </cell>
        </row>
        <row r="2328">
          <cell r="A2328">
            <v>3251</v>
          </cell>
          <cell r="B2328" t="str">
            <v>FLANGE PVC, ROSCAVEL, SEXTAVADO, SEM FUROS, 1/2"</v>
          </cell>
          <cell r="C2328" t="str">
            <v xml:space="preserve">UN    </v>
          </cell>
          <cell r="D2328">
            <v>3.53</v>
          </cell>
        </row>
        <row r="2329">
          <cell r="A2329">
            <v>3256</v>
          </cell>
          <cell r="B2329" t="str">
            <v>FLANGE PVC, ROSCAVEL, SEXTAVADO, SEM FUROS, 1"</v>
          </cell>
          <cell r="C2329" t="str">
            <v xml:space="preserve">UN    </v>
          </cell>
          <cell r="D2329">
            <v>6.68</v>
          </cell>
        </row>
        <row r="2330">
          <cell r="A2330">
            <v>3261</v>
          </cell>
          <cell r="B2330" t="str">
            <v>FLANGE PVC, ROSCAVEL, SEXTAVADO, SEM FUROS, 2 1/2"</v>
          </cell>
          <cell r="C2330" t="str">
            <v xml:space="preserve">UN    </v>
          </cell>
          <cell r="D2330">
            <v>72.930000000000007</v>
          </cell>
        </row>
        <row r="2331">
          <cell r="A2331">
            <v>3260</v>
          </cell>
          <cell r="B2331" t="str">
            <v>FLANGE PVC, ROSCAVEL, SEXTAVADO, SEM FUROS, 2"</v>
          </cell>
          <cell r="C2331" t="str">
            <v xml:space="preserve">UN    </v>
          </cell>
          <cell r="D2331">
            <v>12.53</v>
          </cell>
        </row>
        <row r="2332">
          <cell r="A2332">
            <v>3272</v>
          </cell>
          <cell r="B2332" t="str">
            <v>FLANGE SEXTAVADO DE FERRO GALVANIZADO, COM ROSCA BSP, DE 1 1/2"</v>
          </cell>
          <cell r="C2332" t="str">
            <v xml:space="preserve">UN    </v>
          </cell>
          <cell r="D2332">
            <v>24.31</v>
          </cell>
        </row>
        <row r="2333">
          <cell r="A2333">
            <v>3265</v>
          </cell>
          <cell r="B2333" t="str">
            <v>FLANGE SEXTAVADO DE FERRO GALVANIZADO, COM ROSCA BSP, DE 1 1/4"</v>
          </cell>
          <cell r="C2333" t="str">
            <v xml:space="preserve">UN    </v>
          </cell>
          <cell r="D2333">
            <v>19.309999999999999</v>
          </cell>
        </row>
        <row r="2334">
          <cell r="A2334">
            <v>3262</v>
          </cell>
          <cell r="B2334" t="str">
            <v>FLANGE SEXTAVADO DE FERRO GALVANIZADO, COM ROSCA BSP, DE 1/2"</v>
          </cell>
          <cell r="C2334" t="str">
            <v xml:space="preserve">UN    </v>
          </cell>
          <cell r="D2334">
            <v>8.4499999999999993</v>
          </cell>
        </row>
        <row r="2335">
          <cell r="A2335">
            <v>3264</v>
          </cell>
          <cell r="B2335" t="str">
            <v>FLANGE SEXTAVADO DE FERRO GALVANIZADO, COM ROSCA BSP, DE 1"</v>
          </cell>
          <cell r="C2335" t="str">
            <v xml:space="preserve">UN    </v>
          </cell>
          <cell r="D2335">
            <v>13.88</v>
          </cell>
        </row>
        <row r="2336">
          <cell r="A2336">
            <v>3267</v>
          </cell>
          <cell r="B2336" t="str">
            <v>FLANGE SEXTAVADO DE FERRO GALVANIZADO, COM ROSCA BSP, DE 2 1/2"</v>
          </cell>
          <cell r="C2336" t="str">
            <v xml:space="preserve">UN    </v>
          </cell>
          <cell r="D2336">
            <v>45.35</v>
          </cell>
        </row>
        <row r="2337">
          <cell r="A2337">
            <v>3266</v>
          </cell>
          <cell r="B2337" t="str">
            <v>FLANGE SEXTAVADO DE FERRO GALVANIZADO, COM ROSCA BSP, DE 2"</v>
          </cell>
          <cell r="C2337" t="str">
            <v xml:space="preserve">UN    </v>
          </cell>
          <cell r="D2337">
            <v>28.85</v>
          </cell>
        </row>
        <row r="2338">
          <cell r="A2338">
            <v>3263</v>
          </cell>
          <cell r="B2338" t="str">
            <v>FLANGE SEXTAVADO DE FERRO GALVANIZADO, COM ROSCA BSP, DE 3/4"</v>
          </cell>
          <cell r="C2338" t="str">
            <v xml:space="preserve">UN    </v>
          </cell>
          <cell r="D2338">
            <v>11.55</v>
          </cell>
        </row>
        <row r="2339">
          <cell r="A2339">
            <v>3268</v>
          </cell>
          <cell r="B2339" t="str">
            <v>FLANGE SEXTAVADO DE FERRO GALVANIZADO, COM ROSCA BSP, DE 3"</v>
          </cell>
          <cell r="C2339" t="str">
            <v xml:space="preserve">UN    </v>
          </cell>
          <cell r="D2339">
            <v>61.32</v>
          </cell>
        </row>
        <row r="2340">
          <cell r="A2340">
            <v>3271</v>
          </cell>
          <cell r="B2340" t="str">
            <v>FLANGE SEXTAVADO DE FERRO GALVANIZADO, COM ROSCA BSP, DE 4"</v>
          </cell>
          <cell r="C2340" t="str">
            <v xml:space="preserve">UN    </v>
          </cell>
          <cell r="D2340">
            <v>90.65</v>
          </cell>
        </row>
        <row r="2341">
          <cell r="A2341">
            <v>3270</v>
          </cell>
          <cell r="B2341" t="str">
            <v>FLANGE SEXTAVADO DE FERRO GALVANIZADO, COM ROSCA BSP, DE 6"</v>
          </cell>
          <cell r="C2341" t="str">
            <v xml:space="preserve">UN    </v>
          </cell>
          <cell r="D2341">
            <v>152.31</v>
          </cell>
        </row>
        <row r="2342">
          <cell r="A2342">
            <v>3275</v>
          </cell>
          <cell r="B2342" t="str">
            <v>FORRO COMPOSTO POR PAINEIS DE LA DE VIDRO, REVESTIDOS EM PVC MICROPERFURADO, DE *1250 X 625* MM, ESPESSURA 15 MM (COM COLOCACAO)</v>
          </cell>
          <cell r="C2342" t="str">
            <v xml:space="preserve">M2    </v>
          </cell>
          <cell r="D2342">
            <v>63.03</v>
          </cell>
        </row>
        <row r="2343">
          <cell r="A2343">
            <v>39512</v>
          </cell>
          <cell r="B2343" t="str">
            <v>FORRO DE FIBRA MINERAL EM PLACAS DE 1250 X 625 MM, E = 15 MM, BORDA RETA, COM PINTURA ANTIMOFO, APOIADO EM PERFIL DE ACO GALVANIZADO COM 24 MM DE BASE - INSTALADO</v>
          </cell>
          <cell r="C2343" t="str">
            <v xml:space="preserve">M2    </v>
          </cell>
          <cell r="D2343">
            <v>74.08</v>
          </cell>
        </row>
        <row r="2344">
          <cell r="A2344">
            <v>39511</v>
          </cell>
          <cell r="B2344" t="str">
            <v>FORRO DE FIBRA MINERAL EM PLACAS DE 625 X 625 MM, E = 15 MM, BORDA RETA, COM PINTURA ANTIMOFO, APOIADO EM PERFIL DE ACO GALVANIZADO COM 24 MM DE BASE - INSTALADO</v>
          </cell>
          <cell r="C2344" t="str">
            <v xml:space="preserve">M2    </v>
          </cell>
          <cell r="D2344">
            <v>80.8</v>
          </cell>
        </row>
        <row r="2345">
          <cell r="A2345">
            <v>39513</v>
          </cell>
          <cell r="B2345" t="str">
            <v>FORRO DE FIBRA MINERAL EM PLACAS DE 625 X 625 MM, E = 15/16 MM, BORDA REBAIXADA, COM PINTURA ANTIMOFO, APOIADO EM PERFIL DE ACO GALVANIZADO COM 24 MM DE BASE - INSTALADO</v>
          </cell>
          <cell r="C2345" t="str">
            <v xml:space="preserve">M2    </v>
          </cell>
          <cell r="D2345">
            <v>86.67</v>
          </cell>
        </row>
        <row r="2346">
          <cell r="A2346">
            <v>3286</v>
          </cell>
          <cell r="B2346" t="str">
            <v>FORRO DE MADEIRA CEDRINHO OU EQUIVALENTE DA REGIAO, ENCAIXE MACHO/FEMEA COM FRISO, *10 X 1* CM (SEM COLOCACAO)</v>
          </cell>
          <cell r="C2346" t="str">
            <v xml:space="preserve">M2    </v>
          </cell>
          <cell r="D2346">
            <v>51.22</v>
          </cell>
        </row>
        <row r="2347">
          <cell r="A2347">
            <v>3287</v>
          </cell>
          <cell r="B2347" t="str">
            <v>FORRO DE MADEIRA CUMARU/IPE CHAMPANHE OU EQUIVALENTE DA REGIAO, ENCAIXE MACHO/FEMEA COM FRISO, *10 X 1* CM (SEM COLOCACAO)</v>
          </cell>
          <cell r="C2347" t="str">
            <v xml:space="preserve">M2    </v>
          </cell>
          <cell r="D2347">
            <v>77.400000000000006</v>
          </cell>
        </row>
        <row r="2348">
          <cell r="A2348">
            <v>3283</v>
          </cell>
          <cell r="B2348" t="str">
            <v>FORRO DE MADEIRA PINUS OU EQUIVALENTE DA REGIAO, ENCAIXE MACHO/FEMEA COM FRISO, *10 X 1* CM (SEM COLOCACAO)</v>
          </cell>
          <cell r="C2348" t="str">
            <v xml:space="preserve">M2    </v>
          </cell>
          <cell r="D2348">
            <v>16.25</v>
          </cell>
        </row>
        <row r="2349">
          <cell r="A2349">
            <v>11587</v>
          </cell>
          <cell r="B2349" t="str">
            <v>FORRO DE PVC LISO, BRANCO, REGUA DE 10 CM, ESPESSURA DE 8 MM A 10 MM (COM COLOCACAO / SEM ESTRUTURA METALICA)</v>
          </cell>
          <cell r="C2349" t="str">
            <v xml:space="preserve">M2    </v>
          </cell>
          <cell r="D2349">
            <v>43.22</v>
          </cell>
        </row>
        <row r="2350">
          <cell r="A2350">
            <v>36225</v>
          </cell>
          <cell r="B2350" t="str">
            <v>FORRO DE PVC LISO, BRANCO, REGUA DE 20 CM, ESPESSURA DE 8 MM A 10 MM, COMPRIMENTO 6 M (SEM COLOCACAO)</v>
          </cell>
          <cell r="C2350" t="str">
            <v xml:space="preserve">M2    </v>
          </cell>
          <cell r="D2350">
            <v>17.559999999999999</v>
          </cell>
        </row>
        <row r="2351">
          <cell r="A2351">
            <v>36230</v>
          </cell>
          <cell r="B2351" t="str">
            <v>FORRO DE PVC, FRISADO, BRANCO, REGUA DE 10 CM, ESPESSURA DE 8 MM A 10 MM E COMPRIMENTO 6 M (SEM COLOCACAO)</v>
          </cell>
          <cell r="C2351" t="str">
            <v xml:space="preserve">M2    </v>
          </cell>
          <cell r="D2351">
            <v>12.9</v>
          </cell>
        </row>
        <row r="2352">
          <cell r="A2352">
            <v>36238</v>
          </cell>
          <cell r="B2352" t="str">
            <v>FORRO DE PVC, FRISADO, BRANCO, REGUA DE 20 CM, ESPESSURA DE 8 MM A 10 MM E COMPRIMENTO 6 M (SEM COLOCACAO)</v>
          </cell>
          <cell r="C2352" t="str">
            <v xml:space="preserve">M2    </v>
          </cell>
          <cell r="D2352">
            <v>12.6</v>
          </cell>
        </row>
        <row r="2353">
          <cell r="A2353">
            <v>11887</v>
          </cell>
          <cell r="B2353" t="str">
            <v>FOSSA SEPTICA CILINDRICA TIPO "IMHOFF", COM TAMPA, PARA 50 CONTRIBUINTES</v>
          </cell>
          <cell r="C2353" t="str">
            <v xml:space="preserve">UN    </v>
          </cell>
          <cell r="D2353">
            <v>3200.36</v>
          </cell>
        </row>
        <row r="2354">
          <cell r="A2354">
            <v>11883</v>
          </cell>
          <cell r="B2354" t="str">
            <v>FOSSA SEPTICA CILINDRICA, TIPO "IMHOFF", COM TAMPA, PARA 100 CONTRIBUINTES</v>
          </cell>
          <cell r="C2354" t="str">
            <v xml:space="preserve">UN    </v>
          </cell>
          <cell r="D2354">
            <v>4705.1000000000004</v>
          </cell>
        </row>
        <row r="2355">
          <cell r="A2355">
            <v>11884</v>
          </cell>
          <cell r="B2355" t="str">
            <v>FOSSA SEPTICA CILINDRICA, TIPO "IMHOFF", COM TAMPA, PARA 150 CONTRIBUINTES</v>
          </cell>
          <cell r="C2355" t="str">
            <v xml:space="preserve">UN    </v>
          </cell>
          <cell r="D2355">
            <v>5048.1499999999996</v>
          </cell>
        </row>
        <row r="2356">
          <cell r="A2356">
            <v>11885</v>
          </cell>
          <cell r="B2356" t="str">
            <v>FOSSA SEPTICA CILINDRICA, TIPO "IMHOFF", COM TAMPA, PARA 200 CONTRIBUINTES</v>
          </cell>
          <cell r="C2356" t="str">
            <v xml:space="preserve">UN    </v>
          </cell>
          <cell r="D2356">
            <v>5630.4</v>
          </cell>
        </row>
        <row r="2357">
          <cell r="A2357">
            <v>11886</v>
          </cell>
          <cell r="B2357" t="str">
            <v>FOSSA SEPTICA CILINDRICA, TIPO "IMHOFF", COM TAMPA, PARA 30 CONTRIBUINTES</v>
          </cell>
          <cell r="C2357" t="str">
            <v xml:space="preserve">UN    </v>
          </cell>
          <cell r="D2357">
            <v>1814.66</v>
          </cell>
        </row>
        <row r="2358">
          <cell r="A2358">
            <v>11888</v>
          </cell>
          <cell r="B2358" t="str">
            <v>FOSSA SEPTICA CILINDRICA, TIPO "IMHOFF", COM TAMPA, PARA 75 CONTRIBUINTES</v>
          </cell>
          <cell r="C2358" t="str">
            <v xml:space="preserve">UN    </v>
          </cell>
          <cell r="D2358">
            <v>4261.54</v>
          </cell>
        </row>
        <row r="2359">
          <cell r="A2359">
            <v>3277</v>
          </cell>
          <cell r="B2359" t="str">
            <v>FOSSA SEPTICA CONCRETO PRE MOLDADO PARA 10 CONTRIBUINTES - *90 X 90* CM</v>
          </cell>
          <cell r="C2359" t="str">
            <v xml:space="preserve">UN    </v>
          </cell>
          <cell r="D2359">
            <v>718.67</v>
          </cell>
        </row>
        <row r="2360">
          <cell r="A2360">
            <v>3281</v>
          </cell>
          <cell r="B2360" t="str">
            <v>FOSSA SEPTICA CONCRETO PRE MOLDADO PARA 5 CONTRIBUINTES *90 X 70* CM</v>
          </cell>
          <cell r="C2360" t="str">
            <v xml:space="preserve">UN    </v>
          </cell>
          <cell r="D2360">
            <v>595.15</v>
          </cell>
        </row>
        <row r="2361">
          <cell r="A2361">
            <v>39363</v>
          </cell>
          <cell r="B2361" t="str">
            <v>FOSSA SEPTICA, SEM FILTRO, PARA 15 A 30 CONTRIBUINTES, CILINDRICA, COM TAMPA, EM POLIETILENO DE ALTA DENSIDADE (PEAD), CAPACIDADE APROXIMADA DE 5500 LITROS (NBR 7229)</v>
          </cell>
          <cell r="C2361" t="str">
            <v xml:space="preserve">UN    </v>
          </cell>
          <cell r="D2361">
            <v>3055.28</v>
          </cell>
        </row>
        <row r="2362">
          <cell r="A2362">
            <v>39361</v>
          </cell>
          <cell r="B2362" t="str">
            <v>FOSSA SEPTICA, SEM FILTRO, PARA 4 A 7 CONTRIBUINTES, CILINDRICA,  COM TAMPA, EM POLIETILENO DE ALTA DENSIDADE (PEAD), CAPACIDADE APROXIMADA DE 1100 LITROS (NBR 7229)</v>
          </cell>
          <cell r="C2362" t="str">
            <v xml:space="preserve">UN    </v>
          </cell>
          <cell r="D2362">
            <v>785.64</v>
          </cell>
        </row>
        <row r="2363">
          <cell r="A2363">
            <v>39362</v>
          </cell>
          <cell r="B2363" t="str">
            <v>FOSSA SEPTICA, SEM FILTRO, PARA 8 A 14 CONTRIBUINTES, CILINDRICA, COM TAMPA, EM POLIETILENO DE ALTA DENSIDADE (PEAD), CAPACIDADE APROXIMADA DE 3000 LITROS (NBR 7229)</v>
          </cell>
          <cell r="C2363" t="str">
            <v xml:space="preserve">UN    </v>
          </cell>
          <cell r="D2363">
            <v>2417.63</v>
          </cell>
        </row>
        <row r="2364">
          <cell r="A2364">
            <v>39364</v>
          </cell>
          <cell r="B2364" t="str">
            <v>FOSSA SEPTICA,SEM FILTRO, PARA 40 A 52 CONTRIBUINTES, CILINDRICA, COM TAMPA, EM POLIETILENO DE ALTA DENSIDADE (PEAD), CAPACIDADE APROXIMADA DE 10000 LITROS (NBR 7229)</v>
          </cell>
          <cell r="C2364" t="str">
            <v xml:space="preserve">UN    </v>
          </cell>
          <cell r="D2364">
            <v>6983.51</v>
          </cell>
        </row>
        <row r="2365">
          <cell r="A2365">
            <v>14576</v>
          </cell>
          <cell r="B2365" t="str">
            <v>FRESADORA DE ASFALTO A FRIO SOBRE ESTEIRAS, LARG. FRESAGEM 2,00 M, POT. 410 KW/550 HP</v>
          </cell>
          <cell r="C2365" t="str">
            <v xml:space="preserve">UN    </v>
          </cell>
          <cell r="D2365">
            <v>4529764.59</v>
          </cell>
        </row>
        <row r="2366">
          <cell r="A2366">
            <v>13877</v>
          </cell>
          <cell r="B2366" t="str">
            <v>FRESADORA DE ASFALTO A FRIO SOBRE RODAS, LARG. FRESAGEM 1,00 M, POT. 155 KW/208 HP</v>
          </cell>
          <cell r="C2366" t="str">
            <v xml:space="preserve">UN    </v>
          </cell>
          <cell r="D2366">
            <v>1939124.66</v>
          </cell>
        </row>
        <row r="2367">
          <cell r="A2367">
            <v>7307</v>
          </cell>
          <cell r="B2367" t="str">
            <v>FUNDO ANTICORROSIVO PARA METAIS FERROSOS (ZARCAO)</v>
          </cell>
          <cell r="C2367" t="str">
            <v xml:space="preserve">L     </v>
          </cell>
          <cell r="D2367">
            <v>22.48</v>
          </cell>
        </row>
        <row r="2368">
          <cell r="A2368">
            <v>38122</v>
          </cell>
          <cell r="B2368" t="str">
            <v>FUNDO PREPARADOR ACRILICO BASE AGUA</v>
          </cell>
          <cell r="C2368" t="str">
            <v xml:space="preserve">L     </v>
          </cell>
          <cell r="D2368">
            <v>6.76</v>
          </cell>
        </row>
        <row r="2369">
          <cell r="A2369">
            <v>6086</v>
          </cell>
          <cell r="B2369" t="str">
            <v>FUNDO SINTETICO NIVELADOR BRANCO FOSCO PARA MADEIRA</v>
          </cell>
          <cell r="C2369" t="str">
            <v xml:space="preserve">GL    </v>
          </cell>
          <cell r="D2369">
            <v>69.09</v>
          </cell>
        </row>
        <row r="2370">
          <cell r="A2370">
            <v>38633</v>
          </cell>
          <cell r="B2370" t="str">
            <v>FURO PARA TORNEIRA OU OUTROS ACESSORIOS  EM BANCADA DE MARMORE/ GRANITO OU OUTRO TIPO DE PEDRA NATURAL</v>
          </cell>
          <cell r="C2370" t="str">
            <v xml:space="preserve">UN    </v>
          </cell>
          <cell r="D2370">
            <v>13.86</v>
          </cell>
        </row>
        <row r="2371">
          <cell r="A2371">
            <v>12344</v>
          </cell>
          <cell r="B2371" t="str">
            <v>FUSIVEL DIAZED 20 A TAMANHO DII, CAPACIDADE DE INTERRUPCAO DE 50 KA EM VCA E 8 KA EM VCC, TENSAO NOMIMNAL DE 500 V</v>
          </cell>
          <cell r="C2371" t="str">
            <v xml:space="preserve">UN    </v>
          </cell>
          <cell r="D2371">
            <v>1.65</v>
          </cell>
        </row>
        <row r="2372">
          <cell r="A2372">
            <v>12343</v>
          </cell>
          <cell r="B2372" t="str">
            <v>FUSIVEL DIAZED 35 A TAMANHO DIII, CAPACIDADE DE INTERRUPCAO DE 50 KA EM VCA E 8 KA EM VCC, TENSAO NOMIMNAL DE 500 V</v>
          </cell>
          <cell r="C2372" t="str">
            <v xml:space="preserve">UN    </v>
          </cell>
          <cell r="D2372">
            <v>2.56</v>
          </cell>
        </row>
        <row r="2373">
          <cell r="A2373">
            <v>3295</v>
          </cell>
          <cell r="B2373" t="str">
            <v>FUSIVEL NH *36* A 80 AMPERES, TAMANHO 00, CAPACIDADE DE INTERRUPCAO DE 120 KA, TENSAO NOMIMNAL DE 500 V</v>
          </cell>
          <cell r="C2373" t="str">
            <v xml:space="preserve">UN    </v>
          </cell>
          <cell r="D2373">
            <v>8.94</v>
          </cell>
        </row>
        <row r="2374">
          <cell r="A2374">
            <v>3302</v>
          </cell>
          <cell r="B2374" t="str">
            <v>FUSIVEL NH 100 A TAMANHO 00, CAPACIDADE DE INTERRUPCAO DE 120 KA, TENSAO NOMIMNAL DE 500 V</v>
          </cell>
          <cell r="C2374" t="str">
            <v xml:space="preserve">UN    </v>
          </cell>
          <cell r="D2374">
            <v>9.35</v>
          </cell>
        </row>
        <row r="2375">
          <cell r="A2375">
            <v>3297</v>
          </cell>
          <cell r="B2375" t="str">
            <v>FUSIVEL NH 125 A TAMANHO 00, CAPACIDADE DE INTERRUPCAO DE 120 KA, TENSAO NOMIMNAL DE 500 V</v>
          </cell>
          <cell r="C2375" t="str">
            <v xml:space="preserve">UN    </v>
          </cell>
          <cell r="D2375">
            <v>9.98</v>
          </cell>
        </row>
        <row r="2376">
          <cell r="A2376">
            <v>3294</v>
          </cell>
          <cell r="B2376" t="str">
            <v>FUSIVEL NH 160 A TAMANHO 00, CAPACIDADE DE INTERRUPCAO DE 120 KA, TENSAO NOMIMNAL DE 500 V</v>
          </cell>
          <cell r="C2376" t="str">
            <v xml:space="preserve">UN    </v>
          </cell>
          <cell r="D2376">
            <v>10.130000000000001</v>
          </cell>
        </row>
        <row r="2377">
          <cell r="A2377">
            <v>3292</v>
          </cell>
          <cell r="B2377" t="str">
            <v>FUSIVEL NH 20 A TAMANHO 000, CAPACIDADE DE INTERRUPCAO DE 120 KA, TENSAO NOMIMNAL DE 500 V</v>
          </cell>
          <cell r="C2377" t="str">
            <v xml:space="preserve">UN    </v>
          </cell>
          <cell r="D2377">
            <v>9.52</v>
          </cell>
        </row>
        <row r="2378">
          <cell r="A2378">
            <v>3298</v>
          </cell>
          <cell r="B2378" t="str">
            <v>FUSIVEL NH 200 A 250 AMPERES, TAMANHO 1, CAPACIDADE DE INTERRUPCAO DE 120 KA, TENSAO NOMIMNAL DE 500 V</v>
          </cell>
          <cell r="C2378" t="str">
            <v xml:space="preserve">UN    </v>
          </cell>
          <cell r="D2378">
            <v>22.31</v>
          </cell>
        </row>
        <row r="2379">
          <cell r="A2379">
            <v>11596</v>
          </cell>
          <cell r="B2379" t="str">
            <v>GABIAO  TIPO CAIXA, MALHA HEXAGONAL 8 X 10 CM (ZN/AL), FIO 2,7 MM, DIMENSOES 2,0 X 1,0 X 0,5 M (C X L X A)</v>
          </cell>
          <cell r="C2379" t="str">
            <v xml:space="preserve">UN    </v>
          </cell>
          <cell r="D2379">
            <v>427.37</v>
          </cell>
        </row>
        <row r="2380">
          <cell r="A2380">
            <v>34802</v>
          </cell>
          <cell r="B2380" t="str">
            <v>GABIAO MANTA (COLCHAO) MALHA HEXAGONAL 6 X 8 CM (ZN/AL REVESTIDO COM POLIMERO), DIMENSOES 4,0 X 2,0 X 0,17 M (C X L X A) FIO 2 MM</v>
          </cell>
          <cell r="C2380" t="str">
            <v xml:space="preserve">UN    </v>
          </cell>
          <cell r="D2380">
            <v>1173.69</v>
          </cell>
        </row>
        <row r="2381">
          <cell r="A2381">
            <v>11588</v>
          </cell>
          <cell r="B2381" t="str">
            <v>GABIAO MANTA (COLCHAO) MALHA HEXAGONAL 6 X 8 CM (ZN/AL REVESTIDO COM POLIMERO), FIO 2 MM, DIMENSOES 4,0 X 2,0 X 0,23 M (C X L X A)</v>
          </cell>
          <cell r="C2381" t="str">
            <v xml:space="preserve">UN    </v>
          </cell>
          <cell r="D2381">
            <v>1266.23</v>
          </cell>
        </row>
        <row r="2382">
          <cell r="A2382">
            <v>34383</v>
          </cell>
          <cell r="B2382" t="str">
            <v>GABIAO MANTA (COLCHAO) MALHA HEXAGONAL 6 X 8 CM (ZN/AL REVESTIDO COM POLIMERO), FIO 2 MM, DIMENSOES 4,0 X 2,0 X 0,3 M (C X L X A)</v>
          </cell>
          <cell r="C2382" t="str">
            <v xml:space="preserve">UN    </v>
          </cell>
          <cell r="D2382">
            <v>1392.94</v>
          </cell>
        </row>
        <row r="2383">
          <cell r="A2383">
            <v>40451</v>
          </cell>
          <cell r="B2383" t="str">
            <v>GABIAO MANTA (COLCHAO) MALHA HEXAGONAL 6 X 8 CM (ZN/AL REVESTIDO COM POLIMERO), FIO 2,0 MM, DIMENSOES 5,0 X 2,0 X 0,17 M (C X L X A)</v>
          </cell>
          <cell r="C2383" t="str">
            <v xml:space="preserve">M2    </v>
          </cell>
          <cell r="D2383">
            <v>112.6</v>
          </cell>
        </row>
        <row r="2384">
          <cell r="A2384">
            <v>40453</v>
          </cell>
          <cell r="B2384" t="str">
            <v>GABIAO MANTA (COLCHAO) MALHA HEXAGONAL 6 X 8 CM (ZN/AL REVESTIDO COM POLIMERO), FIO 2,0 MM, DIMENSOES 5,0 X 2,0 X 0,23 M (C X L X A)</v>
          </cell>
          <cell r="C2384" t="str">
            <v xml:space="preserve">M2    </v>
          </cell>
          <cell r="D2384">
            <v>121.83</v>
          </cell>
        </row>
        <row r="2385">
          <cell r="A2385">
            <v>40452</v>
          </cell>
          <cell r="B2385" t="str">
            <v>GABIAO MANTA (COLCHAO) MALHA HEXAGONAL 6 X 8 CM (ZN/AL REVESTIDO COM POLIMERO), FIO 2,0 MM, DIMENSOES 5,0 X 2,0 X 0,30 M (C X L X A)</v>
          </cell>
          <cell r="C2385" t="str">
            <v xml:space="preserve">M2    </v>
          </cell>
          <cell r="D2385">
            <v>133.63</v>
          </cell>
        </row>
        <row r="2386">
          <cell r="A2386">
            <v>11594</v>
          </cell>
          <cell r="B2386" t="str">
            <v>GABIAO SACO MALHA HEXAGONAL 8 X 10 CM (ZN/AL REVESTIDO COM POLIMERO),  FIO 2,4 MM, DIMENSOES 3,0 X 0,65 M</v>
          </cell>
          <cell r="C2386" t="str">
            <v xml:space="preserve">UN    </v>
          </cell>
          <cell r="D2386">
            <v>403.58</v>
          </cell>
        </row>
        <row r="2387">
          <cell r="A2387">
            <v>3311</v>
          </cell>
          <cell r="B2387" t="str">
            <v>GABIAO SACO MALHA HEXAGONAL 8 X 10 CM (ZN/AL REVESTIDO COM POLIMERO), FIO 2,4 MM, H = 0,65 M</v>
          </cell>
          <cell r="C2387" t="str">
            <v xml:space="preserve">M3    </v>
          </cell>
          <cell r="D2387">
            <v>403.58</v>
          </cell>
        </row>
        <row r="2388">
          <cell r="A2388">
            <v>11599</v>
          </cell>
          <cell r="B2388" t="str">
            <v>GABIAO SACO MALHA HEXAGONAL 8 X 10 CM (ZN/AL), FIO 2,7 MM, DIMENSOES 4,0 X 0,65 M</v>
          </cell>
          <cell r="C2388" t="str">
            <v xml:space="preserve">UN    </v>
          </cell>
          <cell r="D2388">
            <v>536.72</v>
          </cell>
        </row>
        <row r="2389">
          <cell r="A2389">
            <v>11593</v>
          </cell>
          <cell r="B2389" t="str">
            <v>GABIAO TIPO CAIXA MALHA HEXAGONAL 8 X 10 CM (ZN/AL REVESTIDO COM POLIMERO),  FIO 2,4 MM, DIMENSOES 2,0 X 1,0 X 1,0 M (C X L X A)</v>
          </cell>
          <cell r="C2389" t="str">
            <v xml:space="preserve">UN    </v>
          </cell>
          <cell r="D2389">
            <v>752.44</v>
          </cell>
        </row>
        <row r="2390">
          <cell r="A2390">
            <v>3314</v>
          </cell>
          <cell r="B2390" t="str">
            <v>GABIAO TIPO CAIXA MALHA HEXAGONAL 8 X 10 CM (ZN/AL REVESTIDO COM POLIMERO),  FIO 2,4 MM, H = 0,50 M</v>
          </cell>
          <cell r="C2390" t="str">
            <v xml:space="preserve">M3    </v>
          </cell>
          <cell r="D2390">
            <v>538.15</v>
          </cell>
        </row>
        <row r="2391">
          <cell r="A2391">
            <v>11597</v>
          </cell>
          <cell r="B2391" t="str">
            <v>GABIAO TIPO CAIXA MALHA HEXAGONAL 8 X 10 CM (ZN/AL), FIO 2,7 MM, DIMENSOES 2,0 X 1,0 X 1,0 M (C X L X A)</v>
          </cell>
          <cell r="C2391" t="str">
            <v xml:space="preserve">UN    </v>
          </cell>
          <cell r="D2391">
            <v>625.79999999999995</v>
          </cell>
        </row>
        <row r="2392">
          <cell r="A2392">
            <v>3309</v>
          </cell>
          <cell r="B2392" t="str">
            <v>GABIAO TIPO CAIXA MALHA HEXAGONAL 8 X 10 CM (ZN/AL), FIO 2,7 MM, H = 0,50 M</v>
          </cell>
          <cell r="C2392" t="str">
            <v xml:space="preserve">M3    </v>
          </cell>
          <cell r="D2392">
            <v>427.37</v>
          </cell>
        </row>
        <row r="2393">
          <cell r="A2393">
            <v>34612</v>
          </cell>
          <cell r="B2393" t="str">
            <v>GABIAO TIPO CAIXA PARA SOLO REFORCADO, MALHA HEXAGONAL DE DUPLA TORCAO 8 X 10 CM (ZN/AL REVESTIDO COM POLIMERO), FIO 2,7 MM, DIMENSOES 2,0 X 1,0 X 0,5 M, COM CAUDA DE 3,0 M</v>
          </cell>
          <cell r="C2393" t="str">
            <v xml:space="preserve">UN    </v>
          </cell>
          <cell r="D2393">
            <v>774.01</v>
          </cell>
        </row>
        <row r="2394">
          <cell r="A2394">
            <v>34635</v>
          </cell>
          <cell r="B2394" t="str">
            <v>GABIAO TIPO CAIXA PARA SOLO REFORCADO, MALHA HEXAGONAL DE DUPLA TORCAO 8 X 10 CM (ZN/AL REVESTIDO COM POLIMERO), FIO 2,7 MM, DIMENSOES 2,0 X 1,0 X 1,0 M, COM CAUDA DE 3,0 M</v>
          </cell>
          <cell r="C2394" t="str">
            <v xml:space="preserve">UN    </v>
          </cell>
          <cell r="D2394">
            <v>995.34</v>
          </cell>
        </row>
        <row r="2395">
          <cell r="A2395">
            <v>34633</v>
          </cell>
          <cell r="B2395" t="str">
            <v>GABIAO TIPO CAIXA PARA SOLO REFORCADO, MALHA HEXAGONAL DE DUPLA TORCAO 8 X 10 CM (ZN/AL REVESTIDO COM POLIMERO), FIO 2,7 MM, DIMENSOES 2,0 X 1,0 X 1,0 M, COM CAUDA DE 4,0 M</v>
          </cell>
          <cell r="C2395" t="str">
            <v xml:space="preserve">UN    </v>
          </cell>
          <cell r="D2395">
            <v>1097.1300000000001</v>
          </cell>
        </row>
        <row r="2396">
          <cell r="A2396">
            <v>40440</v>
          </cell>
          <cell r="B2396" t="str">
            <v>GABIAO TIPO CAIXA PARA SOLO REFORCADO, MALHA HEXAGONAL 8 X 10 CM (ZN/AL REVESTIDO COM POLIMERO), FIO 2,7 MM, DIMENSOES 2,0 X 1,0 X 0,5 M, COM CAUDA DE 4,0 M</v>
          </cell>
          <cell r="C2396" t="str">
            <v xml:space="preserve">M3    </v>
          </cell>
          <cell r="D2396">
            <v>560.54</v>
          </cell>
        </row>
        <row r="2397">
          <cell r="A2397">
            <v>40441</v>
          </cell>
          <cell r="B2397" t="str">
            <v>GABIAO TIPO CAIXA PARA SOLO REFORCADO, MALHA HEXAGONAL 8 X 10 CM (ZN/AL REVESTIDO COM POLIMERO), FIO 2,7 MM, DIMENSOES 2,0 X 1,0 X 1,0 M, COM CAUDA DE 4,0 M</v>
          </cell>
          <cell r="C2397" t="str">
            <v xml:space="preserve">M3    </v>
          </cell>
          <cell r="D2397">
            <v>357.87</v>
          </cell>
        </row>
        <row r="2398">
          <cell r="A2398">
            <v>40449</v>
          </cell>
          <cell r="B2398" t="str">
            <v>GABIAO TIPO CAIXA TRAPEZOIDAL, MALHA HEXAGONAL 10 X 12 CM (ZN/AL REVESTIDO COM POLIMERO) FIO 2,7 MM, FACE COM 65 GRAUS, COM GEOSSINTETICO, DIMENSOES 2,0 X 1,5 X 1,0 M (C X L X A)</v>
          </cell>
          <cell r="C2398" t="str">
            <v xml:space="preserve">M3    </v>
          </cell>
          <cell r="D2398">
            <v>300.85000000000002</v>
          </cell>
        </row>
        <row r="2399">
          <cell r="A2399">
            <v>34800</v>
          </cell>
          <cell r="B2399" t="str">
            <v>GABIAO TIPO CAIXA, MALHA HEXAGONAL 8 X 10 CM (ZN/AL REVESTIDO COM POLIMERO), FIO DE 2,4 MM, DIMENSOES 2,0 x 1,0 x 1,0 M (C X L X A)</v>
          </cell>
          <cell r="C2399" t="str">
            <v xml:space="preserve">M3    </v>
          </cell>
          <cell r="D2399">
            <v>376.22</v>
          </cell>
        </row>
        <row r="2400">
          <cell r="A2400">
            <v>11592</v>
          </cell>
          <cell r="B2400" t="str">
            <v>GABIAO TIPO CAIXA, MALHA HEXAGONAL 8 X 10 CM (ZN/AL REVESTIDO COM POLIMERO), FIO 2,4 MM, DIMENSOES 2,0 X 1,0 X 0,5 M (C X L X A)</v>
          </cell>
          <cell r="C2400" t="str">
            <v xml:space="preserve">UN    </v>
          </cell>
          <cell r="D2400">
            <v>538.15</v>
          </cell>
        </row>
        <row r="2401">
          <cell r="A2401">
            <v>40438</v>
          </cell>
          <cell r="B2401" t="str">
            <v>GABIAO TIPO CAIXA, MALHA HEXAGONAL 8 X 10 CM (ZN/AL), FIO DE 2,7 MM, DIMENSOES 2,0 X 1,0 X 1,0 M (C X L X A)</v>
          </cell>
          <cell r="C2401" t="str">
            <v xml:space="preserve">M3    </v>
          </cell>
          <cell r="D2401">
            <v>250.64</v>
          </cell>
        </row>
        <row r="2402">
          <cell r="A2402">
            <v>40436</v>
          </cell>
          <cell r="B2402" t="str">
            <v>GABIAO TIPO CAIXA, MALHA HEXAGONAL 8 X 10 CM (ZN/AL), FIO DE 2,7 MM, DIMENSOES 5,0 X 1,0 X 1,0 M (C X L X A)</v>
          </cell>
          <cell r="C2402" t="str">
            <v xml:space="preserve">M3    </v>
          </cell>
          <cell r="D2402">
            <v>312.52999999999997</v>
          </cell>
        </row>
        <row r="2403">
          <cell r="A2403">
            <v>4315</v>
          </cell>
          <cell r="B2403" t="str">
            <v>GANCHO CHATO EM FERRO GALVANIZADO,  L = 110 MM, RECOBRIMENTO = 100MM, SECAO 1/8 X 1/2" (3 MM X 12 MM), PARA FIXAR TELHA DE FIBROCIMENTO ONDULADA</v>
          </cell>
          <cell r="C2403" t="str">
            <v xml:space="preserve">UN    </v>
          </cell>
          <cell r="D2403">
            <v>1.35</v>
          </cell>
        </row>
        <row r="2404">
          <cell r="A2404">
            <v>42482</v>
          </cell>
          <cell r="B2404" t="str">
            <v>GANCHO L COM ROSCA, PARA FIXAR TELHA EM MADEIRA, 1/4" X 350 MM (COLETADO CAIXA)</v>
          </cell>
          <cell r="C2404" t="str">
            <v xml:space="preserve">UN    </v>
          </cell>
          <cell r="D2404">
            <v>1.8</v>
          </cell>
        </row>
        <row r="2405">
          <cell r="A2405">
            <v>402</v>
          </cell>
          <cell r="B2405" t="str">
            <v>GANCHO OLHAL EM ACO GALVANIZADO, ESPESSURA 16MM, ABERTURA 21MM</v>
          </cell>
          <cell r="C2405" t="str">
            <v xml:space="preserve">UN    </v>
          </cell>
          <cell r="D2405">
            <v>9.68</v>
          </cell>
        </row>
        <row r="2406">
          <cell r="A2406">
            <v>4226</v>
          </cell>
          <cell r="B2406" t="str">
            <v>GAS DE COZINHA - GLP</v>
          </cell>
          <cell r="C2406" t="str">
            <v xml:space="preserve">KG    </v>
          </cell>
          <cell r="D2406">
            <v>7.35</v>
          </cell>
        </row>
        <row r="2407">
          <cell r="A2407">
            <v>4222</v>
          </cell>
          <cell r="B2407" t="str">
            <v>GASOLINA COMUM</v>
          </cell>
          <cell r="C2407" t="str">
            <v xml:space="preserve">L     </v>
          </cell>
          <cell r="D2407">
            <v>4.68</v>
          </cell>
        </row>
        <row r="2408">
          <cell r="A2408">
            <v>34804</v>
          </cell>
          <cell r="B2408" t="str">
            <v>GEOGRELHA TECIDA COM FILAMENTOS DE POLIESTER + PVC, RESISTENCIA LONGITUDINAL: 90 KN/M, RESISTENCIA TRANSVERSAL: 30 KN/M, ALONGAMENTO = 12 POR CENTO</v>
          </cell>
          <cell r="C2408" t="str">
            <v xml:space="preserve">M2    </v>
          </cell>
          <cell r="D2408">
            <v>45.43</v>
          </cell>
        </row>
        <row r="2409">
          <cell r="A2409">
            <v>4013</v>
          </cell>
          <cell r="B2409" t="str">
            <v>GEOTEXTIL NAO TECIDO AGULHADO DE FILAMENTOS CONTINUOS 100% POLIESTER, RESITENCIA A TRACAO = 09 KN/M</v>
          </cell>
          <cell r="C2409" t="str">
            <v xml:space="preserve">M2    </v>
          </cell>
          <cell r="D2409">
            <v>4.87</v>
          </cell>
        </row>
        <row r="2410">
          <cell r="A2410">
            <v>4011</v>
          </cell>
          <cell r="B2410" t="str">
            <v>GEOTEXTIL NAO TECIDO AGULHADO DE FILAMENTOS CONTINUOS 100% POLIESTER, RESITENCIA A TRACAO = 10 KN/M</v>
          </cell>
          <cell r="C2410" t="str">
            <v xml:space="preserve">M2    </v>
          </cell>
          <cell r="D2410">
            <v>5.44</v>
          </cell>
        </row>
        <row r="2411">
          <cell r="A2411">
            <v>4021</v>
          </cell>
          <cell r="B2411" t="str">
            <v>GEOTEXTIL NAO TECIDO AGULHADO DE FILAMENTOS CONTINUOS 100% POLIESTER, RESITENCIA A TRACAO = 14 KN/M</v>
          </cell>
          <cell r="C2411" t="str">
            <v xml:space="preserve">M2    </v>
          </cell>
          <cell r="D2411">
            <v>6.78</v>
          </cell>
        </row>
        <row r="2412">
          <cell r="A2412">
            <v>4019</v>
          </cell>
          <cell r="B2412" t="str">
            <v>GEOTEXTIL NAO TECIDO AGULHADO DE FILAMENTOS CONTINUOS 100% POLIESTER, RESITENCIA A TRACAO = 16 KN/M</v>
          </cell>
          <cell r="C2412" t="str">
            <v xml:space="preserve">M2    </v>
          </cell>
          <cell r="D2412">
            <v>8.14</v>
          </cell>
        </row>
        <row r="2413">
          <cell r="A2413">
            <v>4012</v>
          </cell>
          <cell r="B2413" t="str">
            <v>GEOTEXTIL NAO TECIDO AGULHADO DE FILAMENTOS CONTINUOS 100% POLIESTER, RESITENCIA A TRACAO = 21 KN/M</v>
          </cell>
          <cell r="C2413" t="str">
            <v xml:space="preserve">M2    </v>
          </cell>
          <cell r="D2413">
            <v>10.91</v>
          </cell>
        </row>
        <row r="2414">
          <cell r="A2414">
            <v>4020</v>
          </cell>
          <cell r="B2414" t="str">
            <v>GEOTEXTIL NAO TECIDO AGULHADO DE FILAMENTOS CONTINUOS 100% POLIESTER, RESITENCIA A TRACAO = 26 KN/M</v>
          </cell>
          <cell r="C2414" t="str">
            <v xml:space="preserve">M2    </v>
          </cell>
          <cell r="D2414">
            <v>13.66</v>
          </cell>
        </row>
        <row r="2415">
          <cell r="A2415">
            <v>4018</v>
          </cell>
          <cell r="B2415" t="str">
            <v>GEOTEXTIL NAO TECIDO AGULHADO DE FILAMENTOS CONTINUOS 100% POLIESTER, RESITENCIA A TRACAO = 31 KN/M</v>
          </cell>
          <cell r="C2415" t="str">
            <v xml:space="preserve">M2    </v>
          </cell>
          <cell r="D2415">
            <v>16.37</v>
          </cell>
        </row>
        <row r="2416">
          <cell r="A2416">
            <v>36498</v>
          </cell>
          <cell r="B2416" t="str">
            <v>GERADOR PORTATIL MONOFASICO, POTENCIA 5500 VA, MOTOR A GASOLINA, POTENCIA DO MOTOR 13 CV</v>
          </cell>
          <cell r="C2416" t="str">
            <v xml:space="preserve">UN    </v>
          </cell>
          <cell r="D2416">
            <v>5027.6000000000004</v>
          </cell>
        </row>
        <row r="2417">
          <cell r="A2417">
            <v>12872</v>
          </cell>
          <cell r="B2417" t="str">
            <v>GESSEIRO</v>
          </cell>
          <cell r="C2417" t="str">
            <v xml:space="preserve">H     </v>
          </cell>
          <cell r="D2417">
            <v>14.88</v>
          </cell>
        </row>
        <row r="2418">
          <cell r="A2418">
            <v>41075</v>
          </cell>
          <cell r="B2418" t="str">
            <v>GESSEIRO (MENSALISTA)</v>
          </cell>
          <cell r="C2418" t="str">
            <v xml:space="preserve">MES   </v>
          </cell>
          <cell r="D2418">
            <v>2637.37</v>
          </cell>
        </row>
        <row r="2419">
          <cell r="A2419">
            <v>3315</v>
          </cell>
          <cell r="B2419" t="str">
            <v>GESSO EM PO PARA REVESTIMENTOS/MOLDURAS/SANCAS</v>
          </cell>
          <cell r="C2419" t="str">
            <v xml:space="preserve">KG    </v>
          </cell>
          <cell r="D2419">
            <v>0.61</v>
          </cell>
        </row>
        <row r="2420">
          <cell r="A2420">
            <v>36870</v>
          </cell>
          <cell r="B2420" t="str">
            <v>GESSO PROJETADO</v>
          </cell>
          <cell r="C2420" t="str">
            <v xml:space="preserve">KG    </v>
          </cell>
          <cell r="D2420">
            <v>0.6</v>
          </cell>
        </row>
        <row r="2421">
          <cell r="A2421">
            <v>5092</v>
          </cell>
          <cell r="B2421" t="str">
            <v>GONZO DE EMBUTIR, EM LATAO / ZAMAC, *20 X 48* MM, PARA JANELA BASCULANTE / PIVOTANTE -  INCLUI PARAFUSOS</v>
          </cell>
          <cell r="C2421" t="str">
            <v xml:space="preserve">PAR   </v>
          </cell>
          <cell r="D2421">
            <v>14.55</v>
          </cell>
        </row>
        <row r="2422">
          <cell r="A2422">
            <v>11462</v>
          </cell>
          <cell r="B2422" t="str">
            <v>GONZO DE SOBREPOR, EM LATAO / ZAMAC, PARA JANELA PIVOTANTE - INCLUI PARAFUSOS</v>
          </cell>
          <cell r="C2422" t="str">
            <v xml:space="preserve">PAR   </v>
          </cell>
          <cell r="D2422">
            <v>14.87</v>
          </cell>
        </row>
        <row r="2423">
          <cell r="A2423">
            <v>36529</v>
          </cell>
          <cell r="B2423" t="str">
            <v>GRADE DE DISCOS COM CONTROLE REMOTO, REBOCAVEL, COM 24 DISCOS 24" X 6 MM, COM PNEUS PARA TRANSPORTE</v>
          </cell>
          <cell r="C2423" t="str">
            <v xml:space="preserve">UN    </v>
          </cell>
          <cell r="D2423">
            <v>33396.6</v>
          </cell>
        </row>
        <row r="2424">
          <cell r="A2424">
            <v>3318</v>
          </cell>
          <cell r="B2424" t="str">
            <v>GRADE DE DISCOS MECANICA 20X24" COM 20 DISCOS 24" X 6MM  COM PNEUS PARA TRANSPORTE</v>
          </cell>
          <cell r="C2424" t="str">
            <v xml:space="preserve">UN    </v>
          </cell>
          <cell r="D2424">
            <v>26182.94</v>
          </cell>
        </row>
        <row r="2425">
          <cell r="A2425">
            <v>38968</v>
          </cell>
          <cell r="B2425" t="str">
            <v>GRADIL *1320 X 2170* MM (A X L) EM BARRA DE ACO CHATA *25 MM X 2* MM, ENTRELACADA COM BARRA ACO REDONDA *5* MM, MALHA *65 X 132* MM, GALVANIZADO E PINTURA ELETROSTATICA, COR PRETO</v>
          </cell>
          <cell r="C2425" t="str">
            <v xml:space="preserve">M2    </v>
          </cell>
          <cell r="D2425">
            <v>325.33999999999997</v>
          </cell>
        </row>
        <row r="2426">
          <cell r="A2426">
            <v>3324</v>
          </cell>
          <cell r="B2426" t="str">
            <v>GRAMA BATATAIS EM PLACAS, SEM PLANTIO</v>
          </cell>
          <cell r="C2426" t="str">
            <v xml:space="preserve">M2    </v>
          </cell>
          <cell r="D2426">
            <v>5.71</v>
          </cell>
        </row>
        <row r="2427">
          <cell r="A2427">
            <v>3322</v>
          </cell>
          <cell r="B2427" t="str">
            <v>GRAMA ESMERALDA OU SAO CARLOS OU CURITIBANA, EM PLACAS, SEM PLANTIO</v>
          </cell>
          <cell r="C2427" t="str">
            <v xml:space="preserve">M2    </v>
          </cell>
          <cell r="D2427">
            <v>8</v>
          </cell>
        </row>
        <row r="2428">
          <cell r="A2428">
            <v>43390</v>
          </cell>
          <cell r="B2428" t="str">
            <v>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v>
          </cell>
          <cell r="C2428" t="str">
            <v xml:space="preserve">M2    </v>
          </cell>
          <cell r="D2428">
            <v>75</v>
          </cell>
        </row>
        <row r="2429">
          <cell r="A2429">
            <v>5076</v>
          </cell>
          <cell r="B2429" t="str">
            <v>GRAMPO DE ACO POLIDO 1 " X 9</v>
          </cell>
          <cell r="C2429" t="str">
            <v xml:space="preserve">KG    </v>
          </cell>
          <cell r="D2429">
            <v>10.58</v>
          </cell>
        </row>
        <row r="2430">
          <cell r="A2430">
            <v>5077</v>
          </cell>
          <cell r="B2430" t="str">
            <v>GRAMPO DE ACO POLIDO 7/8 " X 9</v>
          </cell>
          <cell r="C2430" t="str">
            <v xml:space="preserve">KG    </v>
          </cell>
          <cell r="D2430">
            <v>11.69</v>
          </cell>
        </row>
        <row r="2431">
          <cell r="A2431">
            <v>11837</v>
          </cell>
          <cell r="B2431" t="str">
            <v>GRAMPO LINHA VIVA DE LATAO ESTANHADO, DIAMETRO DO CONDUTOR PRINCIPAL DE 10 A 120 MM2, DIAMETRO DA DERIVACAO DE 10 A 70 MM2</v>
          </cell>
          <cell r="C2431" t="str">
            <v xml:space="preserve">UN    </v>
          </cell>
          <cell r="D2431">
            <v>33.08</v>
          </cell>
        </row>
        <row r="2432">
          <cell r="A2432">
            <v>38055</v>
          </cell>
          <cell r="B2432" t="str">
            <v>GRAMPO METALICO TIPO OLHAL PARA HASTE DE ATERRAMENTO DE 1/2'', CONDUTOR DE *10* A 50 MM2</v>
          </cell>
          <cell r="C2432" t="str">
            <v xml:space="preserve">UN    </v>
          </cell>
          <cell r="D2432">
            <v>3</v>
          </cell>
        </row>
        <row r="2433">
          <cell r="A2433">
            <v>415</v>
          </cell>
          <cell r="B2433" t="str">
            <v>GRAMPO METALICO TIPO OLHAL PARA HASTE DE ATERRAMENTO DE 1'', CONDUTOR DE *10* A 50 MM2</v>
          </cell>
          <cell r="C2433" t="str">
            <v xml:space="preserve">UN    </v>
          </cell>
          <cell r="D2433">
            <v>13.56</v>
          </cell>
        </row>
        <row r="2434">
          <cell r="A2434">
            <v>416</v>
          </cell>
          <cell r="B2434" t="str">
            <v>GRAMPO METALICO TIPO OLHAL PARA HASTE DE ATERRAMENTO DE 3/4'', CONDUTOR DE *10* A 50 MM2</v>
          </cell>
          <cell r="C2434" t="str">
            <v xml:space="preserve">UN    </v>
          </cell>
          <cell r="D2434">
            <v>4.96</v>
          </cell>
        </row>
        <row r="2435">
          <cell r="A2435">
            <v>425</v>
          </cell>
          <cell r="B2435" t="str">
            <v>GRAMPO METALICO TIPO OLHAL PARA HASTE DE ATERRAMENTO DE 5/8'', CONDUTOR DE *10* A 50 MM2</v>
          </cell>
          <cell r="C2435" t="str">
            <v xml:space="preserve">UN    </v>
          </cell>
          <cell r="D2435">
            <v>3.07</v>
          </cell>
        </row>
        <row r="2436">
          <cell r="A2436">
            <v>426</v>
          </cell>
          <cell r="B2436" t="str">
            <v>GRAMPO METALICO TIPO U PARA HASTE DE ATERRAMENTO DE ATE 3/4'', CONDUTOR DE 10 A 25 MM2</v>
          </cell>
          <cell r="C2436" t="str">
            <v xml:space="preserve">UN    </v>
          </cell>
          <cell r="D2436">
            <v>16.95</v>
          </cell>
        </row>
        <row r="2437">
          <cell r="A2437">
            <v>38056</v>
          </cell>
          <cell r="B2437" t="str">
            <v>GRAMPO METALICO TIPO U PARA HASTE DE ATERRAMENTO DE ATE 5/8'', CONDUTOR DE 10 A 25 MM2</v>
          </cell>
          <cell r="C2437" t="str">
            <v xml:space="preserve">UN    </v>
          </cell>
          <cell r="D2437">
            <v>16.55</v>
          </cell>
        </row>
        <row r="2438">
          <cell r="A2438">
            <v>1564</v>
          </cell>
          <cell r="B2438" t="str">
            <v>GRAMPO PARALELO METALICO PARA CABO DE 6 A 50 MM2, COM 2 PARAFUSOS</v>
          </cell>
          <cell r="C2438" t="str">
            <v xml:space="preserve">UN    </v>
          </cell>
          <cell r="D2438">
            <v>6.31</v>
          </cell>
        </row>
        <row r="2439">
          <cell r="A2439">
            <v>11032</v>
          </cell>
          <cell r="B2439" t="str">
            <v>GRAMPO U DE 5/8 " N8 EM FERRO GALVANIZADO</v>
          </cell>
          <cell r="C2439" t="str">
            <v xml:space="preserve">UN    </v>
          </cell>
          <cell r="D2439">
            <v>7.64</v>
          </cell>
        </row>
        <row r="2440">
          <cell r="A2440">
            <v>36786</v>
          </cell>
          <cell r="B2440" t="str">
            <v>GRANALHA DE ACO, ANGULAR (GRIT), PARA JATEAMENTO, PENEIRA 0,117 A 1,00 MM, (SAE G-40 A G-80)</v>
          </cell>
          <cell r="C2440" t="str">
            <v>SC25KG</v>
          </cell>
          <cell r="D2440">
            <v>128.38999999999999</v>
          </cell>
        </row>
        <row r="2441">
          <cell r="A2441">
            <v>36785</v>
          </cell>
          <cell r="B2441" t="str">
            <v>GRANALHA DE ACO, ANGULAR (GRIT), PARA JATEAMENTO, PENEIRA 1,41 A 1,19 MM (SAE G16)</v>
          </cell>
          <cell r="C2441" t="str">
            <v>SC25KG</v>
          </cell>
          <cell r="D2441">
            <v>111.57</v>
          </cell>
        </row>
        <row r="2442">
          <cell r="A2442">
            <v>36782</v>
          </cell>
          <cell r="B2442" t="str">
            <v>GRANALHA DE ACO, ESFERICA (SHOT), PARA JATEAMENTO, PENEIRA 0,40 A 1,00 MM (SAE S-170 A S-280)</v>
          </cell>
          <cell r="C2442" t="str">
            <v>SC25KG</v>
          </cell>
          <cell r="D2442">
            <v>133.16999999999999</v>
          </cell>
        </row>
        <row r="2443">
          <cell r="A2443">
            <v>25930</v>
          </cell>
          <cell r="B2443" t="str">
            <v>GRANALHA DE ACO, ESFERICA (SHOT), PARA JATEAMENTO, PENEIRA 1,19 A 1,00 MM (SAE S390)</v>
          </cell>
          <cell r="C2443" t="str">
            <v>SC25KG</v>
          </cell>
          <cell r="D2443">
            <v>150</v>
          </cell>
        </row>
        <row r="2444">
          <cell r="A2444">
            <v>4824</v>
          </cell>
          <cell r="B2444" t="str">
            <v>GRANILHA/ GRANA/ PEDRISCO OU AGREGADO EM MARMORE/ GRANITO/ QUARTZO E CALCARIO, PRETO, CINZA, PALHA OU BRANCO</v>
          </cell>
          <cell r="C2444" t="str">
            <v xml:space="preserve">KG    </v>
          </cell>
          <cell r="D2444">
            <v>0.36</v>
          </cell>
        </row>
        <row r="2445">
          <cell r="A2445">
            <v>11795</v>
          </cell>
          <cell r="B2445" t="str">
            <v>GRANITO PARA BANCADA, POLIDO, TIPO ANDORINHA/ QUARTZ/ CASTELO/ CORUMBA OU OUTROS EQUIVALENTES DA REGIAO, E=  *2,5* CM</v>
          </cell>
          <cell r="C2445" t="str">
            <v xml:space="preserve">M2    </v>
          </cell>
          <cell r="D2445">
            <v>445.28</v>
          </cell>
        </row>
        <row r="2446">
          <cell r="A2446">
            <v>134</v>
          </cell>
          <cell r="B2446" t="str">
            <v>GRAUTE CIMENTICIO PARA USO GERAL</v>
          </cell>
          <cell r="C2446" t="str">
            <v xml:space="preserve">KG    </v>
          </cell>
          <cell r="D2446">
            <v>1.1000000000000001</v>
          </cell>
        </row>
        <row r="2447">
          <cell r="A2447">
            <v>4229</v>
          </cell>
          <cell r="B2447" t="str">
            <v>GRAXA LUBRIFICANTE</v>
          </cell>
          <cell r="C2447" t="str">
            <v xml:space="preserve">KG    </v>
          </cell>
          <cell r="D2447">
            <v>20.59</v>
          </cell>
        </row>
        <row r="2448">
          <cell r="A2448">
            <v>11244</v>
          </cell>
          <cell r="B2448" t="str">
            <v>GRELHA FOFO ARTICULADA, CARGA MAXIMA 1,5 T, *300 X 1000* MM, E= *15* MM</v>
          </cell>
          <cell r="C2448" t="str">
            <v xml:space="preserve">UN    </v>
          </cell>
          <cell r="D2448">
            <v>140.57</v>
          </cell>
        </row>
        <row r="2449">
          <cell r="A2449">
            <v>11245</v>
          </cell>
          <cell r="B2449" t="str">
            <v>GRELHA FOFO SIMPLES COM REQUADRO, CARGA MAXIMA  12,5 T, *300 X 1000* MM, E= *15* MM, AREA ESTACIONAMENTO CARRO PASSEIO</v>
          </cell>
          <cell r="C2449" t="str">
            <v xml:space="preserve">UN    </v>
          </cell>
          <cell r="D2449">
            <v>194.43</v>
          </cell>
        </row>
        <row r="2450">
          <cell r="A2450">
            <v>11235</v>
          </cell>
          <cell r="B2450" t="str">
            <v>GRELHA FOFO SIMPLES COM REQUADRO, CARGA MAXIMA 1,5 T, 150 X 1000 MM, E= *15* MM</v>
          </cell>
          <cell r="C2450" t="str">
            <v xml:space="preserve">UN    </v>
          </cell>
          <cell r="D2450">
            <v>107.27</v>
          </cell>
        </row>
        <row r="2451">
          <cell r="A2451">
            <v>11236</v>
          </cell>
          <cell r="B2451" t="str">
            <v>GRELHA FOFO SIMPLES COM REQUADRO, CARGA MAXIMA 1,5 T, 200 X 1000 MM, E= *15* MM</v>
          </cell>
          <cell r="C2451" t="str">
            <v xml:space="preserve">UN    </v>
          </cell>
          <cell r="D2451">
            <v>136.32</v>
          </cell>
        </row>
        <row r="2452">
          <cell r="A2452">
            <v>11731</v>
          </cell>
          <cell r="B2452" t="str">
            <v>GRELHA PVC BRANCA QUADRADA, 150 X 150 MM</v>
          </cell>
          <cell r="C2452" t="str">
            <v xml:space="preserve">UN    </v>
          </cell>
          <cell r="D2452">
            <v>4.3499999999999996</v>
          </cell>
        </row>
        <row r="2453">
          <cell r="A2453">
            <v>11732</v>
          </cell>
          <cell r="B2453" t="str">
            <v>GRELHA PVC CROMADA REDONDA, 150 MM</v>
          </cell>
          <cell r="C2453" t="str">
            <v xml:space="preserve">UN    </v>
          </cell>
          <cell r="D2453">
            <v>22.09</v>
          </cell>
        </row>
        <row r="2454">
          <cell r="A2454">
            <v>36494</v>
          </cell>
          <cell r="B2454" t="str">
            <v>GRUA ASCENCIONAL, LANCA DE 30 M, CAPACIDADE DE 1,0 T A 30 M, ALTURA ATE 39 M</v>
          </cell>
          <cell r="C2454" t="str">
            <v xml:space="preserve">UN    </v>
          </cell>
          <cell r="D2454">
            <v>377809.08</v>
          </cell>
        </row>
        <row r="2455">
          <cell r="A2455">
            <v>36493</v>
          </cell>
          <cell r="B2455" t="str">
            <v>GRUA ASCENCIONAL, LANCA DE 42 M, CAPACIDADE DE 1,5 T A 30 M, ALTURA ATE 39 M</v>
          </cell>
          <cell r="C2455" t="str">
            <v xml:space="preserve">UN    </v>
          </cell>
          <cell r="D2455">
            <v>428042.35</v>
          </cell>
        </row>
        <row r="2456">
          <cell r="A2456">
            <v>36492</v>
          </cell>
          <cell r="B2456" t="str">
            <v>GRUA ASCENCIONAL, LANCA DE 50 M, CAPACIDADE DE 2,33 T A 30 M, ALTURA ATE 48 M</v>
          </cell>
          <cell r="C2456" t="str">
            <v xml:space="preserve">UN    </v>
          </cell>
          <cell r="D2456">
            <v>795140.35</v>
          </cell>
        </row>
        <row r="2457">
          <cell r="A2457">
            <v>13333</v>
          </cell>
          <cell r="B2457" t="str">
            <v>GRUPO DE SOLDAGEM C/ GERADOR A DIESEL 60 CV PARA SOLDA ELETRICA, SOBRE 04 RODAS, COM MOTOR 4 CILINDROS</v>
          </cell>
          <cell r="C2457" t="str">
            <v xml:space="preserve">UN    </v>
          </cell>
          <cell r="D2457">
            <v>139225.88</v>
          </cell>
        </row>
        <row r="2458">
          <cell r="A2458">
            <v>13533</v>
          </cell>
          <cell r="B2458" t="str">
            <v>GRUPO DE SOLDAGEM COM GERADOR A DIESEL 30 CV, PARA SOLDA ELETRICA, SOBRE DUAS RODAS</v>
          </cell>
          <cell r="C2458" t="str">
            <v xml:space="preserve">UN    </v>
          </cell>
          <cell r="D2458">
            <v>124452.47</v>
          </cell>
        </row>
        <row r="2459">
          <cell r="A2459">
            <v>36499</v>
          </cell>
          <cell r="B2459" t="str">
            <v>GRUPO GERADOR A GASOLINA, POTENCIA NOMINAL 2,2 KW, TENSAO DE SAIDA 110/220 V, MOTOR POTENCIA 6,5 HP</v>
          </cell>
          <cell r="C2459" t="str">
            <v xml:space="preserve">UN    </v>
          </cell>
          <cell r="D2459">
            <v>2714.9</v>
          </cell>
        </row>
        <row r="2460">
          <cell r="A2460">
            <v>39585</v>
          </cell>
          <cell r="B2460" t="str">
            <v>GRUPO GERADOR DIESEL, COM CARENAGEM, POTENCIA STANDART ENTRE 100 E 110 KVA, VELOCIDADE DE 1800 RPM, FREQUENCIA DE 60 HZ</v>
          </cell>
          <cell r="C2460" t="str">
            <v xml:space="preserve">UN    </v>
          </cell>
          <cell r="D2460">
            <v>89898.14</v>
          </cell>
        </row>
        <row r="2461">
          <cell r="A2461">
            <v>39586</v>
          </cell>
          <cell r="B2461" t="str">
            <v>GRUPO GERADOR DIESEL, COM CARENAGEM, POTENCIA STANDART ENTRE 140 E 150 KVA, VELOCIDADE DE 1800 RPM, FREQUENCIA DE 60 HZ</v>
          </cell>
          <cell r="C2461" t="str">
            <v xml:space="preserve">UN    </v>
          </cell>
          <cell r="D2461">
            <v>105444.44</v>
          </cell>
        </row>
        <row r="2462">
          <cell r="A2462">
            <v>39587</v>
          </cell>
          <cell r="B2462" t="str">
            <v>GRUPO GERADOR DIESEL, COM CARENAGEM, POTENCIA STANDART ENTRE 210 E 220 KVA, VELOCIDADE DE 1800 RPM, FREQUENCIA DE 60 HZ</v>
          </cell>
          <cell r="C2462" t="str">
            <v xml:space="preserve">UN    </v>
          </cell>
          <cell r="D2462">
            <v>128425.92</v>
          </cell>
        </row>
        <row r="2463">
          <cell r="A2463">
            <v>39588</v>
          </cell>
          <cell r="B2463" t="str">
            <v>GRUPO GERADOR DIESEL, COM CARENAGEM, POTENCIA STANDART ENTRE 250 E 260 KVA, VELOCIDADE DE 1800 RPM, FREQUENCIA DE 60 HZ</v>
          </cell>
          <cell r="C2463" t="str">
            <v xml:space="preserve">UN    </v>
          </cell>
          <cell r="D2463">
            <v>148703.70000000001</v>
          </cell>
        </row>
        <row r="2464">
          <cell r="A2464">
            <v>39584</v>
          </cell>
          <cell r="B2464" t="str">
            <v>GRUPO GERADOR DIESEL, COM CARENAGEM, POTENCIA STANDART ENTRE 50 E 55 KVA, VELOCIDADE DE 1800 RPM, FREQUENCIA DE 60 HZ</v>
          </cell>
          <cell r="C2464" t="str">
            <v xml:space="preserve">UN    </v>
          </cell>
          <cell r="D2464">
            <v>80056.66</v>
          </cell>
        </row>
        <row r="2465">
          <cell r="A2465">
            <v>39590</v>
          </cell>
          <cell r="B2465" t="str">
            <v>GRUPO GERADOR DIESEL, SEM CARENAGEM, POTENCIA STANDART ENTRE 100 E 110 KVA, VELOCIDADE DE 1800 RPM, FREQUENCIA DE 60 HZ</v>
          </cell>
          <cell r="C2465" t="str">
            <v xml:space="preserve">UN    </v>
          </cell>
          <cell r="D2465">
            <v>78137.03</v>
          </cell>
        </row>
        <row r="2466">
          <cell r="A2466">
            <v>39592</v>
          </cell>
          <cell r="B2466" t="str">
            <v>GRUPO GERADOR DIESEL, SEM CARENAGEM, POTENCIA STANDART ENTRE 210 E 220 KVA, VELOCIDADE DE 1800 RPM, FREQUENCIA DE 60 HZ</v>
          </cell>
          <cell r="C2466" t="str">
            <v xml:space="preserve">UN    </v>
          </cell>
          <cell r="D2466">
            <v>112284.81</v>
          </cell>
        </row>
        <row r="2467">
          <cell r="A2467">
            <v>39593</v>
          </cell>
          <cell r="B2467" t="str">
            <v>GRUPO GERADOR DIESEL, SEM CARENAGEM, POTENCIA STANDART ENTRE 250 E 260 KVA, VELOCIDADE DE 1800 RPM, FREQUENCIA DE 60 HZ</v>
          </cell>
          <cell r="C2467" t="str">
            <v xml:space="preserve">UN    </v>
          </cell>
          <cell r="D2467">
            <v>128425.92</v>
          </cell>
        </row>
        <row r="2468">
          <cell r="A2468">
            <v>14254</v>
          </cell>
          <cell r="B2468" t="str">
            <v>GRUPO GERADOR DIESEL, SEM CARENAGEM, POTENCIA STANDART ENTRE 80 E 90 KVA, VELOCIDADE DE 1800 RPM, FREQUENCIA DE 60 HZ</v>
          </cell>
          <cell r="C2468" t="str">
            <v xml:space="preserve">UN    </v>
          </cell>
          <cell r="D2468">
            <v>73000</v>
          </cell>
        </row>
        <row r="2469">
          <cell r="A2469">
            <v>25987</v>
          </cell>
          <cell r="B2469" t="str">
            <v>GRUPO GERADOR ESTACIONARIO SILENCIADO, POTENCIA 50 KVA, MOTOR DIESEL</v>
          </cell>
          <cell r="C2469" t="str">
            <v xml:space="preserve">UN    </v>
          </cell>
          <cell r="D2469">
            <v>60960.82</v>
          </cell>
        </row>
        <row r="2470">
          <cell r="A2470">
            <v>25019</v>
          </cell>
          <cell r="B2470" t="str">
            <v>GRUPO GERADOR ESTACIONARIO, MOTOR DIESEL POTENCIA 170 KVA</v>
          </cell>
          <cell r="C2470" t="str">
            <v xml:space="preserve">UN    </v>
          </cell>
          <cell r="D2470">
            <v>104493.66</v>
          </cell>
        </row>
        <row r="2471">
          <cell r="A2471">
            <v>36501</v>
          </cell>
          <cell r="B2471" t="str">
            <v>GRUPO GERADOR ESTACIONARIO, POTENCIA 150 KVA, MOTOR DIESEL</v>
          </cell>
          <cell r="C2471" t="str">
            <v xml:space="preserve">UN    </v>
          </cell>
          <cell r="D2471">
            <v>93035.37</v>
          </cell>
        </row>
        <row r="2472">
          <cell r="A2472">
            <v>25986</v>
          </cell>
          <cell r="B2472" t="str">
            <v>GRUPO GERADOR ESTACIONARIO, SILENCIADO, POTENCIA 180 KVA, MOTOR DIESEL</v>
          </cell>
          <cell r="C2472" t="str">
            <v xml:space="preserve">UN    </v>
          </cell>
          <cell r="D2472">
            <v>111846.34</v>
          </cell>
        </row>
        <row r="2473">
          <cell r="A2473">
            <v>36500</v>
          </cell>
          <cell r="B2473" t="str">
            <v>GRUPO GERADOR REBOCAVEL, POTENCIA *66* KVA, MOTOR A DIESEL</v>
          </cell>
          <cell r="C2473" t="str">
            <v xml:space="preserve">UN    </v>
          </cell>
          <cell r="D2473">
            <v>65745.55</v>
          </cell>
        </row>
        <row r="2474">
          <cell r="A2474">
            <v>20017</v>
          </cell>
          <cell r="B2474" t="str">
            <v>GUARNICAO/ ALIZAR/ VISTA MACICA, E= *1* CM, L= *4,5* CM, EM CEDRINHO/ ANGELIM COMERCIAL/  EUCALIPTO/ CURUPIXA/ PEROBA/ CUMARU OU EQUIVALENTE DA REGIAO</v>
          </cell>
          <cell r="C2474" t="str">
            <v xml:space="preserve">M     </v>
          </cell>
          <cell r="D2474">
            <v>3.01</v>
          </cell>
        </row>
        <row r="2475">
          <cell r="A2475">
            <v>20007</v>
          </cell>
          <cell r="B2475" t="str">
            <v>GUARNICAO/ ALIZAR/ VISTA MACICA, E= *1* CM, L= *4,5* CM, EM PINUS/ TAUARI/ VIROLA OU EQUIVALENTE DA REGIAO</v>
          </cell>
          <cell r="C2475" t="str">
            <v xml:space="preserve">M     </v>
          </cell>
          <cell r="D2475">
            <v>2.31</v>
          </cell>
        </row>
        <row r="2476">
          <cell r="A2476">
            <v>39836</v>
          </cell>
          <cell r="B2476" t="str">
            <v>GUARNICAO/ALIZAR/VISTA, E = *1,3* CM, L = *5,0* CM HASTE REGULAVEL = *35* MM, EM MDF/PVC WOOD/ POLIESTIRENO OU MADEIRA LAMINADA, PRIMER BRANCO</v>
          </cell>
          <cell r="C2476" t="str">
            <v xml:space="preserve">JG    </v>
          </cell>
          <cell r="D2476">
            <v>144.30000000000001</v>
          </cell>
        </row>
        <row r="2477">
          <cell r="A2477">
            <v>39830</v>
          </cell>
          <cell r="B2477" t="str">
            <v>GUARNICAO/ALIZAR/VISTA, E = *1,3* CM, L = *7,0* CM, EM POLIESTIRENO, BRANCO</v>
          </cell>
          <cell r="C2477" t="str">
            <v xml:space="preserve">JG    </v>
          </cell>
          <cell r="D2477">
            <v>164.58</v>
          </cell>
        </row>
        <row r="2478">
          <cell r="A2478">
            <v>39831</v>
          </cell>
          <cell r="B2478" t="str">
            <v>GUARNICAO/ALIZAR/VISTA, E = *1,5* CM, L = *5,0* CM, EM POLIESTIRENO, BRANCO</v>
          </cell>
          <cell r="C2478" t="str">
            <v xml:space="preserve">JG    </v>
          </cell>
          <cell r="D2478">
            <v>164.23</v>
          </cell>
        </row>
        <row r="2479">
          <cell r="A2479">
            <v>36888</v>
          </cell>
          <cell r="B2479" t="str">
            <v>GUARNICAO/MOLDURA DE ACABAMENTO PARA ESQUADRIA DE ALUMINIO ANODIZADO NATURAL, PARA 1 FACE</v>
          </cell>
          <cell r="C2479" t="str">
            <v xml:space="preserve">M     </v>
          </cell>
          <cell r="D2479">
            <v>7.35</v>
          </cell>
        </row>
        <row r="2480">
          <cell r="A2480">
            <v>40527</v>
          </cell>
          <cell r="B2480" t="str">
            <v>GUINCHO DE ALAVANCA MANUAL, CAPACIDADE DE 1,6 T, COM 20 M DE CABO DE ACO (AQUISICAO)</v>
          </cell>
          <cell r="C2480" t="str">
            <v xml:space="preserve">UN    </v>
          </cell>
          <cell r="D2480">
            <v>2200.79</v>
          </cell>
        </row>
        <row r="2481">
          <cell r="A2481">
            <v>36497</v>
          </cell>
          <cell r="B2481" t="str">
            <v>GUINCHO DE ALAVANCA MANUAL, CAPACIDADE 3,2 T COM 20 M DE CABO DE ACO DIAMETRO 16,3 MM</v>
          </cell>
          <cell r="C2481" t="str">
            <v xml:space="preserve">UN    </v>
          </cell>
          <cell r="D2481">
            <v>2512.44</v>
          </cell>
        </row>
        <row r="2482">
          <cell r="A2482">
            <v>36487</v>
          </cell>
          <cell r="B2482" t="str">
            <v>GUINCHO ELETRICO DE COLUNA, CAPACIDADE 400 KG, COM MOTO FREIO, MOTOR TRIFASICO DE 1,25 CV</v>
          </cell>
          <cell r="C2482" t="str">
            <v xml:space="preserve">UN    </v>
          </cell>
          <cell r="D2482">
            <v>4374.55</v>
          </cell>
        </row>
        <row r="2483">
          <cell r="A2483">
            <v>25952</v>
          </cell>
          <cell r="B2483" t="str">
            <v>GUINDASTE HIDRAULICO AUTOPROPELIDO, COM LANCA TELESCOPICA 28,80 M, CAPACIDADE MAXIMA 30 T, POTENCIA 97 KW, TRACAO 4 X 4</v>
          </cell>
          <cell r="C2483" t="str">
            <v xml:space="preserve">UN    </v>
          </cell>
          <cell r="D2483">
            <v>660657.27</v>
          </cell>
        </row>
        <row r="2484">
          <cell r="A2484">
            <v>25954</v>
          </cell>
          <cell r="B2484" t="str">
            <v>GUINDASTE HIDRAULICO AUTOPROPELIDO, COM LANCA TELESCOPICA 40 M, CAPACIDADE MAXIMA 60 T, POTENCIA 260 KW, TRACAO 6 X 6</v>
          </cell>
          <cell r="C2484" t="str">
            <v xml:space="preserve">UN    </v>
          </cell>
          <cell r="D2484">
            <v>1270494.75</v>
          </cell>
        </row>
        <row r="2485">
          <cell r="A2485">
            <v>25953</v>
          </cell>
          <cell r="B2485" t="str">
            <v>GUINDASTE HIDRAULICO AUTOPROPELIDO, COM LANCA TELESCOPICA 50 M, CAPACIDADE MAXIMA 100 T, POTENCIA 350 KW, TRACAO 10 X 6</v>
          </cell>
          <cell r="C2485" t="str">
            <v xml:space="preserve">UN    </v>
          </cell>
          <cell r="D2485">
            <v>2159841.08</v>
          </cell>
        </row>
        <row r="2486">
          <cell r="A2486">
            <v>37776</v>
          </cell>
          <cell r="B2486" t="str">
            <v>GUINDAUTO HIDRAULICO, CAPACIDADE MAXIMA DE CARGA 10000 KG, MOMENTO MAXIMO DE CARGA 23 TM , ALCANCE MAXIMO HORIZONTAL 11,80 M, PARA MONTAGEM SOBRE CHASSI DE CAMINHAO PBT MINIMO 15000 KG (INCLUI MONTAGEM, NAO INCLUI CAMINHAO)</v>
          </cell>
          <cell r="C2486" t="str">
            <v xml:space="preserve">UN    </v>
          </cell>
          <cell r="D2486">
            <v>132370.65</v>
          </cell>
        </row>
        <row r="2487">
          <cell r="A2487">
            <v>37775</v>
          </cell>
          <cell r="B2487" t="str">
            <v>GUINDAUTO HIDRAULICO, CAPACIDADE MAXIMA DE CARGA 14340 KG, MOMENTO MAXIMO DE CARGA 42,3 TM, ALCANCE MAXIMO HORIZONTAL 16,80 M, PARA MONTAGEM SOBRE CHASSI DE CAMINHAO PBT MINIMO 23000 KG (INCLUI MONTAGEM, NAO INCLUI CAMINHAO)</v>
          </cell>
          <cell r="C2487" t="str">
            <v xml:space="preserve">UN    </v>
          </cell>
          <cell r="D2487">
            <v>208493.79</v>
          </cell>
        </row>
        <row r="2488">
          <cell r="A2488">
            <v>36491</v>
          </cell>
          <cell r="B2488" t="str">
            <v>GUINDAUTO HIDRAULICO, CAPACIDADE MAXIMA DE CARGA 30000 KG, MOMENTO MAXIMO DE CARGA 92,2 TM , ALCANCE MAXIMO HORIZONTAL  22,00 M, PARA MONTAGEM SOBRE CHASSI DE CAMINHAO PBT MINIMO 30000 KG (INCLUI MONTAGEM, NAO INCLUI CAMINHAO)</v>
          </cell>
          <cell r="C2488" t="str">
            <v xml:space="preserve">UN    </v>
          </cell>
          <cell r="D2488">
            <v>772114.39</v>
          </cell>
        </row>
        <row r="2489">
          <cell r="A2489">
            <v>10712</v>
          </cell>
          <cell r="B2489" t="str">
            <v>GUINDAUTO HIDRAULICO, CAPACIDADE MAXIMA DE CARGA 3300 KG, MOMENTO MAXIMO DE CARGA 5,8 TM , ALCANCE MAXIMO HORIZONTAL  7,60 M, PARA MONTAGEM SOBRE CHASSI DE CAMINHAO PBT MINIMO 8000 KG (INCLUI MONTAGEM, NAO INCLUI CAMINHAO)</v>
          </cell>
          <cell r="C2489" t="str">
            <v xml:space="preserve">UN    </v>
          </cell>
          <cell r="D2489">
            <v>52123.44</v>
          </cell>
        </row>
        <row r="2490">
          <cell r="A2490">
            <v>3363</v>
          </cell>
          <cell r="B2490" t="str">
            <v>GUINDAUTO HIDRAULICO, CAPACIDADE MAXIMA DE CARGA 6200 KG, MOMENTO MAXIMO DE CARGA 11,7 TM , ALCANCE MAXIMO HORIZONTAL  9,70 M, PARA MONTAGEM SOBRE CHASSI DE CAMINHAO PBT MINIMO 13000 KG (INCLUI MONTAGEM, NAO INCLUI CAMINHAO)</v>
          </cell>
          <cell r="C2490" t="str">
            <v xml:space="preserve">UN    </v>
          </cell>
          <cell r="D2490">
            <v>73316.5</v>
          </cell>
        </row>
        <row r="2491">
          <cell r="A2491">
            <v>3365</v>
          </cell>
          <cell r="B2491" t="str">
            <v>GUINDAUTO HIDRAULICO, CAPACIDADE MAXIMA DE CARGA 8500 KG, MOMENTO MAXIMO DE CARGA 30,4 TM , ALCANCE MAXIMO HORIZONTAL  14,30 M, PARA MONTAGEM SOBRE CHASSI DE CAMINHAO PBT MINIMO 23000 KG (INCLUI MONTAGEM, NAO INCLUI CAMINHAO)</v>
          </cell>
          <cell r="C2491" t="str">
            <v xml:space="preserve">UN    </v>
          </cell>
          <cell r="D2491">
            <v>171377.31</v>
          </cell>
        </row>
        <row r="2492">
          <cell r="A2492">
            <v>7569</v>
          </cell>
          <cell r="B2492" t="str">
            <v>HASTE ANCORA EM ACO GALVANIZADO, DIMENSOES 16 MM X 2000 MM</v>
          </cell>
          <cell r="C2492" t="str">
            <v xml:space="preserve">UN    </v>
          </cell>
          <cell r="D2492">
            <v>45.21</v>
          </cell>
        </row>
        <row r="2493">
          <cell r="A2493">
            <v>34349</v>
          </cell>
          <cell r="B2493" t="str">
            <v>HASTE DE ACO GALVANIZADO PARA FIXACAO DE CONCERTINA 2 "/3 M</v>
          </cell>
          <cell r="C2493" t="str">
            <v xml:space="preserve">UN    </v>
          </cell>
          <cell r="D2493">
            <v>15.38</v>
          </cell>
        </row>
        <row r="2494">
          <cell r="A2494">
            <v>11991</v>
          </cell>
          <cell r="B2494" t="str">
            <v>HASTE DE ATERRAMENTO EM ACO GALVANIZADO TIPO CANTONEIRA COM 2,00 M DE COMPRIMENTO, 25 X 25 MM E CHAPA DE 3/16"</v>
          </cell>
          <cell r="C2494" t="str">
            <v xml:space="preserve">UN    </v>
          </cell>
          <cell r="D2494">
            <v>37.67</v>
          </cell>
        </row>
        <row r="2495">
          <cell r="A2495">
            <v>20062</v>
          </cell>
          <cell r="B2495" t="str">
            <v>HASTE METALICA PARA FIXACAO DE CALHA PLUVIAL,  ZINCADA, DOBRADA 90 GRAUS</v>
          </cell>
          <cell r="C2495" t="str">
            <v xml:space="preserve">UN    </v>
          </cell>
          <cell r="D2495">
            <v>11.16</v>
          </cell>
        </row>
        <row r="2496">
          <cell r="A2496">
            <v>11029</v>
          </cell>
          <cell r="B2496" t="str">
            <v>HASTE RETA PARA GANCHO DE FERRO GALVANIZADO, COM ROSCA 1/4 " X 30 CM PARA FIXACAO DE TELHA METALICA, INCLUI PORCA E ARRUELAS DE VEDACAO</v>
          </cell>
          <cell r="C2496" t="str">
            <v xml:space="preserve">CJ    </v>
          </cell>
          <cell r="D2496">
            <v>1.17</v>
          </cell>
        </row>
        <row r="2497">
          <cell r="A2497">
            <v>4316</v>
          </cell>
          <cell r="B2497" t="str">
            <v>HASTE RETA PARA GANCHO DE FERRO GALVANIZADO, COM ROSCA 1/4 " X 40 CM PARA FIXACAO DE TELHA DE FIBROCIMENTO, INCLUI PORCA SEXTAVADA DE  ZINCO</v>
          </cell>
          <cell r="C2497" t="str">
            <v xml:space="preserve">UN    </v>
          </cell>
          <cell r="D2497">
            <v>1.18</v>
          </cell>
        </row>
        <row r="2498">
          <cell r="A2498">
            <v>4313</v>
          </cell>
          <cell r="B2498" t="str">
            <v>HASTE RETA PARA GANCHO DE FERRO GALVANIZADO, COM ROSCA 5/16" X 35 CM PARA FIXACAO DE TELHA DE FIBROCIMENTO, INCLUI PORCA E ARRUELAS DE VEDACAO</v>
          </cell>
          <cell r="C2498" t="str">
            <v xml:space="preserve">CJ    </v>
          </cell>
          <cell r="D2498">
            <v>1.69</v>
          </cell>
        </row>
        <row r="2499">
          <cell r="A2499">
            <v>4317</v>
          </cell>
          <cell r="B2499" t="str">
            <v>HASTE RETA PARA GANCHO DE FERRO GALVANIZADO, COM ROSCA 5/16" X 40 CM PARA FIXACAO DE TELHA DE FIBROCIMENTO, INCLUI PORCA SEXTAVADA DE  ZINCO</v>
          </cell>
          <cell r="C2499" t="str">
            <v xml:space="preserve">UN    </v>
          </cell>
          <cell r="D2499">
            <v>1.93</v>
          </cell>
        </row>
        <row r="2500">
          <cell r="A2500">
            <v>4314</v>
          </cell>
          <cell r="B2500" t="str">
            <v>HASTE RETA PARA GANCHO DE FERRO GALVANIZADO, COM ROSCA 5/16" X 45 CM PARA FIXACAO DE TELHA DE FIBROCIMENTO, INCLUI PORCA E ARRUELAS DE VEDACAO</v>
          </cell>
          <cell r="C2500" t="str">
            <v xml:space="preserve">CJ    </v>
          </cell>
          <cell r="D2500">
            <v>2.2599999999999998</v>
          </cell>
        </row>
        <row r="2501">
          <cell r="A2501">
            <v>10561</v>
          </cell>
          <cell r="B2501" t="str">
            <v>HEXAMETAFOSFATO DE SODIO</v>
          </cell>
          <cell r="C2501" t="str">
            <v xml:space="preserve">KG    </v>
          </cell>
          <cell r="D2501">
            <v>0.42</v>
          </cell>
        </row>
        <row r="2502">
          <cell r="A2502">
            <v>10921</v>
          </cell>
          <cell r="B2502" t="str">
            <v>HIDRANTE DE COLUNA COMPLETO, EM FERRO FUNDIDO, DN = 100 MM, COM REGISTRO, CUNHA DE BORRACHA, CURVA DESSIMETRICA, EXTREMIDADE E TAMPAS (INCLUI KIT FIXACAO)</v>
          </cell>
          <cell r="C2502" t="str">
            <v xml:space="preserve">UN    </v>
          </cell>
          <cell r="D2502">
            <v>3400</v>
          </cell>
        </row>
        <row r="2503">
          <cell r="A2503">
            <v>10922</v>
          </cell>
          <cell r="B2503" t="str">
            <v>HIDRANTE DE COLUNA COMPLETO, EM FERRO FUNDIDO, DN = 75 MM, COM REGISTRO, CUNHA DE BORRACHA, CURVA DESSIMETRICA, EXTREMIDADE E TAMPAS (INCLUI KIT FIXACAO)</v>
          </cell>
          <cell r="C2503" t="str">
            <v xml:space="preserve">UN    </v>
          </cell>
          <cell r="D2503">
            <v>3079.63</v>
          </cell>
        </row>
        <row r="2504">
          <cell r="A2504">
            <v>10923</v>
          </cell>
          <cell r="B2504" t="str">
            <v>HIDRANTE SUBTERRANEO, EM FERRO FUNDIDO, COM CURVA CURTA E CAIXA, DN 75 MM</v>
          </cell>
          <cell r="C2504" t="str">
            <v xml:space="preserve">UN    </v>
          </cell>
          <cell r="D2504">
            <v>1820.19</v>
          </cell>
        </row>
        <row r="2505">
          <cell r="A2505">
            <v>10924</v>
          </cell>
          <cell r="B2505" t="str">
            <v>HIDRANTE SUBTERRANEO, EM FERRO FUNDIDO, COM CURVA LONGA E CAIXA, DN 75 MM</v>
          </cell>
          <cell r="C2505" t="str">
            <v xml:space="preserve">UN    </v>
          </cell>
          <cell r="D2505">
            <v>1917.02</v>
          </cell>
        </row>
        <row r="2506">
          <cell r="A2506">
            <v>37772</v>
          </cell>
          <cell r="B2506" t="str">
            <v>HIDROJATEADORA PARA DESOBSTRUCAO DE REDES E GALERIAS, TANQUE 7000 L, BOMBA TRIPLEX 120 KGF/CM2 128 L/MIN (INCLUI MONTAGEM, NAO INCLUI CAMINHAO)</v>
          </cell>
          <cell r="C2506" t="str">
            <v xml:space="preserve">UN    </v>
          </cell>
          <cell r="D2506">
            <v>114526.71</v>
          </cell>
        </row>
        <row r="2507">
          <cell r="A2507">
            <v>37771</v>
          </cell>
          <cell r="B2507" t="str">
            <v>HIDROJATEADORA PARA DESOBSTRUCAO DE REDES E GALERIAS, TANQUE 7000 L, BOMBA TRIPLEX 140 KGF/CM2 260 L/MIN ALIMENTADA POR MOTOR INDEPENDENTE A DIESEL POTENCIA 125 CV (INCLUI MONTAGEM, NAO INCLUI CAMINHAO)</v>
          </cell>
          <cell r="C2507" t="str">
            <v xml:space="preserve">UN    </v>
          </cell>
          <cell r="D2507">
            <v>121838.18</v>
          </cell>
        </row>
        <row r="2508">
          <cell r="A2508">
            <v>12770</v>
          </cell>
          <cell r="B2508" t="str">
            <v>HIDROMETRO MULTIJATO, VAZAO MAXIMA DE 10,0 M3/H, DE 1"</v>
          </cell>
          <cell r="C2508" t="str">
            <v xml:space="preserve">UN    </v>
          </cell>
          <cell r="D2508">
            <v>448.97</v>
          </cell>
        </row>
        <row r="2509">
          <cell r="A2509">
            <v>12772</v>
          </cell>
          <cell r="B2509" t="str">
            <v>HIDROMETRO MULTIJATO, VAZAO MAXIMA DE 20,0 M3/H, DE 1 1/2"</v>
          </cell>
          <cell r="C2509" t="str">
            <v xml:space="preserve">UN    </v>
          </cell>
          <cell r="D2509">
            <v>746.17</v>
          </cell>
        </row>
        <row r="2510">
          <cell r="A2510">
            <v>12768</v>
          </cell>
          <cell r="B2510" t="str">
            <v>HIDROMETRO MULTIJATO, VAZAO MAXIMA DE 30,0 M3/H, DE 2"</v>
          </cell>
          <cell r="C2510" t="str">
            <v xml:space="preserve">UN    </v>
          </cell>
          <cell r="D2510">
            <v>1049.7</v>
          </cell>
        </row>
        <row r="2511">
          <cell r="A2511">
            <v>12775</v>
          </cell>
          <cell r="B2511" t="str">
            <v>HIDROMETRO MULTIJATO, VAZAO MAXIMA DE 7,0 M3/H, DE 1"</v>
          </cell>
          <cell r="C2511" t="str">
            <v xml:space="preserve">UN    </v>
          </cell>
          <cell r="D2511">
            <v>328.82</v>
          </cell>
        </row>
        <row r="2512">
          <cell r="A2512">
            <v>12769</v>
          </cell>
          <cell r="B2512" t="str">
            <v>HIDROMETRO UNIJATO, VAZAO MAXIMA DE 1,5 M3/H, DE 1/2"</v>
          </cell>
          <cell r="C2512" t="str">
            <v xml:space="preserve">UN    </v>
          </cell>
          <cell r="D2512">
            <v>86</v>
          </cell>
        </row>
        <row r="2513">
          <cell r="A2513">
            <v>12773</v>
          </cell>
          <cell r="B2513" t="str">
            <v>HIDROMETRO UNIJATO, VAZAO MAXIMA DE 3,0 M3/H, DE 1/2"</v>
          </cell>
          <cell r="C2513" t="str">
            <v xml:space="preserve">UN    </v>
          </cell>
          <cell r="D2513">
            <v>92.32</v>
          </cell>
        </row>
        <row r="2514">
          <cell r="A2514">
            <v>12774</v>
          </cell>
          <cell r="B2514" t="str">
            <v>HIDROMETRO UNIJATO, VAZAO MAXIMA DE 5,0 M3/H, DE 3/4"</v>
          </cell>
          <cell r="C2514" t="str">
            <v xml:space="preserve">UN    </v>
          </cell>
          <cell r="D2514">
            <v>113.82</v>
          </cell>
        </row>
        <row r="2515">
          <cell r="A2515">
            <v>12776</v>
          </cell>
          <cell r="B2515" t="str">
            <v>HIDROMETRO WOLTMANN, VAZAO MAXIMA DE 50,0 M3/H, DE 2"</v>
          </cell>
          <cell r="C2515" t="str">
            <v xml:space="preserve">UN    </v>
          </cell>
          <cell r="D2515">
            <v>1694.7</v>
          </cell>
        </row>
        <row r="2516">
          <cell r="A2516">
            <v>12777</v>
          </cell>
          <cell r="B2516" t="str">
            <v>HIDROMETRO WOLTMANN, VAZAO MAXIMA DE 80,0 M3/H, DE 3"</v>
          </cell>
          <cell r="C2516" t="str">
            <v xml:space="preserve">UN    </v>
          </cell>
          <cell r="D2516">
            <v>2213.23</v>
          </cell>
        </row>
        <row r="2517">
          <cell r="A2517">
            <v>3391</v>
          </cell>
          <cell r="B2517" t="str">
            <v>IGNITOR PARA LAMPADA DE VAPOR DE SODIO / VAPOR METALICO ATE 2000 W, TENSAO DE PULSO ENTRE 600 A 750 V</v>
          </cell>
          <cell r="C2517" t="str">
            <v xml:space="preserve">UN    </v>
          </cell>
          <cell r="D2517">
            <v>44.87</v>
          </cell>
        </row>
        <row r="2518">
          <cell r="A2518">
            <v>3389</v>
          </cell>
          <cell r="B2518" t="str">
            <v>IGNITOR PARA LAMPADA DE VAPOR DE SODIO / VAPOR METALICO ATE 400 W, TENSAO DE PULSO ENTRE 3000 A 4500 V</v>
          </cell>
          <cell r="C2518" t="str">
            <v xml:space="preserve">UN    </v>
          </cell>
          <cell r="D2518">
            <v>23.28</v>
          </cell>
        </row>
        <row r="2519">
          <cell r="A2519">
            <v>3390</v>
          </cell>
          <cell r="B2519" t="str">
            <v>IGNITOR PARA LAMPADA DE VAPOR DE SODIO / VAPOR METALICO ATE 400 W, TENSAO DE PULSO ENTRE 580 A 750 V</v>
          </cell>
          <cell r="C2519" t="str">
            <v xml:space="preserve">UN    </v>
          </cell>
          <cell r="D2519">
            <v>26.2</v>
          </cell>
        </row>
        <row r="2520">
          <cell r="A2520">
            <v>12873</v>
          </cell>
          <cell r="B2520" t="str">
            <v>IMPERMEABILIZADOR</v>
          </cell>
          <cell r="C2520" t="str">
            <v xml:space="preserve">H     </v>
          </cell>
          <cell r="D2520">
            <v>15.75</v>
          </cell>
        </row>
        <row r="2521">
          <cell r="A2521">
            <v>41076</v>
          </cell>
          <cell r="B2521" t="str">
            <v>IMPERMEABILIZADOR (MENSALISTA)</v>
          </cell>
          <cell r="C2521" t="str">
            <v xml:space="preserve">MES   </v>
          </cell>
          <cell r="D2521">
            <v>2795.01</v>
          </cell>
        </row>
        <row r="2522">
          <cell r="A2522">
            <v>140</v>
          </cell>
          <cell r="B2522" t="str">
            <v>IMPERMEABILIZANTE FLEXIVEL BRANCO DE BASE ACRILICA PARA COBERTURAS</v>
          </cell>
          <cell r="C2522" t="str">
            <v xml:space="preserve">KG    </v>
          </cell>
          <cell r="D2522">
            <v>12.33</v>
          </cell>
        </row>
        <row r="2523">
          <cell r="A2523">
            <v>151</v>
          </cell>
          <cell r="B2523" t="str">
            <v>IMPERMEABILIZANTE INCOLOR PARA TRATAMENTO DE FACHADAS E TELHAS, BASE SILICONE</v>
          </cell>
          <cell r="C2523" t="str">
            <v xml:space="preserve">L     </v>
          </cell>
          <cell r="D2523">
            <v>18.190000000000001</v>
          </cell>
        </row>
        <row r="2524">
          <cell r="A2524">
            <v>7340</v>
          </cell>
          <cell r="B2524" t="str">
            <v>IMUNIZANTE PARA MADEIRA, INCOLOR</v>
          </cell>
          <cell r="C2524" t="str">
            <v xml:space="preserve">L     </v>
          </cell>
          <cell r="D2524">
            <v>20.98</v>
          </cell>
        </row>
        <row r="2525">
          <cell r="A2525">
            <v>2701</v>
          </cell>
          <cell r="B2525" t="str">
            <v>INSTALADOR DE TUBULACOES (TUBOS/EQUIPAMENTOS)</v>
          </cell>
          <cell r="C2525" t="str">
            <v xml:space="preserve">H     </v>
          </cell>
          <cell r="D2525">
            <v>11.04</v>
          </cell>
        </row>
        <row r="2526">
          <cell r="A2526">
            <v>40929</v>
          </cell>
          <cell r="B2526" t="str">
            <v>INSTALADOR DE TUBULACOES (TUBOS/EQUIPAMENTOS) (MENSALISTA)</v>
          </cell>
          <cell r="C2526" t="str">
            <v xml:space="preserve">MES   </v>
          </cell>
          <cell r="D2526">
            <v>1959.24</v>
          </cell>
        </row>
        <row r="2527">
          <cell r="A2527">
            <v>38114</v>
          </cell>
          <cell r="B2527" t="str">
            <v>INTERRUPTOR BIPOLAR SIMPLES 10 A, 250 V (APENAS MODULO)</v>
          </cell>
          <cell r="C2527" t="str">
            <v xml:space="preserve">UN    </v>
          </cell>
          <cell r="D2527">
            <v>12.59</v>
          </cell>
        </row>
        <row r="2528">
          <cell r="A2528">
            <v>38064</v>
          </cell>
          <cell r="B2528" t="str">
            <v>INTERRUPTOR BIPOLAR 10A, 250V, CONJUNTO MONTADO PARA EMBUTIR 4" X 2" (PLACA + SUPORTE + MODULO)</v>
          </cell>
          <cell r="C2528" t="str">
            <v xml:space="preserve">UN    </v>
          </cell>
          <cell r="D2528">
            <v>14.08</v>
          </cell>
        </row>
        <row r="2529">
          <cell r="A2529">
            <v>38115</v>
          </cell>
          <cell r="B2529" t="str">
            <v>INTERRUPTOR INTERMEDIARIO 10 A, 250 V (APENAS MODULO)</v>
          </cell>
          <cell r="C2529" t="str">
            <v xml:space="preserve">UN    </v>
          </cell>
          <cell r="D2529">
            <v>13.44</v>
          </cell>
        </row>
        <row r="2530">
          <cell r="A2530">
            <v>38065</v>
          </cell>
          <cell r="B2530" t="str">
            <v>INTERRUPTOR INTERMEDIARIO 10A, 250V, CONJUNTO MONTADO PARA EMBUTIR 4" X 2" (PLACA + SUPORTE + MODULO)</v>
          </cell>
          <cell r="C2530" t="str">
            <v xml:space="preserve">UN    </v>
          </cell>
          <cell r="D2530">
            <v>19.98</v>
          </cell>
        </row>
        <row r="2531">
          <cell r="A2531">
            <v>38078</v>
          </cell>
          <cell r="B2531" t="str">
            <v>INTERRUPTOR PARALELO + TOMADA 2P+T 10A, 250V, CONJUNTO MONTADO PARA EMBUTIR 4" X 2" (PLACA + SUPORTE + MODULOS)</v>
          </cell>
          <cell r="C2531" t="str">
            <v xml:space="preserve">UN    </v>
          </cell>
          <cell r="D2531">
            <v>11.65</v>
          </cell>
        </row>
        <row r="2532">
          <cell r="A2532">
            <v>38113</v>
          </cell>
          <cell r="B2532" t="str">
            <v>INTERRUPTOR PARALELO 10A, 250V (APENAS MODULO)</v>
          </cell>
          <cell r="C2532" t="str">
            <v xml:space="preserve">UN    </v>
          </cell>
          <cell r="D2532">
            <v>6.33</v>
          </cell>
        </row>
        <row r="2533">
          <cell r="A2533">
            <v>38063</v>
          </cell>
          <cell r="B2533" t="str">
            <v>INTERRUPTOR PARALELO 10A, 250V, CONJUNTO MONTADO PARA EMBUTIR 4" X 2" (PLACA + SUPORTE + MODULO)</v>
          </cell>
          <cell r="C2533" t="str">
            <v xml:space="preserve">UN    </v>
          </cell>
          <cell r="D2533">
            <v>6.79</v>
          </cell>
        </row>
        <row r="2534">
          <cell r="A2534">
            <v>38080</v>
          </cell>
          <cell r="B2534" t="str">
            <v>INTERRUPTOR SIMPLES + INTERRUPTOR PARALELO + TOMADA 2P+T 10A, 250V, CONJUNTO MONTADO PARA EMBUTIR 4" X 2" (PLACA + SUPORTE + MODULOS)</v>
          </cell>
          <cell r="C2534" t="str">
            <v xml:space="preserve">UN    </v>
          </cell>
          <cell r="D2534">
            <v>20.239999999999998</v>
          </cell>
        </row>
        <row r="2535">
          <cell r="A2535">
            <v>38069</v>
          </cell>
          <cell r="B2535" t="str">
            <v>INTERRUPTOR SIMPLES + INTERRUPTOR PARALELO 10A, 250V, CONJUNTO MONTADO PARA EMBUTIR 4" X 2" (PLACA + SUPORTE + MODULOS)</v>
          </cell>
          <cell r="C2535" t="str">
            <v xml:space="preserve">UN    </v>
          </cell>
          <cell r="D2535">
            <v>11.07</v>
          </cell>
        </row>
        <row r="2536">
          <cell r="A2536">
            <v>38077</v>
          </cell>
          <cell r="B2536" t="str">
            <v>INTERRUPTOR SIMPLES + TOMADA 2P+T 10A, 250V, CONJUNTO MONTADO PARA EMBUTIR 4" X 2" (PLACA + SUPORTE + MODULOS)</v>
          </cell>
          <cell r="C2536" t="str">
            <v xml:space="preserve">UN    </v>
          </cell>
          <cell r="D2536">
            <v>10.82</v>
          </cell>
        </row>
        <row r="2537">
          <cell r="A2537">
            <v>38073</v>
          </cell>
          <cell r="B2537" t="str">
            <v>INTERRUPTOR SIMPLES + 2 INTERRUPTORES PARALELOS 10A, 250V, CONJUNTO MONTADO PARA EMBUTIR 4" X 2" (PLACA + SUPORTE + MODULOS)</v>
          </cell>
          <cell r="C2537" t="str">
            <v xml:space="preserve">UN    </v>
          </cell>
          <cell r="D2537">
            <v>16.48</v>
          </cell>
        </row>
        <row r="2538">
          <cell r="A2538">
            <v>38112</v>
          </cell>
          <cell r="B2538" t="str">
            <v>INTERRUPTOR SIMPLES 10A, 250V (APENAS MODULO)</v>
          </cell>
          <cell r="C2538" t="str">
            <v xml:space="preserve">UN    </v>
          </cell>
          <cell r="D2538">
            <v>4.8600000000000003</v>
          </cell>
        </row>
        <row r="2539">
          <cell r="A2539">
            <v>38062</v>
          </cell>
          <cell r="B2539" t="str">
            <v>INTERRUPTOR SIMPLES 10A, 250V, CONJUNTO MONTADO PARA EMBUTIR 4" X 2" (PLACA + SUPORTE + MODULO)</v>
          </cell>
          <cell r="C2539" t="str">
            <v xml:space="preserve">UN    </v>
          </cell>
          <cell r="D2539">
            <v>4.99</v>
          </cell>
        </row>
        <row r="2540">
          <cell r="A2540">
            <v>12128</v>
          </cell>
          <cell r="B2540" t="str">
            <v>INTERRUPTOR SIMPLES 10A, 250V, CONJUNTO MONTADO PARA SOBREPOR 4" X 2" (CAIXA + MODULO)</v>
          </cell>
          <cell r="C2540" t="str">
            <v xml:space="preserve">UN    </v>
          </cell>
          <cell r="D2540">
            <v>6.67</v>
          </cell>
        </row>
        <row r="2541">
          <cell r="A2541">
            <v>12129</v>
          </cell>
          <cell r="B2541" t="str">
            <v>INTERRUPTOR SIMPLES 10A, 250V, CONJUNTO MONTADO PARA SOBREPOR 4" X 2" (CAIXA + 2 MODULOS)</v>
          </cell>
          <cell r="C2541" t="str">
            <v xml:space="preserve">UN    </v>
          </cell>
          <cell r="D2541">
            <v>8.81</v>
          </cell>
        </row>
        <row r="2542">
          <cell r="A2542">
            <v>38081</v>
          </cell>
          <cell r="B2542" t="str">
            <v>INTERRUPTORES PARALELOS (2 MODULOS) + TOMADA 2P+T 10A, 250V, CONJUNTO MONTADO PARA EMBUTIR 4" X 2" (PLACA + SUPORTE + MODULOS)</v>
          </cell>
          <cell r="C2542" t="str">
            <v xml:space="preserve">UN    </v>
          </cell>
          <cell r="D2542">
            <v>17.170000000000002</v>
          </cell>
        </row>
        <row r="2543">
          <cell r="A2543">
            <v>38070</v>
          </cell>
          <cell r="B2543" t="str">
            <v>INTERRUPTORES PARALELOS (2 MODULOS) 10A, 250V, CONJUNTO MONTADO PARA EMBUTIR 4" X 2" (PLACA + SUPORTE + MODULOS)</v>
          </cell>
          <cell r="C2543" t="str">
            <v xml:space="preserve">UN    </v>
          </cell>
          <cell r="D2543">
            <v>11.83</v>
          </cell>
        </row>
        <row r="2544">
          <cell r="A2544">
            <v>38074</v>
          </cell>
          <cell r="B2544" t="str">
            <v>INTERRUPTORES PARALELOS (3 MODULOS) 10A, 250V, CONJUNTO MONTADO PARA EMBUTIR 4" X 2" (PLACA + SUPORTE + MODULO)</v>
          </cell>
          <cell r="C2544" t="str">
            <v xml:space="preserve">UN    </v>
          </cell>
          <cell r="D2544">
            <v>17.989999999999998</v>
          </cell>
        </row>
        <row r="2545">
          <cell r="A2545">
            <v>38079</v>
          </cell>
          <cell r="B2545" t="str">
            <v>INTERRUPTORES SIMPLES (2 MODULOS) + TOMADA 2P+T 10A, 250V, CONJUNTO MONTADO PARA EMBUTIR 4" X 2" (PLACA + SUPORTE + MODULOS)</v>
          </cell>
          <cell r="C2545" t="str">
            <v xml:space="preserve">UN    </v>
          </cell>
          <cell r="D2545">
            <v>15.44</v>
          </cell>
        </row>
        <row r="2546">
          <cell r="A2546">
            <v>38072</v>
          </cell>
          <cell r="B2546" t="str">
            <v>INTERRUPTORES SIMPLES (2 MODULOS) + 1 INTERRUPTOR PARALELO 10A, 250V, CONJUNTO MONTADO PARA EMBUTIR 4" X 2" (PLACA + SUPORTE + MODULOS)</v>
          </cell>
          <cell r="C2546" t="str">
            <v xml:space="preserve">UN    </v>
          </cell>
          <cell r="D2546">
            <v>14.84</v>
          </cell>
        </row>
        <row r="2547">
          <cell r="A2547">
            <v>38068</v>
          </cell>
          <cell r="B2547" t="str">
            <v>INTERRUPTORES SIMPLES (2 MODULOS) 10A, 250V, CONJUNTO MONTADO PARA EMBUTIR 4" X 2" (PLACA + SUPORTE + MODULOS)</v>
          </cell>
          <cell r="C2547" t="str">
            <v xml:space="preserve">UN    </v>
          </cell>
          <cell r="D2547">
            <v>10.24</v>
          </cell>
        </row>
        <row r="2548">
          <cell r="A2548">
            <v>38071</v>
          </cell>
          <cell r="B2548" t="str">
            <v>INTERRUPTORES SIMPLES (3 MODULOS) 10A, 250V, CONJUNTO MONTADO PARA EMBUTIR 4" X 2" (PLACA + SUPORTE + MODULOS)</v>
          </cell>
          <cell r="C2548" t="str">
            <v xml:space="preserve">UN    </v>
          </cell>
          <cell r="D2548">
            <v>12.24</v>
          </cell>
        </row>
        <row r="2549">
          <cell r="A2549">
            <v>38412</v>
          </cell>
          <cell r="B2549" t="str">
            <v>INVERSOR DE SOLDA MONOFASICO DE 160 A, POTENCIA DE 5400 W, TENSAO DE 220 V, TURBO VENTILADO, PROTECAO POR FUSIVEL TERMICO, PARA ELETRODOS DE 2,0 A 4,0 MM</v>
          </cell>
          <cell r="C2549" t="str">
            <v xml:space="preserve">UN    </v>
          </cell>
          <cell r="D2549">
            <v>1464.89</v>
          </cell>
        </row>
        <row r="2550">
          <cell r="A2550">
            <v>3405</v>
          </cell>
          <cell r="B2550" t="str">
            <v>ISOLADOR DE PORCELANA SUSPENSO, DISCO TIPO GARFO OLHAL, DIAMETRO DE 152 MM, PARA TENSAO DE *15* KV</v>
          </cell>
          <cell r="C2550" t="str">
            <v xml:space="preserve">UN    </v>
          </cell>
          <cell r="D2550">
            <v>63.25</v>
          </cell>
        </row>
        <row r="2551">
          <cell r="A2551">
            <v>3394</v>
          </cell>
          <cell r="B2551" t="str">
            <v>ISOLADOR DE PORCELANA, TIPO BUCHA, PARA TENSAO DE *15* KV</v>
          </cell>
          <cell r="C2551" t="str">
            <v xml:space="preserve">UN    </v>
          </cell>
          <cell r="D2551">
            <v>333.87</v>
          </cell>
        </row>
        <row r="2552">
          <cell r="A2552">
            <v>3393</v>
          </cell>
          <cell r="B2552" t="str">
            <v>ISOLADOR DE PORCELANA, TIPO BUCHA, PARA TENSAO DE *35* KV</v>
          </cell>
          <cell r="C2552" t="str">
            <v xml:space="preserve">UN    </v>
          </cell>
          <cell r="D2552">
            <v>568.45000000000005</v>
          </cell>
        </row>
        <row r="2553">
          <cell r="A2553">
            <v>3406</v>
          </cell>
          <cell r="B2553" t="str">
            <v>ISOLADOR DE PORCELANA, TIPO PINO MONOCORPO, PARA TENSAO DE *15* KV</v>
          </cell>
          <cell r="C2553" t="str">
            <v xml:space="preserve">UN    </v>
          </cell>
          <cell r="D2553">
            <v>19.36</v>
          </cell>
        </row>
        <row r="2554">
          <cell r="A2554">
            <v>3395</v>
          </cell>
          <cell r="B2554" t="str">
            <v>ISOLADOR DE PORCELANA, TIPO PINO MONOCORPO, PARA TENSAO DE *35* KV</v>
          </cell>
          <cell r="C2554" t="str">
            <v xml:space="preserve">UN    </v>
          </cell>
          <cell r="D2554">
            <v>81.67</v>
          </cell>
        </row>
        <row r="2555">
          <cell r="A2555">
            <v>3398</v>
          </cell>
          <cell r="B2555" t="str">
            <v>ISOLADOR DE PORCELANA, TIPO ROLDANA, DIMENSOES DE *72* X *72* MM, PARA USO EM BAIXA TENSAO</v>
          </cell>
          <cell r="C2555" t="str">
            <v xml:space="preserve">UN    </v>
          </cell>
          <cell r="D2555">
            <v>3.88</v>
          </cell>
        </row>
        <row r="2556">
          <cell r="A2556">
            <v>34379</v>
          </cell>
          <cell r="B2556" t="str">
            <v>JANELA BASCULANTE EM ALUMINIO, 100 X 100 CM (A X L), ACABAMENTO ACET OU BRILHANTE, BATENTE/REQUADRO DE 3 A 14 CM, COM VIDRO, SEM GUARNICAO/ALIZAR</v>
          </cell>
          <cell r="C2556" t="str">
            <v xml:space="preserve">UN    </v>
          </cell>
          <cell r="D2556">
            <v>224.08</v>
          </cell>
        </row>
        <row r="2557">
          <cell r="A2557">
            <v>34378</v>
          </cell>
          <cell r="B2557" t="str">
            <v>JANELA BASCULANTE EM ALUMINIO, 100 X 80 CM (A X L), ACABAMENTO ACET OU BRILHANTE, BATENTE/REQUADRO DE 3 A 14 CM, COM VIDRO, SEM GUARNICAO/ALIZAR</v>
          </cell>
          <cell r="C2557" t="str">
            <v xml:space="preserve">UN    </v>
          </cell>
          <cell r="D2557">
            <v>180.48</v>
          </cell>
        </row>
        <row r="2558">
          <cell r="A2558">
            <v>34377</v>
          </cell>
          <cell r="B2558" t="str">
            <v>JANELA BASCULANTE EM ALUMINIO, 80 X 60 CM (A X L), ACABAMENTO ACET OU BRILHANTE, BATENTE/REQUADRO DE 3 A 14 CM, COM VIDRO, SEM GUARNICAO/ALIZAR</v>
          </cell>
          <cell r="C2558" t="str">
            <v xml:space="preserve">UN    </v>
          </cell>
          <cell r="D2558">
            <v>166.44</v>
          </cell>
        </row>
        <row r="2559">
          <cell r="A2559">
            <v>581</v>
          </cell>
          <cell r="B2559" t="str">
            <v>JANELA BASCULANTE EM ALUMINIO, 80 X 60 CM (A X L), BATENTE/REQUADRO DE 3 A 14 CM, COM VIDRO, SEM GUARNICAO/ALIZAR</v>
          </cell>
          <cell r="C2559" t="str">
            <v xml:space="preserve">M2    </v>
          </cell>
          <cell r="D2559">
            <v>316.13</v>
          </cell>
        </row>
        <row r="2560">
          <cell r="A2560">
            <v>40662</v>
          </cell>
          <cell r="B2560" t="str">
            <v>JANELA BASCULANTE EM MADEIRA PINUS/ EUCALIPTO/ TAUARI/ VIROLA OU EQUIVALENTE DA REGIAO, *60 X 60*, CAIXA DO BATENTE/ MARCO E = *10* CM, 2 BASCULAS PARA VIDRO, COM FERRAGENS (SEM VIDRO, SEM GUARNICAO/ALIZAR E SEM ACABAMENTO)</v>
          </cell>
          <cell r="C2560" t="str">
            <v xml:space="preserve">UN    </v>
          </cell>
          <cell r="D2560">
            <v>201.19</v>
          </cell>
        </row>
        <row r="2561">
          <cell r="A2561">
            <v>3437</v>
          </cell>
          <cell r="B2561" t="str">
            <v>JANELA BASCULANTE EM MADEIRA PINUS/ EUCALIPTO/ TAUARI/ VIROLA OU EQUIVALENTE DA REGIAO, CAIXA DO BATENTE/ MARCO *10* CM, *2* FOLHAS BASCULANTES PARA VIDRO, COM FERRAGENS (SEM VIDRO, SEM GUARNICAO/ALIZAR E SEM ACABAMENTO)</v>
          </cell>
          <cell r="C2561" t="str">
            <v xml:space="preserve">M2    </v>
          </cell>
          <cell r="D2561">
            <v>558.88</v>
          </cell>
        </row>
        <row r="2562">
          <cell r="A2562">
            <v>11183</v>
          </cell>
          <cell r="B2562" t="str">
            <v>JANELA BASCULANTE, ACO, COM BATENTE/REQUADRO, 100 X 100 CM (SEM VIDROS)</v>
          </cell>
          <cell r="C2562" t="str">
            <v xml:space="preserve">UN    </v>
          </cell>
          <cell r="D2562">
            <v>338.44</v>
          </cell>
        </row>
        <row r="2563">
          <cell r="A2563">
            <v>11190</v>
          </cell>
          <cell r="B2563" t="str">
            <v>JANELA BASCULANTE, ACO, COM BATENTE/REQUADRO, 60 X 60 CM (SEM VIDROS)</v>
          </cell>
          <cell r="C2563" t="str">
            <v xml:space="preserve">UN    </v>
          </cell>
          <cell r="D2563">
            <v>157</v>
          </cell>
        </row>
        <row r="2564">
          <cell r="A2564">
            <v>616</v>
          </cell>
          <cell r="B2564" t="str">
            <v>JANELA BASCULANTE, ACO, COM BATENTE/REQUADRO, 60 X 80 CM (SEM VIDROS)</v>
          </cell>
          <cell r="C2564" t="str">
            <v xml:space="preserve">UN    </v>
          </cell>
          <cell r="D2564">
            <v>184.64</v>
          </cell>
        </row>
        <row r="2565">
          <cell r="A2565">
            <v>615</v>
          </cell>
          <cell r="B2565" t="str">
            <v>JANELA BASCULANTE, ACO, COM BATENTE/REQUADRO, 60 X 80 CM (SEM VIDROS)</v>
          </cell>
          <cell r="C2565" t="str">
            <v xml:space="preserve">M2    </v>
          </cell>
          <cell r="D2565">
            <v>384.67</v>
          </cell>
        </row>
        <row r="2566">
          <cell r="A2566">
            <v>11192</v>
          </cell>
          <cell r="B2566" t="str">
            <v>JANELA BASCULANTE, ACO, COM BATENTE/REQUADRO, 80 X 80 CM (SEM VIDROS)</v>
          </cell>
          <cell r="C2566" t="str">
            <v xml:space="preserve">UN    </v>
          </cell>
          <cell r="D2566">
            <v>288.87</v>
          </cell>
        </row>
        <row r="2567">
          <cell r="A2567">
            <v>11231</v>
          </cell>
          <cell r="B2567" t="str">
            <v>JANELA BASCULANTE, ACO, COM BATENTE/REQUADRO, 80 X 80 CM (SEM VIDROS)</v>
          </cell>
          <cell r="C2567" t="str">
            <v xml:space="preserve">M2    </v>
          </cell>
          <cell r="D2567">
            <v>451.36</v>
          </cell>
        </row>
        <row r="2568">
          <cell r="A2568">
            <v>3428</v>
          </cell>
          <cell r="B2568" t="str">
            <v>JANELA DE ABRIR EM MADEIRA IMBUIA/CEDRO ARANA/CEDRO ROSA OU EQUIVALENTE DA REGIAO, CAIXA DO BATENTE/MARCO *10* CM, 2 FOLHAS DE ABRIR TIPO VENEZIANA E 2 FOLHAS DE ABRIR PARA VIDRO, COM GUARNICAO/ALIZAR, COM FERRAGENS, (SEM VIDRO E SEM ACABAMENTO)</v>
          </cell>
          <cell r="C2568" t="str">
            <v xml:space="preserve">M2    </v>
          </cell>
          <cell r="D2568">
            <v>829</v>
          </cell>
        </row>
        <row r="2569">
          <cell r="A2569">
            <v>3429</v>
          </cell>
          <cell r="B2569" t="str">
            <v>JANELA DE ABRIR EM MADEIRA PINUS/EUCALIPTO/ TAUARI/ VIROLA OU EQUIVALENTE DA REGIAO, CAIXA DO BATENTE/MARCO *10* CM, 2 FOLHAS DE ABRIR TIPO VENEZIANA E 2 FOLHAS GUILHOTINA PARA VIDRO, COM FERRAGENS (SEM VIDRO,SEM GUARNICAO/ALIZAR E SEM ACABAMENTO)</v>
          </cell>
          <cell r="C2569" t="str">
            <v xml:space="preserve">M2    </v>
          </cell>
          <cell r="D2569">
            <v>473.64</v>
          </cell>
        </row>
        <row r="2570">
          <cell r="A2570">
            <v>34371</v>
          </cell>
          <cell r="B2570" t="str">
            <v>JANELA DE CORRER EM ALUMINIO, VENEZIANA, 120  X 150 CM (A X L), 3 FLS (2 VENEZIANAS E 1 VIDRO), SEM BANDEIRA, ACABAMENTO ACET OU BRILHANTE, BATENTE/REQUADRO DE 6 A 14 CM, COM VIDRO, SEM GUARNICAO/ALIZAR</v>
          </cell>
          <cell r="C2570" t="str">
            <v xml:space="preserve">UN    </v>
          </cell>
          <cell r="D2570">
            <v>609.24</v>
          </cell>
        </row>
        <row r="2571">
          <cell r="A2571">
            <v>34370</v>
          </cell>
          <cell r="B2571" t="str">
            <v>JANELA DE CORRER EM ALUMINIO, VENEZIANA, 120 X 120 CM (A X L), 3 FLS (2 VENEZIANAS E 1 VIDRO), SEM BANDEIRA, ACABAMENTO ACET OU BRILHANTE, BATENTE/REQUADRO DE 6 A 14 CM, COM VIDRO, SEM GUARNICAO/ALIZAR</v>
          </cell>
          <cell r="C2571" t="str">
            <v xml:space="preserve">UN    </v>
          </cell>
          <cell r="D2571">
            <v>505.24</v>
          </cell>
        </row>
        <row r="2572">
          <cell r="A2572">
            <v>34372</v>
          </cell>
          <cell r="B2572" t="str">
            <v>JANELA DE CORRER EM ALUMINIO, VENEZIANA, 120 X 150 CM (A X L), 6 FLS (4 VENEZIANAS E 2 VIDROS), SEM BANDEIRA, ACABAMENTO ACET OU BRILHANTE, BATENTE/REQUADRO DE 6 A 14 CM, COM VIDRO, SEM GUARNICAO/ALIZAR</v>
          </cell>
          <cell r="C2572" t="str">
            <v xml:space="preserve">UN    </v>
          </cell>
          <cell r="D2572">
            <v>702.86</v>
          </cell>
        </row>
        <row r="2573">
          <cell r="A2573">
            <v>34373</v>
          </cell>
          <cell r="B2573" t="str">
            <v>JANELA DE CORRER EM ALUMINIO, VENEZIANA, 120 X 200 CM (A X L), 6 FLS (4 VENEZIANAS E 2 VIDROS), SEM BANDEIRA, ACABAMENTO ACET OU BRILHANTE,  BATENTE/REQUADRO DE 6 A 14 CM, COM VIDRO, SEM GUARNICAO/ALIZAR</v>
          </cell>
          <cell r="C2573" t="str">
            <v xml:space="preserve">UN    </v>
          </cell>
          <cell r="D2573">
            <v>870.04</v>
          </cell>
        </row>
        <row r="2574">
          <cell r="A2574">
            <v>36896</v>
          </cell>
          <cell r="B2574" t="str">
            <v>JANELA DE CORRER EM ALUMINIO, 100 X 120 CM (A X L), 2 FLS,  SEM BANDEIRA,  ACABAMENTO ACET OU BRILHANTE, BATENTE/REQUADRO DE 6 A 14 CM, COM VIDRO, SEM GUARNICAO</v>
          </cell>
          <cell r="C2574" t="str">
            <v xml:space="preserve">UN    </v>
          </cell>
          <cell r="D2574">
            <v>289.89999999999998</v>
          </cell>
        </row>
        <row r="2575">
          <cell r="A2575">
            <v>34367</v>
          </cell>
          <cell r="B2575" t="str">
            <v>JANELA DE CORRER EM ALUMINIO, 100 X 150 CM (A X L), 2 FLS,  SEM BANDEIRA,  ACABAMENTO ACET OU BRILHANTE, BATENTE/REQUADRO DE 6 A 14 CM, COM VIDRO, SEM GUARNICAO/ALIZAR</v>
          </cell>
          <cell r="C2575" t="str">
            <v xml:space="preserve">UN    </v>
          </cell>
          <cell r="D2575">
            <v>340.52</v>
          </cell>
        </row>
        <row r="2576">
          <cell r="A2576">
            <v>36897</v>
          </cell>
          <cell r="B2576" t="str">
            <v>JANELA DE CORRER EM ALUMINIO, 100 X 150 CM (A X L), 4 FLS, SEM BANDEIRA, ACABAMENTO ACET OU BRILHANTE, BATENTE/REQUADRO DE 6 A 14 CM, COM VIDRO, SEM GUARNICAO/ALIZAR</v>
          </cell>
          <cell r="C2576" t="str">
            <v xml:space="preserve">UN    </v>
          </cell>
          <cell r="D2576">
            <v>401.56</v>
          </cell>
        </row>
        <row r="2577">
          <cell r="A2577">
            <v>36884</v>
          </cell>
          <cell r="B2577" t="str">
            <v>JANELA DE CORRER EM ALUMINIO, 100 X 150 CM (A X L), 4 FLS, SEM BANDEIRA, ACABAMENTO ACET OU BRILHANTE, BATENTE/REQUADRO DE 6 A 14 CM, COM VIDRO, SEM GUARNICAO/ALIZAR</v>
          </cell>
          <cell r="C2577" t="str">
            <v xml:space="preserve">M2    </v>
          </cell>
          <cell r="D2577">
            <v>282.02999999999997</v>
          </cell>
        </row>
        <row r="2578">
          <cell r="A2578">
            <v>597</v>
          </cell>
          <cell r="B2578" t="str">
            <v>JANELA DE CORRER EM ALUMINIO, 100 X 150 CM (A X L), 4 FLS, SEM BANDEIRA, ACABAMENTO ACET OU BRILHANTE, COM VIDRO, COM GUARNICAO PARA 1 FACE</v>
          </cell>
          <cell r="C2578" t="str">
            <v xml:space="preserve">M2    </v>
          </cell>
          <cell r="D2578">
            <v>296.60000000000002</v>
          </cell>
        </row>
        <row r="2579">
          <cell r="A2579">
            <v>34369</v>
          </cell>
          <cell r="B2579" t="str">
            <v>JANELA DE CORRER EM ALUMINIO, 100 X 200 CM, 4 FLS,  BANDEIRA COM BASCULA,  ACABAMENTO ACET OU BRILHANTE, BATENTE/REQUADRO DE 6 A 14 CM, COM VIDRO, SEM GUARNICAO/ALIZAR</v>
          </cell>
          <cell r="C2579" t="str">
            <v xml:space="preserve">UN    </v>
          </cell>
          <cell r="D2579">
            <v>475.76</v>
          </cell>
        </row>
        <row r="2580">
          <cell r="A2580">
            <v>34362</v>
          </cell>
          <cell r="B2580" t="str">
            <v>JANELA DE CORRER EM ALUMINIO, 120 X 120 CM (A X L), 2 FLS, SEM BANDEIRA, ACABAMENTO ACET OU BRILHANTE,  BATENTE/REQUADRO DE 6 A 14 CM, COM VIDRO, SEM GUARNICAO/ALIZAR</v>
          </cell>
          <cell r="C2580" t="str">
            <v xml:space="preserve">UN    </v>
          </cell>
          <cell r="D2580">
            <v>330.12</v>
          </cell>
        </row>
        <row r="2581">
          <cell r="A2581">
            <v>34363</v>
          </cell>
          <cell r="B2581" t="str">
            <v>JANELA DE CORRER EM ALUMINIO, 120 X 150 CM (A X L), 2 FLS, SEM BANDEIRA, ACABAMENTO ACET OU BRILHANTE, BATENTE/REQUADRO DE 6 A 14 CM, COM VIDRO, SEM GUARNICAO/ALIZAR</v>
          </cell>
          <cell r="C2581" t="str">
            <v xml:space="preserve">UN    </v>
          </cell>
          <cell r="D2581">
            <v>373.12</v>
          </cell>
        </row>
        <row r="2582">
          <cell r="A2582">
            <v>34364</v>
          </cell>
          <cell r="B2582" t="str">
            <v>JANELA DE CORRER EM ALUMINIO, 120 X 150 CM (A X L), 4 FLS, BANDEIRA COM BASCULA,  ACABAMENTO ACET OU BRILHANTE, BATENTE/REQUADRO DE 6 A 14 CM, COM VIDRO, SEM GUARNICAO/ALIZAR</v>
          </cell>
          <cell r="C2582" t="str">
            <v xml:space="preserve">UN    </v>
          </cell>
          <cell r="D2582">
            <v>465.36</v>
          </cell>
        </row>
        <row r="2583">
          <cell r="A2583">
            <v>34365</v>
          </cell>
          <cell r="B2583" t="str">
            <v>JANELA DE CORRER EM ALUMINIO, 120 X 200 CM (A X L), 4 FLS, BANDEIRA COM BASCULA,  ACABAMENTO ACET OU BRILHANTE, BATENTE/REQUADRO DE 6 A 14 CM, COM VIDRO, SEM GUARNICAO/ALIZAR</v>
          </cell>
          <cell r="C2583" t="str">
            <v xml:space="preserve">UN    </v>
          </cell>
          <cell r="D2583">
            <v>524.30999999999995</v>
          </cell>
        </row>
        <row r="2584">
          <cell r="A2584">
            <v>11199</v>
          </cell>
          <cell r="B2584" t="str">
            <v>JANELA DE CORRER, ACO, BATENTE/REQUADRO DE 6 A 14 CM,  COM DIVISAO HORIZ , PINT ANTICORROSIVA, SEM VIDRO, BANDEIRA COM BASCULA, 4 FLS, 120  X 150 CM (A X L)</v>
          </cell>
          <cell r="C2584" t="str">
            <v xml:space="preserve">UN    </v>
          </cell>
          <cell r="D2584">
            <v>867.08</v>
          </cell>
        </row>
        <row r="2585">
          <cell r="A2585">
            <v>34801</v>
          </cell>
          <cell r="B2585" t="str">
            <v>JANELA DE CORRER, ACO, BATENTE/REQUADRO DE 6 A 14 CM, QUADRICULADA, PINT ANTICORROSIVA, SEM VIDRO, BANDEIRA COM BASCULA, 4 FLS, 120  X 150 CM (A X L)</v>
          </cell>
          <cell r="C2585" t="str">
            <v xml:space="preserve">UN    </v>
          </cell>
          <cell r="D2585">
            <v>1087.69</v>
          </cell>
        </row>
        <row r="2586">
          <cell r="A2586">
            <v>34799</v>
          </cell>
          <cell r="B2586" t="str">
            <v>JANELA DE CORRER, ACO, BATENTE/REQUADRO DE 6 A 14 CM, QUADRICULADA, PINT ANTICORROSIVA, SEM VIDRO, BANDEIRA COM BASCULA, 4 FLS, 120  X 200 CM (A X L)</v>
          </cell>
          <cell r="C2586" t="str">
            <v xml:space="preserve">UN    </v>
          </cell>
          <cell r="D2586">
            <v>1341.35</v>
          </cell>
        </row>
        <row r="2587">
          <cell r="A2587">
            <v>622</v>
          </cell>
          <cell r="B2587" t="str">
            <v>JANELA DE CORRER, ACO, BATENTE/REQUADRO DE 6 A 14 CM, QUADRICULADA, PINT ANTICORROSIVA, SEM VIDRO, SEM BANDEIRA, 4 FLS, 100  X 120 CM (A X L)</v>
          </cell>
          <cell r="C2587" t="str">
            <v xml:space="preserve">UN    </v>
          </cell>
          <cell r="D2587">
            <v>603.88</v>
          </cell>
        </row>
        <row r="2588">
          <cell r="A2588">
            <v>34805</v>
          </cell>
          <cell r="B2588" t="str">
            <v>JANELA DE CORRER, ACO, BATENTE/REQUADRO DE 6 A 14 CM, QUADRICULADA, PINT ANTICORROSIVA, SEM VIDRO, SEM BANDEIRA, 4 FLS, 120  X 150 CM (A X L)</v>
          </cell>
          <cell r="C2588" t="str">
            <v xml:space="preserve">M2    </v>
          </cell>
          <cell r="D2588">
            <v>451.96</v>
          </cell>
        </row>
        <row r="2589">
          <cell r="A2589">
            <v>34803</v>
          </cell>
          <cell r="B2589" t="str">
            <v>JANELA DE CORRER, ACO, BATENTE/REQUADRO DE 6 A 14 CM, QUADRICULADA, PINT ANTICORROSIVA, SEM VIDRO, SEM BANDEIRA, 4 FLS, 120  X 200 CM (A X L)</v>
          </cell>
          <cell r="C2589" t="str">
            <v xml:space="preserve">UN    </v>
          </cell>
          <cell r="D2589">
            <v>546.52</v>
          </cell>
        </row>
        <row r="2590">
          <cell r="A2590">
            <v>606</v>
          </cell>
          <cell r="B2590" t="str">
            <v>JANELA DE CORRER, ACO, BATENTE/REQUADRO DE 6 A 14 CM, QUADRICULADA, PINTURA ANTICORROSIVA, SEM VIDRO, BANDEIRA COM BASCULA, 4 FLS, 120  X 150 CM (A X L)</v>
          </cell>
          <cell r="C2590" t="str">
            <v xml:space="preserve">M2    </v>
          </cell>
          <cell r="D2590">
            <v>604.27</v>
          </cell>
        </row>
        <row r="2591">
          <cell r="A2591">
            <v>11227</v>
          </cell>
          <cell r="B2591" t="str">
            <v>JANELA DE CORRER, ACO, BATENTE/REQUADRO DE 6 A 14 CM, SEM  DIVISAO, PINT ANTICORROSIVA, SEM VIDRO, BANDEIRA COM BASCULA, 4 FLS, 120  X 200 CM (A X L)</v>
          </cell>
          <cell r="C2591" t="str">
            <v xml:space="preserve">UN    </v>
          </cell>
          <cell r="D2591">
            <v>640.02</v>
          </cell>
        </row>
        <row r="2592">
          <cell r="A2592">
            <v>11193</v>
          </cell>
          <cell r="B2592" t="str">
            <v>JANELA DE CORRER, ACO, BATENTE/REQUADRO DE 6 A 14 CM, VENEZIANA, PINT ANTICORROSIVA, PINT ACABAMENTO, COM VIDRO, 6 FLS, 120  X 150 CM (A X L)</v>
          </cell>
          <cell r="C2592" t="str">
            <v xml:space="preserve">M2    </v>
          </cell>
          <cell r="D2592">
            <v>612.66999999999996</v>
          </cell>
        </row>
        <row r="2593">
          <cell r="A2593">
            <v>11194</v>
          </cell>
          <cell r="B2593" t="str">
            <v>JANELA DE CORRER, ACO, BATENTE/REQUADRO DE 6 A 14 CM, VENEZIANA, PINT ANTICORROSIVA, SEM VIDRO, 6 FLS, 120  X 150 CM (A X L)</v>
          </cell>
          <cell r="C2593" t="str">
            <v xml:space="preserve">M2    </v>
          </cell>
          <cell r="D2593">
            <v>551.64</v>
          </cell>
        </row>
        <row r="2594">
          <cell r="A2594">
            <v>605</v>
          </cell>
          <cell r="B2594" t="str">
            <v>JANELA DE CORRER, ACO, COM BATENTE/REQUADRO DE 6 A 14 CM, SEM DIVISAO, PINT ANTICORROSIVA, PINT ACABAMENTO, COM VIDRO, SEM BANDEIRA, COM GRADE, 4 FLS, 100  X 120 CM (A X L)</v>
          </cell>
          <cell r="C2594" t="str">
            <v xml:space="preserve">M2    </v>
          </cell>
          <cell r="D2594">
            <v>692.8</v>
          </cell>
        </row>
        <row r="2595">
          <cell r="A2595">
            <v>11197</v>
          </cell>
          <cell r="B2595" t="str">
            <v>JANELA DE CORRER, ACO, COM BATENTE/REQUADRO DE 6 A 14 CM, SEM DIVISAO, PINT ANTICORROSIVA, PINT ACABAMENTO, COM VIDRO, SEM BANDEIRA, 2 FLS, 120  X 150 CM (A X L)</v>
          </cell>
          <cell r="C2595" t="str">
            <v xml:space="preserve">UN    </v>
          </cell>
          <cell r="D2595">
            <v>839.06</v>
          </cell>
        </row>
        <row r="2596">
          <cell r="A2596">
            <v>40659</v>
          </cell>
          <cell r="B2596"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96" t="str">
            <v xml:space="preserve">M2    </v>
          </cell>
          <cell r="D2596">
            <v>790.73</v>
          </cell>
        </row>
        <row r="2597">
          <cell r="A2597">
            <v>40660</v>
          </cell>
          <cell r="B2597"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97" t="str">
            <v xml:space="preserve">M2    </v>
          </cell>
          <cell r="D2597">
            <v>1002.16</v>
          </cell>
        </row>
        <row r="2598">
          <cell r="A2598">
            <v>40661</v>
          </cell>
          <cell r="B2598"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98" t="str">
            <v xml:space="preserve">M2    </v>
          </cell>
          <cell r="D2598">
            <v>616.15</v>
          </cell>
        </row>
        <row r="2599">
          <cell r="A2599">
            <v>3421</v>
          </cell>
          <cell r="B2599" t="str">
            <v>JANELA EM MADEIRA CEDRINHO/ ANGELIM COMERCIAL/ CURUPIXA/ CUMARU OU EQUIVALENTE DA REGIAO, CAIXA DO BATENTE/MARCO *10* CM, 2 FOLHAS DE ABRIR TIPO VENEZIANA E 2 FOLHAS GUILHOTINA PARA VIDRO, COM GUARNICAO/ALIZAR, COM FERRAGENS (SEM VIDRO E SEM ACABAMENTO)</v>
          </cell>
          <cell r="C2599" t="str">
            <v xml:space="preserve">M2    </v>
          </cell>
          <cell r="D2599">
            <v>620.87</v>
          </cell>
        </row>
        <row r="2600">
          <cell r="A2600">
            <v>599</v>
          </cell>
          <cell r="B2600" t="str">
            <v>JANELA FIXA EM ALUMINIO, 60  X 80 CM (A X L), BATENTE/REQUADRO DE 3 A 14 CM, COM VIDRO, SEM GUARNICAO/ALIZAR</v>
          </cell>
          <cell r="C2600" t="str">
            <v xml:space="preserve">M2    </v>
          </cell>
          <cell r="D2600">
            <v>251.4</v>
          </cell>
        </row>
        <row r="2601">
          <cell r="A2601">
            <v>34380</v>
          </cell>
          <cell r="B2601" t="str">
            <v>JANELA FIXA EM ALUMINIO, 60 X 80 CM (A X L), BATENTE/REQUADRO DE 3 A 14 CM, COM VIDRO, SEM GUARNICAO/ALIZAR</v>
          </cell>
          <cell r="C2601" t="str">
            <v xml:space="preserve">UN    </v>
          </cell>
          <cell r="D2601">
            <v>130.38</v>
          </cell>
        </row>
        <row r="2602">
          <cell r="A2602">
            <v>34381</v>
          </cell>
          <cell r="B2602" t="str">
            <v>JANELA MAXIM AR EM ALUMINIO, 80 X 60 CM (A X L), BATENTE/REQUADRO DE 4 A 14 CM, COM VIDRO, SEM GUARNICAO/ALIZAR</v>
          </cell>
          <cell r="C2602" t="str">
            <v xml:space="preserve">UN    </v>
          </cell>
          <cell r="D2602">
            <v>169.91</v>
          </cell>
        </row>
        <row r="2603">
          <cell r="A2603">
            <v>601</v>
          </cell>
          <cell r="B2603" t="str">
            <v>JANELA MAXIM AR EM ALUMINIO, 80 X 60 CM (A X L), BATENTE/REQUADRO DE 4 A 14 CM, COM VIDRO, SEM GUARNICAO/ALIZAR</v>
          </cell>
          <cell r="C2603" t="str">
            <v xml:space="preserve">M2    </v>
          </cell>
          <cell r="D2603">
            <v>339.14</v>
          </cell>
        </row>
        <row r="2604">
          <cell r="A2604">
            <v>3423</v>
          </cell>
          <cell r="B2604" t="str">
            <v>JANELA MAXIM AR EM MADEIRA CEDRINHO/ ANGELIM COMERCIAL/ CURUPIXA/ CUMARU OU EQUIVALENTE DA REGIAO, CAIXA DO BATENTE/MARCO *10* CM, 1 FOLHA  PARA VIDRO, COM GUARNICAO/ALIZAR, COM FERRAGENS, (SEM VIDRO E SEM ACABAMENTO)</v>
          </cell>
          <cell r="C2604" t="str">
            <v xml:space="preserve">M2    </v>
          </cell>
          <cell r="D2604">
            <v>875.57</v>
          </cell>
        </row>
        <row r="2605">
          <cell r="A2605">
            <v>34797</v>
          </cell>
          <cell r="B2605" t="str">
            <v>JANELA MAXIMO AR, ACO, BATENTE / REQUADRO DE 6 A 14 CM, PINT ANTICORROSIVA, SEM VIDRO, COM GRADE, 1 FL, 60  X 80 CM (A X L)</v>
          </cell>
          <cell r="C2605" t="str">
            <v xml:space="preserve">UN    </v>
          </cell>
          <cell r="D2605">
            <v>341.97</v>
          </cell>
        </row>
        <row r="2606">
          <cell r="A2606">
            <v>624</v>
          </cell>
          <cell r="B2606" t="str">
            <v>JANELA MAXIMO AR, ACO, BATENTE/REQUADRO DE 6 A 14 CM, PINT ANTICORROSIVA, SEM VIDRO, COM GRADE, 1 FL, 60  X 80 CM (A X L)</v>
          </cell>
          <cell r="C2606" t="str">
            <v xml:space="preserve">M2    </v>
          </cell>
          <cell r="D2606">
            <v>712.44</v>
          </cell>
        </row>
        <row r="2607">
          <cell r="A2607">
            <v>623</v>
          </cell>
          <cell r="B2607" t="str">
            <v>JANELA MAXIMO AR, ACO, BATENTE/REQUADRO DE 6 A 14 CM, PINT ANTICORROSIVA, SEM VIDRO, SEM GRADE, 1 FL, 60  X 80 CM (A X L)</v>
          </cell>
          <cell r="C2607" t="str">
            <v xml:space="preserve">M2    </v>
          </cell>
          <cell r="D2607">
            <v>267.52</v>
          </cell>
        </row>
        <row r="2608">
          <cell r="A2608">
            <v>25964</v>
          </cell>
          <cell r="B2608" t="str">
            <v>JARDINEIRO</v>
          </cell>
          <cell r="C2608" t="str">
            <v xml:space="preserve">H     </v>
          </cell>
          <cell r="D2608">
            <v>14.38</v>
          </cell>
        </row>
        <row r="2609">
          <cell r="A2609">
            <v>41077</v>
          </cell>
          <cell r="B2609" t="str">
            <v>JARDINEIRO (MENSALISTA)</v>
          </cell>
          <cell r="C2609" t="str">
            <v xml:space="preserve">MES   </v>
          </cell>
          <cell r="D2609">
            <v>2552.71</v>
          </cell>
        </row>
        <row r="2610">
          <cell r="A2610">
            <v>20159</v>
          </cell>
          <cell r="B2610" t="str">
            <v>JOELHO COM VISITA, PVC SERIE R, 90 GRAUS, 100 X 75 MM, PARA ESGOTO PREDIAL</v>
          </cell>
          <cell r="C2610" t="str">
            <v xml:space="preserve">UN    </v>
          </cell>
          <cell r="D2610">
            <v>31.07</v>
          </cell>
        </row>
        <row r="2611">
          <cell r="A2611">
            <v>37963</v>
          </cell>
          <cell r="B2611" t="str">
            <v>JOELHO CPVC, SOLDAVEL, 45 GRAUS, 15 MM, PARA AGUA QUENTE</v>
          </cell>
          <cell r="C2611" t="str">
            <v xml:space="preserve">UN    </v>
          </cell>
          <cell r="D2611">
            <v>4.26</v>
          </cell>
        </row>
        <row r="2612">
          <cell r="A2612">
            <v>37964</v>
          </cell>
          <cell r="B2612" t="str">
            <v>JOELHO CPVC, SOLDAVEL, 45 GRAUS, 22 MM, PARA AGUA QUENTE</v>
          </cell>
          <cell r="C2612" t="str">
            <v xml:space="preserve">UN    </v>
          </cell>
          <cell r="D2612">
            <v>7.1</v>
          </cell>
        </row>
        <row r="2613">
          <cell r="A2613">
            <v>37965</v>
          </cell>
          <cell r="B2613" t="str">
            <v>JOELHO CPVC, SOLDAVEL, 45 GRAUS, 28 MM, PARA AGUA QUENTE</v>
          </cell>
          <cell r="C2613" t="str">
            <v xml:space="preserve">UN    </v>
          </cell>
          <cell r="D2613">
            <v>10.29</v>
          </cell>
        </row>
        <row r="2614">
          <cell r="A2614">
            <v>37966</v>
          </cell>
          <cell r="B2614" t="str">
            <v>JOELHO CPVC, SOLDAVEL, 45 GRAUS, 35 MM, PARA AGUA QUENTE</v>
          </cell>
          <cell r="C2614" t="str">
            <v xml:space="preserve">UN    </v>
          </cell>
          <cell r="D2614">
            <v>18.649999999999999</v>
          </cell>
        </row>
        <row r="2615">
          <cell r="A2615">
            <v>37967</v>
          </cell>
          <cell r="B2615" t="str">
            <v>JOELHO CPVC, SOLDAVEL, 45 GRAUS, 42 MM, PARA AGUA QUENTE</v>
          </cell>
          <cell r="C2615" t="str">
            <v xml:space="preserve">UN    </v>
          </cell>
          <cell r="D2615">
            <v>29.9</v>
          </cell>
        </row>
        <row r="2616">
          <cell r="A2616">
            <v>37968</v>
          </cell>
          <cell r="B2616" t="str">
            <v>JOELHO CPVC, SOLDAVEL, 45 GRAUS, 54 MM, PARA AGUA QUENTE</v>
          </cell>
          <cell r="C2616" t="str">
            <v xml:space="preserve">UN    </v>
          </cell>
          <cell r="D2616">
            <v>65.58</v>
          </cell>
        </row>
        <row r="2617">
          <cell r="A2617">
            <v>37969</v>
          </cell>
          <cell r="B2617" t="str">
            <v>JOELHO CPVC, SOLDAVEL, 45 GRAUS, 73 MM, PARA AGUA QUENTE</v>
          </cell>
          <cell r="C2617" t="str">
            <v xml:space="preserve">UN    </v>
          </cell>
          <cell r="D2617">
            <v>175.21</v>
          </cell>
        </row>
        <row r="2618">
          <cell r="A2618">
            <v>37970</v>
          </cell>
          <cell r="B2618" t="str">
            <v>JOELHO CPVC, SOLDAVEL, 45 GRAUS, 89 MM, PARA AGUA QUENTE</v>
          </cell>
          <cell r="C2618" t="str">
            <v xml:space="preserve">UN    </v>
          </cell>
          <cell r="D2618">
            <v>204.39</v>
          </cell>
        </row>
        <row r="2619">
          <cell r="A2619">
            <v>21118</v>
          </cell>
          <cell r="B2619" t="str">
            <v>JOELHO CPVC, SOLDAVEL, 90 GRAUS, 15 MM, PARA AGUA QUENTE</v>
          </cell>
          <cell r="C2619" t="str">
            <v xml:space="preserve">UN    </v>
          </cell>
          <cell r="D2619">
            <v>3.22</v>
          </cell>
        </row>
        <row r="2620">
          <cell r="A2620">
            <v>37956</v>
          </cell>
          <cell r="B2620" t="str">
            <v>JOELHO CPVC, SOLDAVEL, 90 GRAUS, 22 MM, PARA AGUA QUENTE</v>
          </cell>
          <cell r="C2620" t="str">
            <v xml:space="preserve">UN    </v>
          </cell>
          <cell r="D2620">
            <v>5.0999999999999996</v>
          </cell>
        </row>
        <row r="2621">
          <cell r="A2621">
            <v>37957</v>
          </cell>
          <cell r="B2621" t="str">
            <v>JOELHO CPVC, SOLDAVEL, 90 GRAUS, 28 MM, PARA AGUA QUENTE</v>
          </cell>
          <cell r="C2621" t="str">
            <v xml:space="preserve">UN    </v>
          </cell>
          <cell r="D2621">
            <v>10.76</v>
          </cell>
        </row>
        <row r="2622">
          <cell r="A2622">
            <v>37958</v>
          </cell>
          <cell r="B2622" t="str">
            <v>JOELHO CPVC, SOLDAVEL, 90 GRAUS, 35 MM, PARA AGUA QUENTE</v>
          </cell>
          <cell r="C2622" t="str">
            <v xml:space="preserve">UN    </v>
          </cell>
          <cell r="D2622">
            <v>18.649999999999999</v>
          </cell>
        </row>
        <row r="2623">
          <cell r="A2623">
            <v>37959</v>
          </cell>
          <cell r="B2623" t="str">
            <v>JOELHO CPVC, SOLDAVEL, 90 GRAUS, 42 MM, PARA AGUA QUENTE</v>
          </cell>
          <cell r="C2623" t="str">
            <v xml:space="preserve">UN    </v>
          </cell>
          <cell r="D2623">
            <v>29.9</v>
          </cell>
        </row>
        <row r="2624">
          <cell r="A2624">
            <v>37960</v>
          </cell>
          <cell r="B2624" t="str">
            <v>JOELHO CPVC, SOLDAVEL, 90 GRAUS, 54 MM, PARA AGUA QUENTE</v>
          </cell>
          <cell r="C2624" t="str">
            <v xml:space="preserve">UN    </v>
          </cell>
          <cell r="D2624">
            <v>64.400000000000006</v>
          </cell>
        </row>
        <row r="2625">
          <cell r="A2625">
            <v>37961</v>
          </cell>
          <cell r="B2625" t="str">
            <v>JOELHO CPVC, SOLDAVEL, 90 GRAUS, 73 MM, PARA AGUA QUENTE</v>
          </cell>
          <cell r="C2625" t="str">
            <v xml:space="preserve">UN    </v>
          </cell>
          <cell r="D2625">
            <v>170.86</v>
          </cell>
        </row>
        <row r="2626">
          <cell r="A2626">
            <v>37962</v>
          </cell>
          <cell r="B2626" t="str">
            <v>JOELHO CPVC, SOLDAVEL, 90 GRAUS, 89 MM, PARA AGUA QUENTE</v>
          </cell>
          <cell r="C2626" t="str">
            <v xml:space="preserve">UN    </v>
          </cell>
          <cell r="D2626">
            <v>198.53</v>
          </cell>
        </row>
        <row r="2627">
          <cell r="A2627">
            <v>3533</v>
          </cell>
          <cell r="B2627" t="str">
            <v>JOELHO DE REDUCAO, PVC SOLDAVEL, 90 GRAUS,  25 MM X 20 MM, PARA AGUA FRIA PREDIAL</v>
          </cell>
          <cell r="C2627" t="str">
            <v xml:space="preserve">UN    </v>
          </cell>
          <cell r="D2627">
            <v>1.52</v>
          </cell>
        </row>
        <row r="2628">
          <cell r="A2628">
            <v>3538</v>
          </cell>
          <cell r="B2628" t="str">
            <v>JOELHO DE REDUCAO, PVC SOLDAVEL, 90 GRAUS,  32 MM X 25 MM, PARA AGUA FRIA PREDIAL</v>
          </cell>
          <cell r="C2628" t="str">
            <v xml:space="preserve">UN    </v>
          </cell>
          <cell r="D2628">
            <v>2.62</v>
          </cell>
        </row>
        <row r="2629">
          <cell r="A2629">
            <v>3497</v>
          </cell>
          <cell r="B2629" t="str">
            <v>JOELHO DE REDUCAO, PVC, ROSCAVEL COM BUCHA DE LATAO, 90 GRAUS,  3/4" X 1/2", PARA AGUA FRIA PREDIAL</v>
          </cell>
          <cell r="C2629" t="str">
            <v xml:space="preserve">UN    </v>
          </cell>
          <cell r="D2629">
            <v>9.8000000000000007</v>
          </cell>
        </row>
        <row r="2630">
          <cell r="A2630">
            <v>3498</v>
          </cell>
          <cell r="B2630" t="str">
            <v>JOELHO DE REDUCAO, PVC, ROSCAVEL, 90 GRAUS, 1" X 3/4", PARA AGUA FRIA PREDIAL</v>
          </cell>
          <cell r="C2630" t="str">
            <v xml:space="preserve">UN    </v>
          </cell>
          <cell r="D2630">
            <v>3.11</v>
          </cell>
        </row>
        <row r="2631">
          <cell r="A2631">
            <v>3496</v>
          </cell>
          <cell r="B2631" t="str">
            <v>JOELHO DE REDUCAO, PVC, ROSCAVEL, 90 GRAUS, 3/4" X 1/2", PARA AGUA FRIA PREDIAL</v>
          </cell>
          <cell r="C2631" t="str">
            <v xml:space="preserve">UN    </v>
          </cell>
          <cell r="D2631">
            <v>2.5099999999999998</v>
          </cell>
        </row>
        <row r="2632">
          <cell r="A2632">
            <v>38429</v>
          </cell>
          <cell r="B2632" t="str">
            <v>JOELHO DE TRANSICAO, CPVC, SOLDAVEL, 90 GRAUS, 15 MM X 1/2", PARA AGUA QUENTE</v>
          </cell>
          <cell r="C2632" t="str">
            <v xml:space="preserve">UN    </v>
          </cell>
          <cell r="D2632">
            <v>10.87</v>
          </cell>
        </row>
        <row r="2633">
          <cell r="A2633">
            <v>38431</v>
          </cell>
          <cell r="B2633" t="str">
            <v>JOELHO DE TRANSICAO, CPVC, SOLDAVEL, 90 GRAUS, 22 MM X 1/2", PARA AGUA QUENTE</v>
          </cell>
          <cell r="C2633" t="str">
            <v xml:space="preserve">UN    </v>
          </cell>
          <cell r="D2633">
            <v>17.23</v>
          </cell>
        </row>
        <row r="2634">
          <cell r="A2634">
            <v>38430</v>
          </cell>
          <cell r="B2634" t="str">
            <v>JOELHO DE TRANSICAO, CPVC, SOLDAVEL, 90 GRAUS, 22 MM X 3/4", PARA AGUA QUENTE</v>
          </cell>
          <cell r="C2634" t="str">
            <v xml:space="preserve">UN    </v>
          </cell>
          <cell r="D2634">
            <v>22.01</v>
          </cell>
        </row>
        <row r="2635">
          <cell r="A2635">
            <v>36348</v>
          </cell>
          <cell r="B2635" t="str">
            <v>JOELHO PPR 45 GRAUS, SOLDAVEL,  DN 20 MM, PARA AGUA QUENTE PREDIAL</v>
          </cell>
          <cell r="C2635" t="str">
            <v xml:space="preserve">UN    </v>
          </cell>
          <cell r="D2635">
            <v>1.1100000000000001</v>
          </cell>
        </row>
        <row r="2636">
          <cell r="A2636">
            <v>36349</v>
          </cell>
          <cell r="B2636" t="str">
            <v>JOELHO PPR 45 GRAUS, SOLDAVEL, DN 25 MM, PARA AGUA QUENTE PREDIAL</v>
          </cell>
          <cell r="C2636" t="str">
            <v xml:space="preserve">UN    </v>
          </cell>
          <cell r="D2636">
            <v>1.67</v>
          </cell>
        </row>
        <row r="2637">
          <cell r="A2637">
            <v>38433</v>
          </cell>
          <cell r="B2637" t="str">
            <v>JOELHO PPR, 45 GRAUS, SOLDAVEL, DN 32 MM, PARA AGUA QUENTE PREDIAL</v>
          </cell>
          <cell r="C2637" t="str">
            <v xml:space="preserve">UN    </v>
          </cell>
          <cell r="D2637">
            <v>3.1</v>
          </cell>
        </row>
        <row r="2638">
          <cell r="A2638">
            <v>38440</v>
          </cell>
          <cell r="B2638" t="str">
            <v>JOELHO PPR, 90 GRAUS, SOLDAVEL, DN 110 MM, PARA AGUA QUENTE PREDIAL</v>
          </cell>
          <cell r="C2638" t="str">
            <v xml:space="preserve">UN    </v>
          </cell>
          <cell r="D2638">
            <v>107.03</v>
          </cell>
        </row>
        <row r="2639">
          <cell r="A2639">
            <v>36359</v>
          </cell>
          <cell r="B2639" t="str">
            <v>JOELHO PPR, 90 GRAUS, SOLDAVEL, DN 20 MM, PARA AGUA QUENTE PREDIAL</v>
          </cell>
          <cell r="C2639" t="str">
            <v xml:space="preserve">UN    </v>
          </cell>
          <cell r="D2639">
            <v>1.33</v>
          </cell>
        </row>
        <row r="2640">
          <cell r="A2640">
            <v>36360</v>
          </cell>
          <cell r="B2640" t="str">
            <v>JOELHO PPR, 90 GRAUS, SOLDAVEL, DN 25 MM, PARA AGUA QUENTE PREDIAL</v>
          </cell>
          <cell r="C2640" t="str">
            <v xml:space="preserve">UN    </v>
          </cell>
          <cell r="D2640">
            <v>2.0499999999999998</v>
          </cell>
        </row>
        <row r="2641">
          <cell r="A2641">
            <v>38434</v>
          </cell>
          <cell r="B2641" t="str">
            <v>JOELHO PPR, 90 GRAUS, SOLDAVEL, DN 32 MM, PARA AGUA QUENTE PREDIAL</v>
          </cell>
          <cell r="C2641" t="str">
            <v xml:space="preserve">UN    </v>
          </cell>
          <cell r="D2641">
            <v>3.14</v>
          </cell>
        </row>
        <row r="2642">
          <cell r="A2642">
            <v>38435</v>
          </cell>
          <cell r="B2642" t="str">
            <v>JOELHO PPR, 90 GRAUS, SOLDAVEL, DN 40 MM, PARA AGUA QUENTE PREDIAL</v>
          </cell>
          <cell r="C2642" t="str">
            <v xml:space="preserve">UN    </v>
          </cell>
          <cell r="D2642">
            <v>5.97</v>
          </cell>
        </row>
        <row r="2643">
          <cell r="A2643">
            <v>38436</v>
          </cell>
          <cell r="B2643" t="str">
            <v>JOELHO PPR, 90 GRAUS, SOLDAVEL, DN 50 MM, PARA AGUA QUENTE PREDIAL</v>
          </cell>
          <cell r="C2643" t="str">
            <v xml:space="preserve">UN    </v>
          </cell>
          <cell r="D2643">
            <v>12.34</v>
          </cell>
        </row>
        <row r="2644">
          <cell r="A2644">
            <v>38437</v>
          </cell>
          <cell r="B2644" t="str">
            <v>JOELHO PPR, 90 GRAUS, SOLDAVEL, DN 63 MM, PARA AGUA QUENTE PREDIAL</v>
          </cell>
          <cell r="C2644" t="str">
            <v xml:space="preserve">UN    </v>
          </cell>
          <cell r="D2644">
            <v>18.53</v>
          </cell>
        </row>
        <row r="2645">
          <cell r="A2645">
            <v>38438</v>
          </cell>
          <cell r="B2645" t="str">
            <v>JOELHO PPR, 90 GRAUS, SOLDAVEL, DN 75 MM, PARA AGUA QUENTE PREDIAL</v>
          </cell>
          <cell r="C2645" t="str">
            <v xml:space="preserve">UN    </v>
          </cell>
          <cell r="D2645">
            <v>46.82</v>
          </cell>
        </row>
        <row r="2646">
          <cell r="A2646">
            <v>38439</v>
          </cell>
          <cell r="B2646" t="str">
            <v>JOELHO PPR, 90 GRAUS, SOLDAVEL, DN 90 MM, PARA AGUA QUENTE PREDIAL</v>
          </cell>
          <cell r="C2646" t="str">
            <v xml:space="preserve">UN    </v>
          </cell>
          <cell r="D2646">
            <v>71.36</v>
          </cell>
        </row>
        <row r="2647">
          <cell r="A2647">
            <v>10836</v>
          </cell>
          <cell r="B2647" t="str">
            <v>JOELHO PVC COM VISITA, 90 GRAUS, DN 100 X 50 MM, SERIE NORMAL, PARA ESGOTO PREDIAL</v>
          </cell>
          <cell r="C2647" t="str">
            <v xml:space="preserve">UN    </v>
          </cell>
          <cell r="D2647">
            <v>10.89</v>
          </cell>
        </row>
        <row r="2648">
          <cell r="A2648">
            <v>20128</v>
          </cell>
          <cell r="B2648" t="str">
            <v>JOELHO PVC LEVE, 45 GRAUS, DN 150 MM, PARA ESGOTO PREDIAL</v>
          </cell>
          <cell r="C2648" t="str">
            <v xml:space="preserve">UN    </v>
          </cell>
          <cell r="D2648">
            <v>31.92</v>
          </cell>
        </row>
        <row r="2649">
          <cell r="A2649">
            <v>20131</v>
          </cell>
          <cell r="B2649" t="str">
            <v>JOELHO PVC LEVE, 90 GRAUS, DN 150 MM, PARA ESGOTO PREDIAL</v>
          </cell>
          <cell r="C2649" t="str">
            <v xml:space="preserve">UN    </v>
          </cell>
          <cell r="D2649">
            <v>29.14</v>
          </cell>
        </row>
        <row r="2650">
          <cell r="A2650">
            <v>3521</v>
          </cell>
          <cell r="B2650" t="str">
            <v>JOELHO PVC,  SOLDAVEL COM ROSCA, 90 GRAUS, 20 MM X 1/2", PARA AGUA FRIA PREDIAL</v>
          </cell>
          <cell r="C2650" t="str">
            <v xml:space="preserve">UN    </v>
          </cell>
          <cell r="D2650">
            <v>1.32</v>
          </cell>
        </row>
        <row r="2651">
          <cell r="A2651">
            <v>3531</v>
          </cell>
          <cell r="B2651" t="str">
            <v>JOELHO PVC,  SOLDAVEL COM ROSCA, 90 GRAUS, 25 MM X 1/2", PARA AGUA FRIA PREDIAL</v>
          </cell>
          <cell r="C2651" t="str">
            <v xml:space="preserve">UN    </v>
          </cell>
          <cell r="D2651">
            <v>1.49</v>
          </cell>
        </row>
        <row r="2652">
          <cell r="A2652">
            <v>3522</v>
          </cell>
          <cell r="B2652" t="str">
            <v>JOELHO PVC,  SOLDAVEL COM ROSCA, 90 GRAUS, 25 MM X 3/4", PARA AGUA FRIA PREDIAL</v>
          </cell>
          <cell r="C2652" t="str">
            <v xml:space="preserve">UN    </v>
          </cell>
          <cell r="D2652">
            <v>2.2200000000000002</v>
          </cell>
        </row>
        <row r="2653">
          <cell r="A2653">
            <v>3527</v>
          </cell>
          <cell r="B2653" t="str">
            <v>JOELHO PVC,  SOLDAVEL COM ROSCA, 90 GRAUS, 32 MM X 3/4", PARA AGUA FRIA PREDIAL</v>
          </cell>
          <cell r="C2653" t="str">
            <v xml:space="preserve">UN    </v>
          </cell>
          <cell r="D2653">
            <v>7.65</v>
          </cell>
        </row>
        <row r="2654">
          <cell r="A2654">
            <v>10835</v>
          </cell>
          <cell r="B2654" t="str">
            <v>JOELHO PVC, COM BOLSA E ANEL, 90 GRAUS, DN 40 X *38* MM, SERIE NORMAL, PARA ESGOTO PREDIAL</v>
          </cell>
          <cell r="C2654" t="str">
            <v xml:space="preserve">UN    </v>
          </cell>
          <cell r="D2654">
            <v>2.2799999999999998</v>
          </cell>
        </row>
        <row r="2655">
          <cell r="A2655">
            <v>3475</v>
          </cell>
          <cell r="B2655" t="str">
            <v>JOELHO PVC, ROSCAVEL, 45 GRAUS, 1/2", PARA AGUA FRIA PREDIAL</v>
          </cell>
          <cell r="C2655" t="str">
            <v xml:space="preserve">UN    </v>
          </cell>
          <cell r="D2655">
            <v>2.57</v>
          </cell>
        </row>
        <row r="2656">
          <cell r="A2656">
            <v>3485</v>
          </cell>
          <cell r="B2656" t="str">
            <v>JOELHO PVC, ROSCAVEL, 45 GRAUS, 1", PARA AGUA FRIA PREDIAL</v>
          </cell>
          <cell r="C2656" t="str">
            <v xml:space="preserve">UN    </v>
          </cell>
          <cell r="D2656">
            <v>8.2200000000000006</v>
          </cell>
        </row>
        <row r="2657">
          <cell r="A2657">
            <v>3534</v>
          </cell>
          <cell r="B2657" t="str">
            <v>JOELHO PVC, ROSCAVEL, 45 GRAUS, 3/4", PARA AGUA FRIA PREDIAL</v>
          </cell>
          <cell r="C2657" t="str">
            <v xml:space="preserve">UN    </v>
          </cell>
          <cell r="D2657">
            <v>3.25</v>
          </cell>
        </row>
        <row r="2658">
          <cell r="A2658">
            <v>3543</v>
          </cell>
          <cell r="B2658" t="str">
            <v>JOELHO PVC, ROSCAVEL, 90 GRAUS, 1/2", PARA AGUA FRIA PREDIAL</v>
          </cell>
          <cell r="C2658" t="str">
            <v xml:space="preserve">UN    </v>
          </cell>
          <cell r="D2658">
            <v>1.63</v>
          </cell>
        </row>
        <row r="2659">
          <cell r="A2659">
            <v>3482</v>
          </cell>
          <cell r="B2659" t="str">
            <v>JOELHO PVC, ROSCAVEL, 90 GRAUS, 1", PARA AGUA FRIA PREDIAL</v>
          </cell>
          <cell r="C2659" t="str">
            <v xml:space="preserve">UN    </v>
          </cell>
          <cell r="D2659">
            <v>4.13</v>
          </cell>
        </row>
        <row r="2660">
          <cell r="A2660">
            <v>3505</v>
          </cell>
          <cell r="B2660" t="str">
            <v>JOELHO PVC, ROSCAVEL, 90 GRAUS, 3/4", PARA AGUA FRIA PREDIAL</v>
          </cell>
          <cell r="C2660" t="str">
            <v xml:space="preserve">UN    </v>
          </cell>
          <cell r="D2660">
            <v>2.34</v>
          </cell>
        </row>
        <row r="2661">
          <cell r="A2661">
            <v>3516</v>
          </cell>
          <cell r="B2661" t="str">
            <v>JOELHO PVC, SOLDAVEL, BB, 45 GRAUS, DN 40 MM, PARA ESGOTO PREDIAL</v>
          </cell>
          <cell r="C2661" t="str">
            <v xml:space="preserve">UN    </v>
          </cell>
          <cell r="D2661">
            <v>0.59</v>
          </cell>
        </row>
        <row r="2662">
          <cell r="A2662">
            <v>3517</v>
          </cell>
          <cell r="B2662" t="str">
            <v>JOELHO PVC, SOLDAVEL, BB, 90 GRAUS, DN 40 MM, PARA ESGOTO PREDIAL</v>
          </cell>
          <cell r="C2662" t="str">
            <v xml:space="preserve">UN    </v>
          </cell>
          <cell r="D2662">
            <v>2.08</v>
          </cell>
        </row>
        <row r="2663">
          <cell r="A2663">
            <v>3515</v>
          </cell>
          <cell r="B2663" t="str">
            <v>JOELHO PVC, SOLDAVEL, COM BUCHA DE LATAO, 90 GRAUS, 20 MM X 1/2", PARA AGUA FRIA PREDIAL</v>
          </cell>
          <cell r="C2663" t="str">
            <v xml:space="preserve">UN    </v>
          </cell>
          <cell r="D2663">
            <v>3.79</v>
          </cell>
        </row>
        <row r="2664">
          <cell r="A2664">
            <v>20147</v>
          </cell>
          <cell r="B2664" t="str">
            <v>JOELHO PVC, SOLDAVEL, COM BUCHA DE LATAO, 90 GRAUS, 25 MM X 1/2", PARA AGUA FRIA PREDIAL</v>
          </cell>
          <cell r="C2664" t="str">
            <v xml:space="preserve">UN    </v>
          </cell>
          <cell r="D2664">
            <v>4.08</v>
          </cell>
        </row>
        <row r="2665">
          <cell r="A2665">
            <v>3524</v>
          </cell>
          <cell r="B2665" t="str">
            <v>JOELHO PVC, SOLDAVEL, COM BUCHA DE LATAO, 90 GRAUS, 25 MM X 3/4", PARA AGUA FRIA PREDIAL</v>
          </cell>
          <cell r="C2665" t="str">
            <v xml:space="preserve">UN    </v>
          </cell>
          <cell r="D2665">
            <v>4.84</v>
          </cell>
        </row>
        <row r="2666">
          <cell r="A2666">
            <v>3532</v>
          </cell>
          <cell r="B2666" t="str">
            <v>JOELHO PVC, SOLDAVEL, COM BUCHA DE LATAO, 90 GRAUS, 32 MM X 3/4", PARA AGUA FRIA PREDIAL</v>
          </cell>
          <cell r="C2666" t="str">
            <v xml:space="preserve">UN    </v>
          </cell>
          <cell r="D2666">
            <v>8.86</v>
          </cell>
        </row>
        <row r="2667">
          <cell r="A2667">
            <v>3528</v>
          </cell>
          <cell r="B2667" t="str">
            <v>JOELHO PVC, SOLDAVEL, PB, 45 GRAUS, DN 100 MM, PARA ESGOTO PREDIAL</v>
          </cell>
          <cell r="C2667" t="str">
            <v xml:space="preserve">UN    </v>
          </cell>
          <cell r="D2667">
            <v>4.7</v>
          </cell>
        </row>
        <row r="2668">
          <cell r="A2668">
            <v>37952</v>
          </cell>
          <cell r="B2668" t="str">
            <v>JOELHO PVC, SOLDAVEL, PB, 45 GRAUS, DN 150 MM, PARA ESGOTO PREDIAL</v>
          </cell>
          <cell r="C2668" t="str">
            <v xml:space="preserve">UN    </v>
          </cell>
          <cell r="D2668">
            <v>33.47</v>
          </cell>
        </row>
        <row r="2669">
          <cell r="A2669">
            <v>37951</v>
          </cell>
          <cell r="B2669" t="str">
            <v>JOELHO PVC, SOLDAVEL, PB, 45 GRAUS, DN 40 MM, PARA ESGOTO PREDIAL</v>
          </cell>
          <cell r="C2669" t="str">
            <v xml:space="preserve">UN    </v>
          </cell>
          <cell r="D2669">
            <v>1.21</v>
          </cell>
        </row>
        <row r="2670">
          <cell r="A2670">
            <v>3518</v>
          </cell>
          <cell r="B2670" t="str">
            <v>JOELHO PVC, SOLDAVEL, PB, 45 GRAUS, DN 50 MM, PARA ESGOTO PREDIAL</v>
          </cell>
          <cell r="C2670" t="str">
            <v xml:space="preserve">UN    </v>
          </cell>
          <cell r="D2670">
            <v>1.78</v>
          </cell>
        </row>
        <row r="2671">
          <cell r="A2671">
            <v>3519</v>
          </cell>
          <cell r="B2671" t="str">
            <v>JOELHO PVC, SOLDAVEL, PB, 45 GRAUS, DN 75 MM, PARA ESGOTO PREDIAL</v>
          </cell>
          <cell r="C2671" t="str">
            <v xml:space="preserve">UN    </v>
          </cell>
          <cell r="D2671">
            <v>4.22</v>
          </cell>
        </row>
        <row r="2672">
          <cell r="A2672">
            <v>3520</v>
          </cell>
          <cell r="B2672" t="str">
            <v>JOELHO PVC, SOLDAVEL, PB, 90 GRAUS, DN 100 MM, PARA ESGOTO PREDIAL</v>
          </cell>
          <cell r="C2672" t="str">
            <v xml:space="preserve">UN    </v>
          </cell>
          <cell r="D2672">
            <v>4.7300000000000004</v>
          </cell>
        </row>
        <row r="2673">
          <cell r="A2673">
            <v>37950</v>
          </cell>
          <cell r="B2673" t="str">
            <v>JOELHO PVC, SOLDAVEL, PB, 90 GRAUS, DN 150 MM, PARA ESGOTO PREDIAL</v>
          </cell>
          <cell r="C2673" t="str">
            <v xml:space="preserve">UN    </v>
          </cell>
          <cell r="D2673">
            <v>29.14</v>
          </cell>
        </row>
        <row r="2674">
          <cell r="A2674">
            <v>37949</v>
          </cell>
          <cell r="B2674" t="str">
            <v>JOELHO PVC, SOLDAVEL, PB, 90 GRAUS, DN 40 MM, PARA ESGOTO PREDIAL</v>
          </cell>
          <cell r="C2674" t="str">
            <v xml:space="preserve">UN    </v>
          </cell>
          <cell r="D2674">
            <v>1.06</v>
          </cell>
        </row>
        <row r="2675">
          <cell r="A2675">
            <v>3526</v>
          </cell>
          <cell r="B2675" t="str">
            <v>JOELHO PVC, SOLDAVEL, PB, 90 GRAUS, DN 50 MM, PARA ESGOTO PREDIAL</v>
          </cell>
          <cell r="C2675" t="str">
            <v xml:space="preserve">UN    </v>
          </cell>
          <cell r="D2675">
            <v>1.43</v>
          </cell>
        </row>
        <row r="2676">
          <cell r="A2676">
            <v>3509</v>
          </cell>
          <cell r="B2676" t="str">
            <v>JOELHO PVC, SOLDAVEL, PB, 90 GRAUS, DN 75 MM, PARA ESGOTO PREDIAL</v>
          </cell>
          <cell r="C2676" t="str">
            <v xml:space="preserve">UN    </v>
          </cell>
          <cell r="D2676">
            <v>3.72</v>
          </cell>
        </row>
        <row r="2677">
          <cell r="A2677">
            <v>3530</v>
          </cell>
          <cell r="B2677" t="str">
            <v>JOELHO PVC, SOLDAVEL, 90 GRAUS, 110 MM, PARA AGUA FRIA PREDIAL</v>
          </cell>
          <cell r="C2677" t="str">
            <v xml:space="preserve">UN    </v>
          </cell>
          <cell r="D2677">
            <v>152.49</v>
          </cell>
        </row>
        <row r="2678">
          <cell r="A2678">
            <v>3542</v>
          </cell>
          <cell r="B2678" t="str">
            <v>JOELHO PVC, SOLDAVEL, 90 GRAUS, 20 MM, PARA AGUA FRIA PREDIAL</v>
          </cell>
          <cell r="C2678" t="str">
            <v xml:space="preserve">UN    </v>
          </cell>
          <cell r="D2678">
            <v>0.35</v>
          </cell>
        </row>
        <row r="2679">
          <cell r="A2679">
            <v>3529</v>
          </cell>
          <cell r="B2679" t="str">
            <v>JOELHO PVC, SOLDAVEL, 90 GRAUS, 25 MM, PARA AGUA FRIA PREDIAL</v>
          </cell>
          <cell r="C2679" t="str">
            <v xml:space="preserve">UN    </v>
          </cell>
          <cell r="D2679">
            <v>0.49</v>
          </cell>
        </row>
        <row r="2680">
          <cell r="A2680">
            <v>3536</v>
          </cell>
          <cell r="B2680" t="str">
            <v>JOELHO PVC, SOLDAVEL, 90 GRAUS, 32 MM, PARA AGUA FRIA PREDIAL</v>
          </cell>
          <cell r="C2680" t="str">
            <v xml:space="preserve">UN    </v>
          </cell>
          <cell r="D2680">
            <v>1.46</v>
          </cell>
        </row>
        <row r="2681">
          <cell r="A2681">
            <v>3535</v>
          </cell>
          <cell r="B2681" t="str">
            <v>JOELHO PVC, SOLDAVEL, 90 GRAUS, 40 MM, PARA AGUA FRIA PREDIAL</v>
          </cell>
          <cell r="C2681" t="str">
            <v xml:space="preserve">UN    </v>
          </cell>
          <cell r="D2681">
            <v>3.46</v>
          </cell>
        </row>
        <row r="2682">
          <cell r="A2682">
            <v>3540</v>
          </cell>
          <cell r="B2682" t="str">
            <v>JOELHO PVC, SOLDAVEL, 90 GRAUS, 50 MM, PARA AGUA FRIA PREDIAL</v>
          </cell>
          <cell r="C2682" t="str">
            <v xml:space="preserve">UN    </v>
          </cell>
          <cell r="D2682">
            <v>3.75</v>
          </cell>
        </row>
        <row r="2683">
          <cell r="A2683">
            <v>3539</v>
          </cell>
          <cell r="B2683" t="str">
            <v>JOELHO PVC, SOLDAVEL, 90 GRAUS, 60 MM, PARA AGUA FRIA PREDIAL</v>
          </cell>
          <cell r="C2683" t="str">
            <v xml:space="preserve">UN    </v>
          </cell>
          <cell r="D2683">
            <v>16.260000000000002</v>
          </cell>
        </row>
        <row r="2684">
          <cell r="A2684">
            <v>3513</v>
          </cell>
          <cell r="B2684" t="str">
            <v>JOELHO PVC, SOLDAVEL, 90 GRAUS, 85 MM, PARA AGUA FRIA PREDIAL</v>
          </cell>
          <cell r="C2684" t="str">
            <v xml:space="preserve">UN    </v>
          </cell>
          <cell r="D2684">
            <v>72.28</v>
          </cell>
        </row>
        <row r="2685">
          <cell r="A2685">
            <v>3492</v>
          </cell>
          <cell r="B2685" t="str">
            <v>JOELHO PVC, 45 GRAUS, ROSCAVEL,  1 1/2", AGUA FRIA PREDIAL</v>
          </cell>
          <cell r="C2685" t="str">
            <v xml:space="preserve">UN    </v>
          </cell>
          <cell r="D2685">
            <v>13.91</v>
          </cell>
        </row>
        <row r="2686">
          <cell r="A2686">
            <v>3491</v>
          </cell>
          <cell r="B2686" t="str">
            <v>JOELHO PVC, 45 GRAUS, ROSCAVEL, 1 1/4",  AGUA FRIA PREDIAL</v>
          </cell>
          <cell r="C2686" t="str">
            <v xml:space="preserve">UN    </v>
          </cell>
          <cell r="D2686">
            <v>7.93</v>
          </cell>
        </row>
        <row r="2687">
          <cell r="A2687">
            <v>3493</v>
          </cell>
          <cell r="B2687" t="str">
            <v>JOELHO PVC, 45 GRAUS, ROSCAVEL, 2", AGUA FRIA PREDIAL</v>
          </cell>
          <cell r="C2687" t="str">
            <v xml:space="preserve">UN    </v>
          </cell>
          <cell r="D2687">
            <v>19.02</v>
          </cell>
        </row>
        <row r="2688">
          <cell r="A2688">
            <v>12628</v>
          </cell>
          <cell r="B2688" t="str">
            <v>JOELHO PVC, 60 GRAUS, DIAMETRO ENTRE 80 E 100 MM, PARA DRENAGEM PLUVIAL PREDIAL</v>
          </cell>
          <cell r="C2688" t="str">
            <v xml:space="preserve">UN    </v>
          </cell>
          <cell r="D2688">
            <v>5.65</v>
          </cell>
        </row>
        <row r="2689">
          <cell r="A2689">
            <v>12629</v>
          </cell>
          <cell r="B2689" t="str">
            <v>JOELHO PVC, 90 GRAUS, DIAMETRO ENTRE 80 E 100 MM, PARA DRENAGEM PLUVIAL PREDIAL</v>
          </cell>
          <cell r="C2689" t="str">
            <v xml:space="preserve">UN    </v>
          </cell>
          <cell r="D2689">
            <v>6.14</v>
          </cell>
        </row>
        <row r="2690">
          <cell r="A2690">
            <v>3481</v>
          </cell>
          <cell r="B2690" t="str">
            <v>JOELHO PVC, 90 GRAUS, ROSCAVEL, 1 1/2",  AGUA FRIA PREDIAL</v>
          </cell>
          <cell r="C2690" t="str">
            <v xml:space="preserve">UN    </v>
          </cell>
          <cell r="D2690">
            <v>9.6300000000000008</v>
          </cell>
        </row>
        <row r="2691">
          <cell r="A2691">
            <v>3510</v>
          </cell>
          <cell r="B2691" t="str">
            <v>JOELHO PVC, 90 GRAUS, ROSCAVEL, 1 1/4", AGUA FRIA PREDIAL</v>
          </cell>
          <cell r="C2691" t="str">
            <v xml:space="preserve">UN    </v>
          </cell>
          <cell r="D2691">
            <v>9</v>
          </cell>
        </row>
        <row r="2692">
          <cell r="A2692">
            <v>3508</v>
          </cell>
          <cell r="B2692" t="str">
            <v>JOELHO PVC, 90 GRAUS, ROSCAVEL, 2", AGUA FRIA PREDIAL</v>
          </cell>
          <cell r="C2692" t="str">
            <v xml:space="preserve">UN    </v>
          </cell>
          <cell r="D2692">
            <v>23.54</v>
          </cell>
        </row>
        <row r="2693">
          <cell r="A2693">
            <v>38939</v>
          </cell>
          <cell r="B2693" t="str">
            <v>JOELHO ROSCA FEMEA MOVEL, METALICO, PARA CONEXAO COM ANEL DESLIZANTE EM TUBO PEX, DN 16 MM X 1/2"</v>
          </cell>
          <cell r="C2693" t="str">
            <v xml:space="preserve">UN    </v>
          </cell>
          <cell r="D2693">
            <v>11.55</v>
          </cell>
        </row>
        <row r="2694">
          <cell r="A2694">
            <v>38940</v>
          </cell>
          <cell r="B2694" t="str">
            <v>JOELHO ROSCA FEMEA MOVEL, METALICO, PARA CONEXAO COM ANEL DESLIZANTE EM TUBO PEX, DN 20 MM X 1/2"</v>
          </cell>
          <cell r="C2694" t="str">
            <v xml:space="preserve">UN    </v>
          </cell>
          <cell r="D2694">
            <v>17.63</v>
          </cell>
        </row>
        <row r="2695">
          <cell r="A2695">
            <v>38941</v>
          </cell>
          <cell r="B2695" t="str">
            <v>JOELHO ROSCA FEMEA MOVEL, METALICO, PARA CONEXAO COM ANEL DESLIZANTE EM TUBO PEX, DN 20 MM X 3/4"</v>
          </cell>
          <cell r="C2695" t="str">
            <v xml:space="preserve">UN    </v>
          </cell>
          <cell r="D2695">
            <v>20.83</v>
          </cell>
        </row>
        <row r="2696">
          <cell r="A2696">
            <v>38942</v>
          </cell>
          <cell r="B2696" t="str">
            <v>JOELHO ROSCA FEMEA MOVEL, METALICO, PARA CONEXAO COM ANEL DESLIZANTE EM TUBO PEX, DN 25 MM X 3/4"</v>
          </cell>
          <cell r="C2696" t="str">
            <v xml:space="preserve">UN    </v>
          </cell>
          <cell r="D2696">
            <v>23.33</v>
          </cell>
        </row>
        <row r="2697">
          <cell r="A2697">
            <v>38987</v>
          </cell>
          <cell r="B2697" t="str">
            <v>JOELHO 45 GRAUS, PPR, SOLDAVEL, F/ F, DN 40 MM, PARA AQUA QUENTE E FRIA PREDIAL</v>
          </cell>
          <cell r="C2697" t="str">
            <v xml:space="preserve">UN    </v>
          </cell>
          <cell r="D2697">
            <v>5.55</v>
          </cell>
        </row>
        <row r="2698">
          <cell r="A2698">
            <v>38988</v>
          </cell>
          <cell r="B2698" t="str">
            <v>JOELHO 45 GRAUS, PPR, SOLDAVEL, F/ F, DN 50 MM, PARA AQUA QUENTE E FRIA PREDIAL</v>
          </cell>
          <cell r="C2698" t="str">
            <v xml:space="preserve">UN    </v>
          </cell>
          <cell r="D2698">
            <v>12.9</v>
          </cell>
        </row>
        <row r="2699">
          <cell r="A2699">
            <v>38989</v>
          </cell>
          <cell r="B2699" t="str">
            <v>JOELHO 45 GRAUS, PPR, SOLDAVEL, F/ F, DN 63 MM, PARA AQUA QUENTE E FRIA PREDIAL</v>
          </cell>
          <cell r="C2699" t="str">
            <v xml:space="preserve">UN    </v>
          </cell>
          <cell r="D2699">
            <v>17.14</v>
          </cell>
        </row>
        <row r="2700">
          <cell r="A2700">
            <v>38990</v>
          </cell>
          <cell r="B2700" t="str">
            <v>JOELHO 45 GRAUS, PPR, SOLDAVEL, F/ F, DN 75 MM, PARA AQUA QUENTE E FRIA PREDIAL</v>
          </cell>
          <cell r="C2700" t="str">
            <v xml:space="preserve">UN    </v>
          </cell>
          <cell r="D2700">
            <v>45.2</v>
          </cell>
        </row>
        <row r="2701">
          <cell r="A2701">
            <v>38991</v>
          </cell>
          <cell r="B2701" t="str">
            <v>JOELHO 45 GRAUS, PPR, SOLDAVEL, F/ F, DN 90 MM, PARA AQUA QUENTE E FRIA PREDIAL</v>
          </cell>
          <cell r="C2701" t="str">
            <v xml:space="preserve">UN    </v>
          </cell>
          <cell r="D2701">
            <v>91.32</v>
          </cell>
        </row>
        <row r="2702">
          <cell r="A2702">
            <v>38913</v>
          </cell>
          <cell r="B2702" t="str">
            <v>JOELHO 90 GRAUS, METALICO, PARA CONEXAO COM ANEL DESLIZANTE EM TUBO PEX, DN 16 MM</v>
          </cell>
          <cell r="C2702" t="str">
            <v xml:space="preserve">UN    </v>
          </cell>
          <cell r="D2702">
            <v>10.71</v>
          </cell>
        </row>
        <row r="2703">
          <cell r="A2703">
            <v>38914</v>
          </cell>
          <cell r="B2703" t="str">
            <v>JOELHO 90 GRAUS, METALICO, PARA CONEXAO COM ANEL DESLIZANTE EM TUBO PEX, DN 20 MM</v>
          </cell>
          <cell r="C2703" t="str">
            <v xml:space="preserve">UN    </v>
          </cell>
          <cell r="D2703">
            <v>12.43</v>
          </cell>
        </row>
        <row r="2704">
          <cell r="A2704">
            <v>38915</v>
          </cell>
          <cell r="B2704" t="str">
            <v>JOELHO 90 GRAUS, METALICO, PARA CONEXAO COM ANEL DESLIZANTE EM TUBO PEX, DN 25 MM</v>
          </cell>
          <cell r="C2704" t="str">
            <v xml:space="preserve">UN    </v>
          </cell>
          <cell r="D2704">
            <v>21.58</v>
          </cell>
        </row>
        <row r="2705">
          <cell r="A2705">
            <v>38916</v>
          </cell>
          <cell r="B2705" t="str">
            <v>JOELHO 90 GRAUS, METALICO, PARA CONEXAO COM ANEL DESLIZANTE EM TUBO PEX, DN 32 MM</v>
          </cell>
          <cell r="C2705" t="str">
            <v xml:space="preserve">UN    </v>
          </cell>
          <cell r="D2705">
            <v>28.47</v>
          </cell>
        </row>
        <row r="2706">
          <cell r="A2706">
            <v>39300</v>
          </cell>
          <cell r="B2706" t="str">
            <v>JOELHO 90 GRAUS, PLASTICO, PARA CONEXAO COM CRIMPAGEM EM TUBO PEX, DN 16 MM</v>
          </cell>
          <cell r="C2706" t="str">
            <v xml:space="preserve">UN    </v>
          </cell>
          <cell r="D2706">
            <v>9.68</v>
          </cell>
        </row>
        <row r="2707">
          <cell r="A2707">
            <v>39301</v>
          </cell>
          <cell r="B2707" t="str">
            <v>JOELHO 90 GRAUS, PLASTICO, PARA CONEXAO COM CRIMPAGEM EM TUBO PEX, DN 20 MM</v>
          </cell>
          <cell r="C2707" t="str">
            <v xml:space="preserve">UN    </v>
          </cell>
          <cell r="D2707">
            <v>13.43</v>
          </cell>
        </row>
        <row r="2708">
          <cell r="A2708">
            <v>39302</v>
          </cell>
          <cell r="B2708" t="str">
            <v>JOELHO 90 GRAUS, PLASTICO, PARA CONEXAO COM CRIMPAGEM EM TUBO PEX, DN 25 MM</v>
          </cell>
          <cell r="C2708" t="str">
            <v xml:space="preserve">UN    </v>
          </cell>
          <cell r="D2708">
            <v>16.88</v>
          </cell>
        </row>
        <row r="2709">
          <cell r="A2709">
            <v>39303</v>
          </cell>
          <cell r="B2709" t="str">
            <v>JOELHO 90 GRAUS, PLASTICO, PARA CONEXAO COM CRIMPAGEM EM TUBO PEX, DN 32 MM</v>
          </cell>
          <cell r="C2709" t="str">
            <v xml:space="preserve">UN    </v>
          </cell>
          <cell r="D2709">
            <v>29.67</v>
          </cell>
        </row>
        <row r="2710">
          <cell r="A2710">
            <v>38923</v>
          </cell>
          <cell r="B2710" t="str">
            <v>JOELHO 90 GRAUS, ROSCA FEMEA TERMINAL, METALICO, PARA CONEXAO COM ANEL DESLIZANTE EM TUBO PEX, DN 16 MM X 1/2"</v>
          </cell>
          <cell r="C2710" t="str">
            <v xml:space="preserve">UN    </v>
          </cell>
          <cell r="D2710">
            <v>9.4499999999999993</v>
          </cell>
        </row>
        <row r="2711">
          <cell r="A2711">
            <v>38925</v>
          </cell>
          <cell r="B2711" t="str">
            <v>JOELHO 90 GRAUS, ROSCA FEMEA TERMINAL, METALICO, PARA CONEXAO COM ANEL DESLIZANTE EM TUBO PEX, DN 20 MM X 1/2"</v>
          </cell>
          <cell r="C2711" t="str">
            <v xml:space="preserve">UN    </v>
          </cell>
          <cell r="D2711">
            <v>10.16</v>
          </cell>
        </row>
        <row r="2712">
          <cell r="A2712">
            <v>38926</v>
          </cell>
          <cell r="B2712" t="str">
            <v>JOELHO 90 GRAUS, ROSCA FEMEA TERMINAL, METALICO, PARA CONEXAO COM ANEL DESLIZANTE EM TUBO PEX, DN 20 MM X 3/4"</v>
          </cell>
          <cell r="C2712" t="str">
            <v xml:space="preserve">UN    </v>
          </cell>
          <cell r="D2712">
            <v>14.51</v>
          </cell>
        </row>
        <row r="2713">
          <cell r="A2713">
            <v>38927</v>
          </cell>
          <cell r="B2713" t="str">
            <v>JOELHO 90 GRAUS, ROSCA FEMEA TERMINAL, METALICO, PARA CONEXAO COM ANEL DESLIZANTE EM TUBO PEX, DN 25 MM X 3/4"</v>
          </cell>
          <cell r="C2713" t="str">
            <v xml:space="preserve">UN    </v>
          </cell>
          <cell r="D2713">
            <v>15.51</v>
          </cell>
        </row>
        <row r="2714">
          <cell r="A2714">
            <v>39304</v>
          </cell>
          <cell r="B2714" t="str">
            <v>JOELHO 90 GRAUS, ROSCA FEMEA TERMINAL, PLASTICO, PARA CONEXAO COM CRIMPAGEM EM TUBO PEX, DN 16 MM X 1/2"</v>
          </cell>
          <cell r="C2714" t="str">
            <v xml:space="preserve">UN    </v>
          </cell>
          <cell r="D2714">
            <v>11.95</v>
          </cell>
        </row>
        <row r="2715">
          <cell r="A2715">
            <v>38924</v>
          </cell>
          <cell r="B2715" t="str">
            <v>JOELHO 90 GRAUS, ROSCA FEMEA TERMINAL, PLASTICO, PARA CONEXAO COM CRIMPAGEM EM TUBO PEX, DN 16 MM X 3/4"</v>
          </cell>
          <cell r="C2715" t="str">
            <v xml:space="preserve">UN    </v>
          </cell>
          <cell r="D2715">
            <v>17.03</v>
          </cell>
        </row>
        <row r="2716">
          <cell r="A2716">
            <v>39305</v>
          </cell>
          <cell r="B2716" t="str">
            <v>JOELHO 90 GRAUS, ROSCA FEMEA TERMINAL, PLASTICO, PARA CONEXAO COM CRIMPAGEM EM TUBO PEX, DN 20 MM X 1/2"</v>
          </cell>
          <cell r="C2716" t="str">
            <v xml:space="preserve">UN    </v>
          </cell>
          <cell r="D2716">
            <v>15.65</v>
          </cell>
        </row>
        <row r="2717">
          <cell r="A2717">
            <v>39306</v>
          </cell>
          <cell r="B2717" t="str">
            <v>JOELHO 90 GRAUS, ROSCA FEMEA TERMINAL, PLASTICO, PARA CONEXAO COM CRIMPAGEM EM TUBO PEX, DN 20 MM X 3/4"</v>
          </cell>
          <cell r="C2717" t="str">
            <v xml:space="preserve">UN    </v>
          </cell>
          <cell r="D2717">
            <v>19.579999999999998</v>
          </cell>
        </row>
        <row r="2718">
          <cell r="A2718">
            <v>38928</v>
          </cell>
          <cell r="B2718" t="str">
            <v>JOELHO 90 GRAUS, ROSCA FEMEA TERMINAL, PLASTICO, PARA CONEXAO COM CRIMPAGEM EM TUBO PEX, DN 25 MM X 1/2"</v>
          </cell>
          <cell r="C2718" t="str">
            <v xml:space="preserve">UN    </v>
          </cell>
          <cell r="D2718">
            <v>17.2</v>
          </cell>
        </row>
        <row r="2719">
          <cell r="A2719">
            <v>38929</v>
          </cell>
          <cell r="B2719" t="str">
            <v>JOELHO 90 GRAUS, ROSCA FEMEA TERMINAL, PLASTICO, PARA CONEXAO COM CRIMPAGEM EM TUBO PEX, DN 25 MM X 1"</v>
          </cell>
          <cell r="C2719" t="str">
            <v xml:space="preserve">UN    </v>
          </cell>
          <cell r="D2719">
            <v>30.49</v>
          </cell>
        </row>
        <row r="2720">
          <cell r="A2720">
            <v>39307</v>
          </cell>
          <cell r="B2720" t="str">
            <v>JOELHO 90 GRAUS, ROSCA FEMEA TERMINAL, PLASTICO, PARA CONEXAO COM CRIMPAGEM EM TUBO PEX, DN 25 MM X 3/4"</v>
          </cell>
          <cell r="C2720" t="str">
            <v xml:space="preserve">UN    </v>
          </cell>
          <cell r="D2720">
            <v>22.53</v>
          </cell>
        </row>
        <row r="2721">
          <cell r="A2721">
            <v>38930</v>
          </cell>
          <cell r="B2721" t="str">
            <v>JOELHO 90 GRAUS, ROSCA FEMEA TERMINAL, PLASTICO, PARA CONEXAO COM CRIMPAGEM EM TUBO PEX, DN 32 MM X 1"</v>
          </cell>
          <cell r="C2721" t="str">
            <v xml:space="preserve">UN    </v>
          </cell>
          <cell r="D2721">
            <v>38.31</v>
          </cell>
        </row>
        <row r="2722">
          <cell r="A2722">
            <v>38931</v>
          </cell>
          <cell r="B2722" t="str">
            <v>JOELHO 90 GRAUS, ROSCA MACHO TERMINAL, METALICO, PARA CONEXAO COM ANEL DESLIZANTE EM TUBO PEX, DN 16 MM X 1/2"</v>
          </cell>
          <cell r="C2722" t="str">
            <v xml:space="preserve">UN    </v>
          </cell>
          <cell r="D2722">
            <v>9.64</v>
          </cell>
        </row>
        <row r="2723">
          <cell r="A2723">
            <v>38932</v>
          </cell>
          <cell r="B2723" t="str">
            <v>JOELHO 90 GRAUS, ROSCA MACHO TERMINAL, METALICO, PARA CONEXAO COM ANEL DESLIZANTE EM TUBO PEX, DN 20 MM X 1/2"</v>
          </cell>
          <cell r="C2723" t="str">
            <v xml:space="preserve">UN    </v>
          </cell>
          <cell r="D2723">
            <v>9.74</v>
          </cell>
        </row>
        <row r="2724">
          <cell r="A2724">
            <v>38934</v>
          </cell>
          <cell r="B2724" t="str">
            <v>JOELHO 90 GRAUS, ROSCA MACHO TERMINAL, METALICO, PARA CONEXAO COM ANEL DESLIZANTE EM TUBO PEX, DN 20 MM X 3/4"</v>
          </cell>
          <cell r="C2724" t="str">
            <v xml:space="preserve">UN    </v>
          </cell>
          <cell r="D2724">
            <v>14.4</v>
          </cell>
        </row>
        <row r="2725">
          <cell r="A2725">
            <v>38935</v>
          </cell>
          <cell r="B2725" t="str">
            <v>JOELHO 90 GRAUS, ROSCA MACHO TERMINAL, METALICO, PARA CONEXAO COM ANEL DESLIZANTE EM TUBO PEX, DN 25 MM X 3/4"</v>
          </cell>
          <cell r="C2725" t="str">
            <v xml:space="preserve">UN    </v>
          </cell>
          <cell r="D2725">
            <v>15.41</v>
          </cell>
        </row>
        <row r="2726">
          <cell r="A2726">
            <v>38936</v>
          </cell>
          <cell r="B2726" t="str">
            <v>JOELHO 90 GRAUS, ROSCA MACHO TERMINAL, PLASTICO, PARA CONEXAO COM CRIMPAGEM EM TUBO PEX, DN 25 MM X 1/2"</v>
          </cell>
          <cell r="C2726" t="str">
            <v xml:space="preserve">UN    </v>
          </cell>
          <cell r="D2726">
            <v>16.5</v>
          </cell>
        </row>
        <row r="2727">
          <cell r="A2727">
            <v>38937</v>
          </cell>
          <cell r="B2727" t="str">
            <v>JOELHO 90 GRAUS, ROSCA MACHO TERMINAL, PLASTICO, PARA CONEXAO COM CRIMPAGEM EM TUBO PEX, DN 25 MM X 1"</v>
          </cell>
          <cell r="C2727" t="str">
            <v xml:space="preserve">UN    </v>
          </cell>
          <cell r="D2727">
            <v>20.11</v>
          </cell>
        </row>
        <row r="2728">
          <cell r="A2728">
            <v>38938</v>
          </cell>
          <cell r="B2728" t="str">
            <v>JOELHO 90 GRAUS, ROSCA MACHO TERMINAL, PLASTICO, PARA CONEXAO COM CRIMPAGEM EM TUBO PEX, DN 32 MM X 1"</v>
          </cell>
          <cell r="C2728" t="str">
            <v xml:space="preserve">UN    </v>
          </cell>
          <cell r="D2728">
            <v>29.9</v>
          </cell>
        </row>
        <row r="2729">
          <cell r="A2729">
            <v>3489</v>
          </cell>
          <cell r="B2729" t="str">
            <v>JOELHO, PVC COM ROSCA E BUCHA LATAO, 90 GRAUS,  3/4", PARA AGUA FRIA PREDIAL</v>
          </cell>
          <cell r="C2729" t="str">
            <v xml:space="preserve">UN    </v>
          </cell>
          <cell r="D2729">
            <v>8.9</v>
          </cell>
        </row>
        <row r="2730">
          <cell r="A2730">
            <v>20151</v>
          </cell>
          <cell r="B2730" t="str">
            <v>JOELHO, PVC SERIE R, 45 GRAUS, DN 100 MM, PARA ESGOTO PREDIAL</v>
          </cell>
          <cell r="C2730" t="str">
            <v xml:space="preserve">UN    </v>
          </cell>
          <cell r="D2730">
            <v>13.12</v>
          </cell>
        </row>
        <row r="2731">
          <cell r="A2731">
            <v>20152</v>
          </cell>
          <cell r="B2731" t="str">
            <v>JOELHO, PVC SERIE R, 45 GRAUS, DN 150 MM, PARA ESGOTO PREDIAL</v>
          </cell>
          <cell r="C2731" t="str">
            <v xml:space="preserve">UN    </v>
          </cell>
          <cell r="D2731">
            <v>45.66</v>
          </cell>
        </row>
        <row r="2732">
          <cell r="A2732">
            <v>20148</v>
          </cell>
          <cell r="B2732" t="str">
            <v>JOELHO, PVC SERIE R, 45 GRAUS, DN 40 MM, PARA ESGOTO PREDIAL</v>
          </cell>
          <cell r="C2732" t="str">
            <v xml:space="preserve">UN    </v>
          </cell>
          <cell r="D2732">
            <v>2.61</v>
          </cell>
        </row>
        <row r="2733">
          <cell r="A2733">
            <v>20149</v>
          </cell>
          <cell r="B2733" t="str">
            <v>JOELHO, PVC SERIE R, 45 GRAUS, DN 50 MM, PARA ESGOTO PREDIAL</v>
          </cell>
          <cell r="C2733" t="str">
            <v xml:space="preserve">UN    </v>
          </cell>
          <cell r="D2733">
            <v>4.04</v>
          </cell>
        </row>
        <row r="2734">
          <cell r="A2734">
            <v>20150</v>
          </cell>
          <cell r="B2734" t="str">
            <v>JOELHO, PVC SERIE R, 45 GRAUS, DN 75 MM, PARA ESGOTO PREDIAL</v>
          </cell>
          <cell r="C2734" t="str">
            <v xml:space="preserve">UN    </v>
          </cell>
          <cell r="D2734">
            <v>9.42</v>
          </cell>
        </row>
        <row r="2735">
          <cell r="A2735">
            <v>20157</v>
          </cell>
          <cell r="B2735" t="str">
            <v>JOELHO, PVC SERIE R, 90 GRAUS, DN 100 MM, PARA ESGOTO PREDIAL</v>
          </cell>
          <cell r="C2735" t="str">
            <v xml:space="preserve">UN    </v>
          </cell>
          <cell r="D2735">
            <v>17.7</v>
          </cell>
        </row>
        <row r="2736">
          <cell r="A2736">
            <v>20158</v>
          </cell>
          <cell r="B2736" t="str">
            <v>JOELHO, PVC SERIE R, 90 GRAUS, DN 150 MM, PARA ESGOTO PREDIAL</v>
          </cell>
          <cell r="C2736" t="str">
            <v xml:space="preserve">UN    </v>
          </cell>
          <cell r="D2736">
            <v>58.82</v>
          </cell>
        </row>
        <row r="2737">
          <cell r="A2737">
            <v>20154</v>
          </cell>
          <cell r="B2737" t="str">
            <v>JOELHO, PVC SERIE R, 90 GRAUS, DN 40 MM, PARA ESGOTO PREDIAL</v>
          </cell>
          <cell r="C2737" t="str">
            <v xml:space="preserve">UN    </v>
          </cell>
          <cell r="D2737">
            <v>3.35</v>
          </cell>
        </row>
        <row r="2738">
          <cell r="A2738">
            <v>20155</v>
          </cell>
          <cell r="B2738" t="str">
            <v>JOELHO, PVC SERIE R, 90 GRAUS, DN 50 MM, PARA ESGOTO PREDIAL</v>
          </cell>
          <cell r="C2738" t="str">
            <v xml:space="preserve">UN    </v>
          </cell>
          <cell r="D2738">
            <v>5.0199999999999996</v>
          </cell>
        </row>
        <row r="2739">
          <cell r="A2739">
            <v>20156</v>
          </cell>
          <cell r="B2739" t="str">
            <v>JOELHO, PVC SERIE R, 90 GRAUS, DN 75 MM, PARA ESGOTO PREDIAL</v>
          </cell>
          <cell r="C2739" t="str">
            <v xml:space="preserve">UN    </v>
          </cell>
          <cell r="D2739">
            <v>11.3</v>
          </cell>
        </row>
        <row r="2740">
          <cell r="A2740">
            <v>3512</v>
          </cell>
          <cell r="B2740" t="str">
            <v>JOELHO, PVC SOLDAVEL, 45 GRAUS, 110 MM, PARA AGUA FRIA PREDIAL</v>
          </cell>
          <cell r="C2740" t="str">
            <v xml:space="preserve">UN    </v>
          </cell>
          <cell r="D2740">
            <v>139.44999999999999</v>
          </cell>
        </row>
        <row r="2741">
          <cell r="A2741">
            <v>3499</v>
          </cell>
          <cell r="B2741" t="str">
            <v>JOELHO, PVC SOLDAVEL, 45 GRAUS, 20 MM, PARA AGUA FRIA PREDIAL</v>
          </cell>
          <cell r="C2741" t="str">
            <v xml:space="preserve">UN    </v>
          </cell>
          <cell r="D2741">
            <v>0.59</v>
          </cell>
        </row>
        <row r="2742">
          <cell r="A2742">
            <v>3500</v>
          </cell>
          <cell r="B2742" t="str">
            <v>JOELHO, PVC SOLDAVEL, 45 GRAUS, 25 MM, PARA AGUA FRIA PREDIAL</v>
          </cell>
          <cell r="C2742" t="str">
            <v xml:space="preserve">UN    </v>
          </cell>
          <cell r="D2742">
            <v>1</v>
          </cell>
        </row>
        <row r="2743">
          <cell r="A2743">
            <v>3501</v>
          </cell>
          <cell r="B2743" t="str">
            <v>JOELHO, PVC SOLDAVEL, 45 GRAUS, 32 MM, PARA AGUA FRIA PREDIAL</v>
          </cell>
          <cell r="C2743" t="str">
            <v xml:space="preserve">UN    </v>
          </cell>
          <cell r="D2743">
            <v>2.89</v>
          </cell>
        </row>
        <row r="2744">
          <cell r="A2744">
            <v>3502</v>
          </cell>
          <cell r="B2744" t="str">
            <v>JOELHO, PVC SOLDAVEL, 45 GRAUS, 40 MM, PARA AGUA FRIA PREDIAL</v>
          </cell>
          <cell r="C2744" t="str">
            <v xml:space="preserve">UN    </v>
          </cell>
          <cell r="D2744">
            <v>4.1100000000000003</v>
          </cell>
        </row>
        <row r="2745">
          <cell r="A2745">
            <v>3503</v>
          </cell>
          <cell r="B2745" t="str">
            <v>JOELHO, PVC SOLDAVEL, 45 GRAUS, 50 MM, PARA AGUA FRIA PREDIAL</v>
          </cell>
          <cell r="C2745" t="str">
            <v xml:space="preserve">UN    </v>
          </cell>
          <cell r="D2745">
            <v>4.93</v>
          </cell>
        </row>
        <row r="2746">
          <cell r="A2746">
            <v>3477</v>
          </cell>
          <cell r="B2746" t="str">
            <v>JOELHO, PVC SOLDAVEL, 45 GRAUS, 60 MM, PARA AGUA FRIA PREDIAL</v>
          </cell>
          <cell r="C2746" t="str">
            <v xml:space="preserve">UN    </v>
          </cell>
          <cell r="D2746">
            <v>19.09</v>
          </cell>
        </row>
        <row r="2747">
          <cell r="A2747">
            <v>3478</v>
          </cell>
          <cell r="B2747" t="str">
            <v>JOELHO, PVC SOLDAVEL, 45 GRAUS, 75 MM, PARA AGUA FRIA PREDIAL</v>
          </cell>
          <cell r="C2747" t="str">
            <v xml:space="preserve">UN    </v>
          </cell>
          <cell r="D2747">
            <v>43.86</v>
          </cell>
        </row>
        <row r="2748">
          <cell r="A2748">
            <v>3525</v>
          </cell>
          <cell r="B2748" t="str">
            <v>JOELHO, PVC SOLDAVEL, 45 GRAUS, 85 MM, PARA AGUA FRIA PREDIAL</v>
          </cell>
          <cell r="C2748" t="str">
            <v xml:space="preserve">UN    </v>
          </cell>
          <cell r="D2748">
            <v>52.03</v>
          </cell>
        </row>
        <row r="2749">
          <cell r="A2749">
            <v>3511</v>
          </cell>
          <cell r="B2749" t="str">
            <v>JOELHO, PVC SOLDAVEL, 90 GRAUS, 75 MM, PARA AGUA FRIA PREDIAL</v>
          </cell>
          <cell r="C2749" t="str">
            <v xml:space="preserve">UN    </v>
          </cell>
          <cell r="D2749">
            <v>61.06</v>
          </cell>
        </row>
        <row r="2750">
          <cell r="A2750">
            <v>38917</v>
          </cell>
          <cell r="B2750" t="str">
            <v>JOELHO, ROSCA FEMEA, COM BASE FIXA, METALICO, PARA CONEXAO COM ANEL DESLIZANTE EM TUBO PEX, DN 16 MM X 1/2"</v>
          </cell>
          <cell r="C2750" t="str">
            <v xml:space="preserve">UN    </v>
          </cell>
          <cell r="D2750">
            <v>9.23</v>
          </cell>
        </row>
        <row r="2751">
          <cell r="A2751">
            <v>38919</v>
          </cell>
          <cell r="B2751" t="str">
            <v>JOELHO, ROSCA FEMEA, COM BASE FIXA, METALICO, PARA CONEXAO COM ANEL DESLIZANTE EM TUBO PEX, DN 20 MM X 1/2"</v>
          </cell>
          <cell r="C2751" t="str">
            <v xml:space="preserve">UN    </v>
          </cell>
          <cell r="D2751">
            <v>13.73</v>
          </cell>
        </row>
        <row r="2752">
          <cell r="A2752">
            <v>38922</v>
          </cell>
          <cell r="B2752" t="str">
            <v>JOELHO, ROSCA FEMEA, COM BASE FIXA, METALICO, PARA CONEXAO COM ANEL DESLIZANTE EM TUBO PEX, DN 25 MM X 3/4"</v>
          </cell>
          <cell r="C2752" t="str">
            <v xml:space="preserve">UN    </v>
          </cell>
          <cell r="D2752">
            <v>17.739999999999998</v>
          </cell>
        </row>
        <row r="2753">
          <cell r="A2753">
            <v>38921</v>
          </cell>
          <cell r="B2753" t="str">
            <v>JOELHO, ROSCA FEMEA, COM BASE FIXA, PLASTICO, PARA CONEXAO COM CRIMPAGEM EM TUBO PEX, DN 25 MM X 1/2"</v>
          </cell>
          <cell r="C2753" t="str">
            <v xml:space="preserve">UN    </v>
          </cell>
          <cell r="D2753">
            <v>21.93</v>
          </cell>
        </row>
        <row r="2754">
          <cell r="A2754">
            <v>38918</v>
          </cell>
          <cell r="B2754" t="str">
            <v>JOELHO, ROSCA FEMEA, COM BASE FIXA, PLASTICO, PARA CONEXAO POR CRIMPAGEM EM TUBO PEX, DN 16 MM X 3/4"</v>
          </cell>
          <cell r="C2754" t="str">
            <v xml:space="preserve">UN    </v>
          </cell>
          <cell r="D2754">
            <v>20.84</v>
          </cell>
        </row>
        <row r="2755">
          <cell r="A2755">
            <v>38920</v>
          </cell>
          <cell r="B2755" t="str">
            <v>JOELHO, ROSCA FEMEA, COM BASE FIXA, PLASTICO, PARA CONEXAO POR CRIMPAGEM EM TUBO PEX, DN 20 MM X 3/4"</v>
          </cell>
          <cell r="C2755" t="str">
            <v xml:space="preserve">UN    </v>
          </cell>
          <cell r="D2755">
            <v>26.06</v>
          </cell>
        </row>
        <row r="2756">
          <cell r="A2756">
            <v>3104</v>
          </cell>
          <cell r="B2756" t="str">
            <v>JOGO DE FERRAGENS CROMADAS P/ PORTA DE VIDRO TEMPERADO, UMA FOLHA COMPOSTA: DOBRADICA SUPERIOR (101) E INFERIOR (103),TRINCO (502), FECHADURA (520),CONTRA FECHADURA (531),COM CAPUCHINHO</v>
          </cell>
          <cell r="C2756" t="str">
            <v xml:space="preserve">CJ    </v>
          </cell>
          <cell r="D2756">
            <v>367.69</v>
          </cell>
        </row>
        <row r="2757">
          <cell r="A2757">
            <v>12032</v>
          </cell>
          <cell r="B2757" t="str">
            <v>JOGO DE TRANQUETA E ROSETA QUADRADA DE SOBREPOR SEM FUROS, EM LATAO CROMADO, *50 X 50* MM, PARA FECHADURA DE PORTA DE BANHEIRO</v>
          </cell>
          <cell r="C2757" t="str">
            <v xml:space="preserve">JG    </v>
          </cell>
          <cell r="D2757">
            <v>45.27</v>
          </cell>
        </row>
        <row r="2758">
          <cell r="A2758">
            <v>12030</v>
          </cell>
          <cell r="B2758" t="str">
            <v>JOGO DE TRANQUETA E ROSETA REDONDA DE SOBREPOR SEM FUROS, EM LATAO CROMADO, DIAMETRO *50* MM, PARA FECHADURA DE PORTA DE BANHEIRO</v>
          </cell>
          <cell r="C2758" t="str">
            <v xml:space="preserve">JG    </v>
          </cell>
          <cell r="D2758">
            <v>42.54</v>
          </cell>
        </row>
        <row r="2759">
          <cell r="A2759">
            <v>10908</v>
          </cell>
          <cell r="B2759" t="str">
            <v>JUNCAO DE REDUCAO INVERTIDA, PVC SOLDAVEL, 100 X 50 MM, SERIE NORMAL PARA ESGOTO PREDIAL</v>
          </cell>
          <cell r="C2759" t="str">
            <v xml:space="preserve">UN    </v>
          </cell>
          <cell r="D2759">
            <v>9.91</v>
          </cell>
        </row>
        <row r="2760">
          <cell r="A2760">
            <v>10909</v>
          </cell>
          <cell r="B2760" t="str">
            <v>JUNCAO DE REDUCAO INVERTIDA, PVC SOLDAVEL, 100 X 75 MM, SERIE NORMAL PARA ESGOTO PREDIAL</v>
          </cell>
          <cell r="C2760" t="str">
            <v xml:space="preserve">UN    </v>
          </cell>
          <cell r="D2760">
            <v>15.81</v>
          </cell>
        </row>
        <row r="2761">
          <cell r="A2761">
            <v>3669</v>
          </cell>
          <cell r="B2761" t="str">
            <v>JUNCAO DE REDUCAO INVERTIDA, PVC SOLDAVEL, 75 X 50 MM, SERIE NORMAL PARA ESGOTO PREDIAL</v>
          </cell>
          <cell r="C2761" t="str">
            <v xml:space="preserve">UN    </v>
          </cell>
          <cell r="D2761">
            <v>6.77</v>
          </cell>
        </row>
        <row r="2762">
          <cell r="A2762">
            <v>20138</v>
          </cell>
          <cell r="B2762" t="str">
            <v>JUNCAO DE REDUCAO SIMPLES, COM BOLSA PARA ANEL, PVC LEVE,  150 X 100 MM, PARA ESGOTO PREDIAL</v>
          </cell>
          <cell r="C2762" t="str">
            <v xml:space="preserve">UN    </v>
          </cell>
          <cell r="D2762">
            <v>33.659999999999997</v>
          </cell>
        </row>
        <row r="2763">
          <cell r="A2763">
            <v>20139</v>
          </cell>
          <cell r="B2763" t="str">
            <v>JUNCAO DUPLA, PVC SERIE R, DN 100 X 100 X 100 MM, PARA ESGOTO PREDIAL</v>
          </cell>
          <cell r="C2763" t="str">
            <v xml:space="preserve">UN    </v>
          </cell>
          <cell r="D2763">
            <v>56.54</v>
          </cell>
        </row>
        <row r="2764">
          <cell r="A2764">
            <v>3668</v>
          </cell>
          <cell r="B2764" t="str">
            <v>JUNCAO DUPLA, PVC SOLDAVEL, DN 100 X 100 X 100 MM , SERIE NORMAL PARA ESGOTO PREDIAL</v>
          </cell>
          <cell r="C2764" t="str">
            <v xml:space="preserve">UN    </v>
          </cell>
          <cell r="D2764">
            <v>22.42</v>
          </cell>
        </row>
        <row r="2765">
          <cell r="A2765">
            <v>3656</v>
          </cell>
          <cell r="B2765" t="str">
            <v>JUNCAO DUPLA, PVC SOLDAVEL, DN 75 X 75 X 75 MM , SERIE NORMAL PARA ESGOTO PREDIAL</v>
          </cell>
          <cell r="C2765" t="str">
            <v xml:space="preserve">UN    </v>
          </cell>
          <cell r="D2765">
            <v>11.11</v>
          </cell>
        </row>
        <row r="2766">
          <cell r="A2766">
            <v>10911</v>
          </cell>
          <cell r="B2766" t="str">
            <v>JUNCAO INVERTIDA, PVC SOLDAVEL, 75 X 75 MM, SERIE NORMAL PARA ESGOTO PREDIAL</v>
          </cell>
          <cell r="C2766" t="str">
            <v xml:space="preserve">UN    </v>
          </cell>
          <cell r="D2766">
            <v>12.33</v>
          </cell>
        </row>
        <row r="2767">
          <cell r="A2767">
            <v>3654</v>
          </cell>
          <cell r="B2767" t="str">
            <v>JUNCAO PVC  ROSCAVEL, 45 GRAUS, 1/2", PARA AGUA FRIA PREDIAL</v>
          </cell>
          <cell r="C2767" t="str">
            <v xml:space="preserve">UN    </v>
          </cell>
          <cell r="D2767">
            <v>3.09</v>
          </cell>
        </row>
        <row r="2768">
          <cell r="A2768">
            <v>3664</v>
          </cell>
          <cell r="B2768" t="str">
            <v>JUNCAO PVC  ROSCAVEL, 45 GRAUS, 3/4", PARA AGUA FRIA PREDIAL</v>
          </cell>
          <cell r="C2768" t="str">
            <v xml:space="preserve">UN    </v>
          </cell>
          <cell r="D2768">
            <v>3.84</v>
          </cell>
        </row>
        <row r="2769">
          <cell r="A2769">
            <v>3657</v>
          </cell>
          <cell r="B2769" t="str">
            <v>JUNCAO PVC, 45 GRAUS, ROSCAVEL, 1 1/4", AGUA FRIA PREDIAL</v>
          </cell>
          <cell r="C2769" t="str">
            <v xml:space="preserve">UN    </v>
          </cell>
          <cell r="D2769">
            <v>4.1399999999999997</v>
          </cell>
        </row>
        <row r="2770">
          <cell r="A2770">
            <v>12625</v>
          </cell>
          <cell r="B2770" t="str">
            <v>JUNCAO PVC, 60 GRAUS, CIRCULAR,  DIAMETRO ENTRE 80 E 100 MM, PARA DRENAGEM PLUVIAL PREDIAL</v>
          </cell>
          <cell r="C2770" t="str">
            <v xml:space="preserve">UN    </v>
          </cell>
          <cell r="D2770">
            <v>7.76</v>
          </cell>
        </row>
        <row r="2771">
          <cell r="A2771">
            <v>20136</v>
          </cell>
          <cell r="B2771" t="str">
            <v>JUNCAO SIMPLES, PVC LEVE, 150 MM, PARA ESGOTO PREDIAL</v>
          </cell>
          <cell r="C2771" t="str">
            <v xml:space="preserve">UN    </v>
          </cell>
          <cell r="D2771">
            <v>75.95</v>
          </cell>
        </row>
        <row r="2772">
          <cell r="A2772">
            <v>20144</v>
          </cell>
          <cell r="B2772" t="str">
            <v>JUNCAO SIMPLES, PVC SERIE R, DN 100 X 100 MM, PARA ESGOTO PREDIAL</v>
          </cell>
          <cell r="C2772" t="str">
            <v xml:space="preserve">UN    </v>
          </cell>
          <cell r="D2772">
            <v>33.36</v>
          </cell>
        </row>
        <row r="2773">
          <cell r="A2773">
            <v>20143</v>
          </cell>
          <cell r="B2773" t="str">
            <v>JUNCAO SIMPLES, PVC SERIE R, DN 100 X 75 MM, PARA ESGOTO PREDIAL</v>
          </cell>
          <cell r="C2773" t="str">
            <v xml:space="preserve">UN    </v>
          </cell>
          <cell r="D2773">
            <v>31.16</v>
          </cell>
        </row>
        <row r="2774">
          <cell r="A2774">
            <v>20145</v>
          </cell>
          <cell r="B2774" t="str">
            <v>JUNCAO SIMPLES, PVC SERIE R, DN 150 X 100 MM, PARA ESGOTO PREDIAL</v>
          </cell>
          <cell r="C2774" t="str">
            <v xml:space="preserve">UN    </v>
          </cell>
          <cell r="D2774">
            <v>88.42</v>
          </cell>
        </row>
        <row r="2775">
          <cell r="A2775">
            <v>20146</v>
          </cell>
          <cell r="B2775" t="str">
            <v>JUNCAO SIMPLES, PVC SERIE R, DN 150 X 150 MM, PARA ESGOTO PREDIAL</v>
          </cell>
          <cell r="C2775" t="str">
            <v xml:space="preserve">UN    </v>
          </cell>
          <cell r="D2775">
            <v>99.71</v>
          </cell>
        </row>
        <row r="2776">
          <cell r="A2776">
            <v>20140</v>
          </cell>
          <cell r="B2776" t="str">
            <v>JUNCAO SIMPLES, PVC SERIE R, DN 40 X 40 MM, PARA ESGOTO PREDIAL</v>
          </cell>
          <cell r="C2776" t="str">
            <v xml:space="preserve">UN    </v>
          </cell>
          <cell r="D2776">
            <v>3.97</v>
          </cell>
        </row>
        <row r="2777">
          <cell r="A2777">
            <v>20141</v>
          </cell>
          <cell r="B2777" t="str">
            <v>JUNCAO SIMPLES, PVC SERIE R, DN 50 X 50 MM, PARA ESGOTO PREDIAL</v>
          </cell>
          <cell r="C2777" t="str">
            <v xml:space="preserve">UN    </v>
          </cell>
          <cell r="D2777">
            <v>6.97</v>
          </cell>
        </row>
        <row r="2778">
          <cell r="A2778">
            <v>20142</v>
          </cell>
          <cell r="B2778" t="str">
            <v>JUNCAO SIMPLES, PVC SERIE R, DN 75 X 75 MM, PARA ESGOTO PREDIAL</v>
          </cell>
          <cell r="C2778" t="str">
            <v xml:space="preserve">UN    </v>
          </cell>
          <cell r="D2778">
            <v>21.32</v>
          </cell>
        </row>
        <row r="2779">
          <cell r="A2779">
            <v>3659</v>
          </cell>
          <cell r="B2779" t="str">
            <v>JUNCAO SIMPLES, PVC, DN 100 X 50 MM, SERIE NORMAL PARA ESGOTO PREDIAL</v>
          </cell>
          <cell r="C2779" t="str">
            <v xml:space="preserve">UN    </v>
          </cell>
          <cell r="D2779">
            <v>9.25</v>
          </cell>
        </row>
        <row r="2780">
          <cell r="A2780">
            <v>3660</v>
          </cell>
          <cell r="B2780" t="str">
            <v>JUNCAO SIMPLES, PVC, DN 100 X 75 MM, SERIE NORMAL PARA ESGOTO PREDIAL</v>
          </cell>
          <cell r="C2780" t="str">
            <v xml:space="preserve">UN    </v>
          </cell>
          <cell r="D2780">
            <v>13.33</v>
          </cell>
        </row>
        <row r="2781">
          <cell r="A2781">
            <v>3662</v>
          </cell>
          <cell r="B2781" t="str">
            <v>JUNCAO SIMPLES, PVC, DN 50 X 50 MM, SERIE NORMAL PARA ESGOTO PREDIAL</v>
          </cell>
          <cell r="C2781" t="str">
            <v xml:space="preserve">UN    </v>
          </cell>
          <cell r="D2781">
            <v>5.03</v>
          </cell>
        </row>
        <row r="2782">
          <cell r="A2782">
            <v>3661</v>
          </cell>
          <cell r="B2782" t="str">
            <v>JUNCAO SIMPLES, PVC, DN 75 X 50 MM, SERIE NORMAL PARA ESGOTO PREDIAL</v>
          </cell>
          <cell r="C2782" t="str">
            <v xml:space="preserve">UN    </v>
          </cell>
          <cell r="D2782">
            <v>7.41</v>
          </cell>
        </row>
        <row r="2783">
          <cell r="A2783">
            <v>3658</v>
          </cell>
          <cell r="B2783" t="str">
            <v>JUNCAO SIMPLES, PVC, DN 75 X 75 MM, SERIE NORMAL PARA ESGOTO PREDIAL</v>
          </cell>
          <cell r="C2783" t="str">
            <v xml:space="preserve">UN    </v>
          </cell>
          <cell r="D2783">
            <v>9.43</v>
          </cell>
        </row>
        <row r="2784">
          <cell r="A2784">
            <v>3670</v>
          </cell>
          <cell r="B2784" t="str">
            <v>JUNCAO SIMPLES, PVC, 45 GRAUS, DN 100 X 100 MM, SERIE NORMAL PARA ESGOTO PREDIAL</v>
          </cell>
          <cell r="C2784" t="str">
            <v xml:space="preserve">UN    </v>
          </cell>
          <cell r="D2784">
            <v>12.3</v>
          </cell>
        </row>
        <row r="2785">
          <cell r="A2785">
            <v>3666</v>
          </cell>
          <cell r="B2785" t="str">
            <v>JUNCAO SIMPLES, PVC, 45 GRAUS, DN 40 X 40 MM, SERIE NORMAL PARA ESGOTO PREDIAL</v>
          </cell>
          <cell r="C2785" t="str">
            <v xml:space="preserve">UN    </v>
          </cell>
          <cell r="D2785">
            <v>2.08</v>
          </cell>
        </row>
        <row r="2786">
          <cell r="A2786">
            <v>14157</v>
          </cell>
          <cell r="B2786" t="str">
            <v>JUNCAO 2 GARRAS PARA FITA PERFURADA</v>
          </cell>
          <cell r="C2786" t="str">
            <v xml:space="preserve">UN    </v>
          </cell>
          <cell r="D2786">
            <v>0.87</v>
          </cell>
        </row>
        <row r="2787">
          <cell r="A2787">
            <v>3653</v>
          </cell>
          <cell r="B2787" t="str">
            <v>JUNCAO, PVC, 45 GRAUS, JE, BBB, DN 100 MM, PARA REDE COLETORA DE ESGOTO (NBR 10569)</v>
          </cell>
          <cell r="C2787" t="str">
            <v xml:space="preserve">UN    </v>
          </cell>
          <cell r="D2787">
            <v>60.31</v>
          </cell>
        </row>
        <row r="2788">
          <cell r="A2788">
            <v>3649</v>
          </cell>
          <cell r="B2788" t="str">
            <v>JUNCAO, PVC, 45 GRAUS, JE, BBB, DN 150 MM, PARA REDE COLETORA DE ESGOTO (NBR 10569)</v>
          </cell>
          <cell r="C2788" t="str">
            <v xml:space="preserve">UN    </v>
          </cell>
          <cell r="D2788">
            <v>124.91</v>
          </cell>
        </row>
        <row r="2789">
          <cell r="A2789">
            <v>42696</v>
          </cell>
          <cell r="B2789" t="str">
            <v>JUNCAO, PVC, 45 GRAUS, JE, BBB, DN 150 MM, PARA TUBO CORRUGADO E/OU LISO, REDE COLETORA DE ESGOTO (NBR 10569)</v>
          </cell>
          <cell r="C2789" t="str">
            <v xml:space="preserve">UN    </v>
          </cell>
          <cell r="D2789">
            <v>349.49</v>
          </cell>
        </row>
        <row r="2790">
          <cell r="A2790">
            <v>42697</v>
          </cell>
          <cell r="B2790" t="str">
            <v>JUNCAO, PVC, 45 GRAUS, JE, BBB, DN 200 MM, PARA TUBO CORRUGADO E/OU LISO, REDE COLETORA DE ESGOTO (NBR 10569)</v>
          </cell>
          <cell r="C2790" t="str">
            <v xml:space="preserve">UN    </v>
          </cell>
          <cell r="D2790">
            <v>526.35</v>
          </cell>
        </row>
        <row r="2791">
          <cell r="A2791">
            <v>42698</v>
          </cell>
          <cell r="B2791" t="str">
            <v>JUNCAO, PVC, 45 GRAUS, JE, BBB, DN 250 MM, PARA TUBO CORRUGADO E/OU LISO, REDE COLETORA DE ESGOTO (NBR 10569)</v>
          </cell>
          <cell r="C2791" t="str">
            <v xml:space="preserve">UN    </v>
          </cell>
          <cell r="D2791">
            <v>733.19</v>
          </cell>
        </row>
        <row r="2792">
          <cell r="A2792">
            <v>39875</v>
          </cell>
          <cell r="B2792" t="str">
            <v>JUNTA DE EXPANSAO BRONZE/LATAO (REF 900), PONTA X PONTA, 35 MM</v>
          </cell>
          <cell r="C2792" t="str">
            <v xml:space="preserve">UN    </v>
          </cell>
          <cell r="D2792">
            <v>375.29</v>
          </cell>
        </row>
        <row r="2793">
          <cell r="A2793">
            <v>39876</v>
          </cell>
          <cell r="B2793" t="str">
            <v>JUNTA DE EXPANSAO BRONZE/LATAO (REF 900), PONTA X PONTA, 42 MM</v>
          </cell>
          <cell r="C2793" t="str">
            <v xml:space="preserve">UN    </v>
          </cell>
          <cell r="D2793">
            <v>469.86</v>
          </cell>
        </row>
        <row r="2794">
          <cell r="A2794">
            <v>39877</v>
          </cell>
          <cell r="B2794" t="str">
            <v>JUNTA DE EXPANSAO BRONZE/LATAO (REF 900), PONTA X PONTA, 54 MM</v>
          </cell>
          <cell r="C2794" t="str">
            <v xml:space="preserve">UN    </v>
          </cell>
          <cell r="D2794">
            <v>651.66999999999996</v>
          </cell>
        </row>
        <row r="2795">
          <cell r="A2795">
            <v>39878</v>
          </cell>
          <cell r="B2795" t="str">
            <v>JUNTA DE EXPANSAO BRONZE/LATAO (REF 900), PONTA X PONTA, 66 MM</v>
          </cell>
          <cell r="C2795" t="str">
            <v xml:space="preserve">UN    </v>
          </cell>
          <cell r="D2795">
            <v>860.75</v>
          </cell>
        </row>
        <row r="2796">
          <cell r="A2796">
            <v>39872</v>
          </cell>
          <cell r="B2796" t="str">
            <v>JUNTA DE EXPANSAO DE COBRE (REF 900), PONTA X PONTA, 15 MM</v>
          </cell>
          <cell r="C2796" t="str">
            <v xml:space="preserve">UN    </v>
          </cell>
          <cell r="D2796">
            <v>257.36</v>
          </cell>
        </row>
        <row r="2797">
          <cell r="A2797">
            <v>39873</v>
          </cell>
          <cell r="B2797" t="str">
            <v>JUNTA DE EXPANSAO DE COBRE (REF 900), PONTA X PONTA, 22 MM</v>
          </cell>
          <cell r="C2797" t="str">
            <v xml:space="preserve">UN    </v>
          </cell>
          <cell r="D2797">
            <v>298.52</v>
          </cell>
        </row>
        <row r="2798">
          <cell r="A2798">
            <v>39874</v>
          </cell>
          <cell r="B2798" t="str">
            <v>JUNTA DE EXPANSAO DE COBRE (REF 900), PONTA X PONTA, 28 MM</v>
          </cell>
          <cell r="C2798" t="str">
            <v xml:space="preserve">UN    </v>
          </cell>
          <cell r="D2798">
            <v>327.89</v>
          </cell>
        </row>
        <row r="2799">
          <cell r="A2799">
            <v>3674</v>
          </cell>
          <cell r="B2799" t="str">
            <v>JUNTA DILATACAO ELASTICA PARA CONCRETO (FUGENBAND) O-12, ATE 5 MCA</v>
          </cell>
          <cell r="C2799" t="str">
            <v xml:space="preserve">M     </v>
          </cell>
          <cell r="D2799">
            <v>59.04</v>
          </cell>
        </row>
        <row r="2800">
          <cell r="A2800">
            <v>3681</v>
          </cell>
          <cell r="B2800" t="str">
            <v>JUNTA DILATACAO ELASTICA PARA CONCRETO (FUGENBAND) O-22, ATE 30 MCA</v>
          </cell>
          <cell r="C2800" t="str">
            <v xml:space="preserve">M     </v>
          </cell>
          <cell r="D2800">
            <v>87.85</v>
          </cell>
        </row>
        <row r="2801">
          <cell r="A2801">
            <v>3676</v>
          </cell>
          <cell r="B2801" t="str">
            <v>JUNTA DILATACAO ELASTICA PARA CONCRETO (FUGENBAND) O-35/10, ATE 100 MCA</v>
          </cell>
          <cell r="C2801" t="str">
            <v xml:space="preserve">M     </v>
          </cell>
          <cell r="D2801">
            <v>330.62</v>
          </cell>
        </row>
        <row r="2802">
          <cell r="A2802">
            <v>3679</v>
          </cell>
          <cell r="B2802" t="str">
            <v>JUNTA DILATACAO ELASTICA PARA CONCRETO (FUGENBAND) O-35/6, ATE 100 MCA</v>
          </cell>
          <cell r="C2802" t="str">
            <v xml:space="preserve">M     </v>
          </cell>
          <cell r="D2802">
            <v>273.52999999999997</v>
          </cell>
        </row>
        <row r="2803">
          <cell r="A2803">
            <v>3672</v>
          </cell>
          <cell r="B2803" t="str">
            <v>JUNTA PLASTICA DE DILATACAO PARA PISOS, COR CINZA, 10 X 4,5 MM (ALTURA X ESPESSURA)</v>
          </cell>
          <cell r="C2803" t="str">
            <v xml:space="preserve">M     </v>
          </cell>
          <cell r="D2803">
            <v>0.93</v>
          </cell>
        </row>
        <row r="2804">
          <cell r="A2804">
            <v>3671</v>
          </cell>
          <cell r="B2804" t="str">
            <v>JUNTA PLASTICA DE DILATACAO PARA PISOS, COR CINZA, 17 X 3 MM (ALTURA X ESPESSURA)</v>
          </cell>
          <cell r="C2804" t="str">
            <v xml:space="preserve">M     </v>
          </cell>
          <cell r="D2804">
            <v>0.88</v>
          </cell>
        </row>
        <row r="2805">
          <cell r="A2805">
            <v>3673</v>
          </cell>
          <cell r="B2805" t="str">
            <v>JUNTA PLASTICA DE DILATACAO PARA PISOS, COR CINZA, 27 X 3 MM (ALTURA X ESPESSURA)</v>
          </cell>
          <cell r="C2805" t="str">
            <v xml:space="preserve">M     </v>
          </cell>
          <cell r="D2805">
            <v>1.38</v>
          </cell>
        </row>
        <row r="2806">
          <cell r="A2806">
            <v>38394</v>
          </cell>
          <cell r="B2806" t="str">
            <v>KIT ACESSORIOS PARA COMPRESSOR DE AR, 5 PECAS (PISTOLAS PINTURA, LIMPEZA E PULVERIZACAO, CALIBRADOR E MANGUEIRA)</v>
          </cell>
          <cell r="C2806" t="str">
            <v xml:space="preserve">UN    </v>
          </cell>
          <cell r="D2806">
            <v>252.6</v>
          </cell>
        </row>
        <row r="2807">
          <cell r="A2807">
            <v>3729</v>
          </cell>
          <cell r="B2807" t="str">
            <v>KIT CAVALETE, PVC, COM REGISTRO, PARA HIDROMETRO, BITOLAS 1/2" OU 3/4" - COMPLETO</v>
          </cell>
          <cell r="C2807" t="str">
            <v xml:space="preserve">UN    </v>
          </cell>
          <cell r="D2807">
            <v>51.78</v>
          </cell>
        </row>
        <row r="2808">
          <cell r="A2808">
            <v>39357</v>
          </cell>
          <cell r="B2808"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808" t="str">
            <v xml:space="preserve">UN    </v>
          </cell>
          <cell r="D2808">
            <v>83.84</v>
          </cell>
        </row>
        <row r="2809">
          <cell r="A2809">
            <v>39358</v>
          </cell>
          <cell r="B2809"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809" t="str">
            <v xml:space="preserve">UN    </v>
          </cell>
          <cell r="D2809">
            <v>91.94</v>
          </cell>
        </row>
        <row r="2810">
          <cell r="A2810">
            <v>39356</v>
          </cell>
          <cell r="B2810"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810" t="str">
            <v xml:space="preserve">UN    </v>
          </cell>
          <cell r="D2810">
            <v>156.85</v>
          </cell>
        </row>
        <row r="2811">
          <cell r="A2811">
            <v>39355</v>
          </cell>
          <cell r="B2811"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811" t="str">
            <v xml:space="preserve">UN    </v>
          </cell>
          <cell r="D2811">
            <v>134.97</v>
          </cell>
        </row>
        <row r="2812">
          <cell r="A2812">
            <v>39353</v>
          </cell>
          <cell r="B2812"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812" t="str">
            <v xml:space="preserve">UN    </v>
          </cell>
          <cell r="D2812">
            <v>185.09</v>
          </cell>
        </row>
        <row r="2813">
          <cell r="A2813">
            <v>39354</v>
          </cell>
          <cell r="B2813"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813" t="str">
            <v xml:space="preserve">UN    </v>
          </cell>
          <cell r="D2813">
            <v>184.47</v>
          </cell>
        </row>
        <row r="2814">
          <cell r="A2814">
            <v>39398</v>
          </cell>
          <cell r="B2814" t="str">
            <v>KIT DE ACESSORIOS PARA BANHEIRO EM METAL CROMADO, 5 PECAS</v>
          </cell>
          <cell r="C2814" t="str">
            <v xml:space="preserve">UN    </v>
          </cell>
          <cell r="D2814">
            <v>73.55</v>
          </cell>
        </row>
        <row r="2815">
          <cell r="A2815">
            <v>13343</v>
          </cell>
          <cell r="B2815" t="str">
            <v>KIT DE MATERIAIS PARA BRACADEIRA PARA FIXACAO EM POSTE CIRCULAR, CONTEM TRES FIXADORES E UM ROLO DE FITA DE 3 M EM ACO CARBONO</v>
          </cell>
          <cell r="C2815" t="str">
            <v xml:space="preserve">UN    </v>
          </cell>
          <cell r="D2815">
            <v>30.91</v>
          </cell>
        </row>
        <row r="2816">
          <cell r="A2816">
            <v>12118</v>
          </cell>
          <cell r="B2816" t="str">
            <v>KIT DE PROTECAO ARSTOP PARA AR CONDICIONADO, TOMADA PADRAO 2P+T 20 A, COM DISJUNTOR UNIPOLAR DIN 20A</v>
          </cell>
          <cell r="C2816" t="str">
            <v xml:space="preserve">UN    </v>
          </cell>
          <cell r="D2816">
            <v>16</v>
          </cell>
        </row>
        <row r="2817">
          <cell r="A2817">
            <v>39482</v>
          </cell>
          <cell r="B2817" t="str">
            <v>KIT PORTA PRONTA DE MADEIRA, FOLHA LEVE (NBR 15930) DE 60 X 210 CM, E = *35* MM, COM MARCO EM ACO, NUCLEO COLMEIA, CAPA LISA EM HDF, ACABAMENTO MELAMINICO BRANCO (INCLUI MARCO, ALIZARES, DOBRADICAS E FECHADURA)</v>
          </cell>
          <cell r="C2817" t="str">
            <v xml:space="preserve">UN    </v>
          </cell>
          <cell r="D2817">
            <v>453.25</v>
          </cell>
        </row>
        <row r="2818">
          <cell r="A2818">
            <v>39486</v>
          </cell>
          <cell r="B2818" t="str">
            <v>KIT PORTA PRONTA DE MADEIRA, FOLHA LEVE (NBR 15930) DE 60 X 210 CM, E = 35 MM, NUCLEO COLMEIA, ESTRUTURA USINADA PARA FECHADURA, CAPA LISA EM HDF, ACABAMENTO EM PRIMER PARA PINTURA (INCLUI MARCO, ALIZARES E DOBRADICAS)</v>
          </cell>
          <cell r="C2818" t="str">
            <v xml:space="preserve">UN    </v>
          </cell>
          <cell r="D2818">
            <v>399.32</v>
          </cell>
        </row>
        <row r="2819">
          <cell r="A2819">
            <v>39483</v>
          </cell>
          <cell r="B2819" t="str">
            <v>KIT PORTA PRONTA DE MADEIRA, FOLHA LEVE (NBR 15930) DE 70 X 210 CM, E = *35* MM, COM MARCO EM ACO, NUCLEO COLMEIA, CAPA LISA EM HDF, ACABAMENTO MELAMINICO BRANCO (INCLUI MARCO, ALIZARES, DOBRADICAS E FECHADURA)</v>
          </cell>
          <cell r="C2819" t="str">
            <v xml:space="preserve">UN    </v>
          </cell>
          <cell r="D2819">
            <v>432.29</v>
          </cell>
        </row>
        <row r="2820">
          <cell r="A2820">
            <v>39487</v>
          </cell>
          <cell r="B2820" t="str">
            <v>KIT PORTA PRONTA DE MADEIRA, FOLHA LEVE (NBR 15930) DE 70 X 210 CM, E = 35 MM, NUCLEO COLMEIA, ESTRUTURA USINADA PARA FECHADURA, CAPA LISA EM HDF, ACABAMENTO EM PRIMER PARA PINTURA (INCLUI MARCO, ALIZARES E DOBRADICAS)</v>
          </cell>
          <cell r="C2820" t="str">
            <v xml:space="preserve">UN    </v>
          </cell>
          <cell r="D2820">
            <v>403.45</v>
          </cell>
        </row>
        <row r="2821">
          <cell r="A2821">
            <v>39484</v>
          </cell>
          <cell r="B2821" t="str">
            <v>KIT PORTA PRONTA DE MADEIRA, FOLHA LEVE (NBR 15930) DE 80 X 210 CM, E = *35* MM, COM MARCO EM ACO, NUCLEO COLMEIA, CAPA LISA EM HDF, ACABAMENTO MELAMINICO BRANCO (INCLUI MARCO, ALIZARES, DOBRADICAS E FECHADURA)</v>
          </cell>
          <cell r="C2821" t="str">
            <v xml:space="preserve">UN    </v>
          </cell>
          <cell r="D2821">
            <v>436.41</v>
          </cell>
        </row>
        <row r="2822">
          <cell r="A2822">
            <v>39488</v>
          </cell>
          <cell r="B2822" t="str">
            <v>KIT PORTA PRONTA DE MADEIRA, FOLHA LEVE (NBR 15930) DE 80 X 210 CM, E = 35 MM, NUCLEO COLMEIA, ESTRUTURA USINADA PARA FECHADURA, CAPA LISA EM HDF, ACABAMENTO EM PRIMER PARA PINTURA (INCLUI MARCO, ALIZARES E DOBRADICAS)</v>
          </cell>
          <cell r="C2822" t="str">
            <v xml:space="preserve">UN    </v>
          </cell>
          <cell r="D2822">
            <v>407.57</v>
          </cell>
        </row>
        <row r="2823">
          <cell r="A2823">
            <v>39485</v>
          </cell>
          <cell r="B2823" t="str">
            <v>KIT PORTA PRONTA DE MADEIRA, FOLHA LEVE (NBR 15930) DE 90 X 210 CM, E = *35* MM, COM MARCO EM ACO, NUCLEO COLMEIA, CAPA LISA EM HDF, ACABAMENTO MELAMINICO BRANCO (INCLUI MARCO, ALIZARES, DOBRADICAS E FECHADURA)</v>
          </cell>
          <cell r="C2823" t="str">
            <v xml:space="preserve">UN    </v>
          </cell>
          <cell r="D2823">
            <v>457.04</v>
          </cell>
        </row>
        <row r="2824">
          <cell r="A2824">
            <v>39489</v>
          </cell>
          <cell r="B2824" t="str">
            <v>KIT PORTA PRONTA DE MADEIRA, FOLHA LEVE (NBR 15930) DE 90 X 210 CM, E = 35 MM, NUCLEO COLMEIA, ESTRUTURA USINADA PARA FECHADURA, CAPA LISA EM HDF, ACABAMENTO EM PRIMER PARA PINTURA (INCLUI MARCO, ALIZARES E DOBRADICAS)</v>
          </cell>
          <cell r="C2824" t="str">
            <v xml:space="preserve">UN    </v>
          </cell>
          <cell r="D2824">
            <v>428.19</v>
          </cell>
        </row>
        <row r="2825">
          <cell r="A2825">
            <v>39494</v>
          </cell>
          <cell r="B2825" t="str">
            <v>KIT PORTA PRONTA DE MADEIRA, FOLHA MEDIA (NBR 15930) DE 60 X 210 CM, E = 35 MM, NUCLEO SARRAFEADO, ESTRUTURA USINADA PARA FECHADURA, CAPA LISA EM HDF, ACABAMENTO EM PRIMER PARA PINTURA (INCLUI MARCO, ALIZARES E DOBRADICAS)</v>
          </cell>
          <cell r="C2825" t="str">
            <v xml:space="preserve">UN    </v>
          </cell>
          <cell r="D2825">
            <v>436.76</v>
          </cell>
        </row>
        <row r="2826">
          <cell r="A2826">
            <v>39490</v>
          </cell>
          <cell r="B2826" t="str">
            <v>KIT PORTA PRONTA DE MADEIRA, FOLHA MEDIA (NBR 15930) DE 60 X 210 CM, E = 35 MM, NUCLEO SARRAFEADO, ESTRUTURA USINADA PARA FECHADURA, CAPA LISA EM HDF, ACABAMENTO MELAMINICO BRANCO (INCLUI MARCO, ALIZARES E DOBRADICAS)</v>
          </cell>
          <cell r="C2826" t="str">
            <v xml:space="preserve">UN    </v>
          </cell>
          <cell r="D2826">
            <v>495.11</v>
          </cell>
        </row>
        <row r="2827">
          <cell r="A2827">
            <v>39495</v>
          </cell>
          <cell r="B2827" t="str">
            <v>KIT PORTA PRONTA DE MADEIRA, FOLHA MEDIA (NBR 15930) DE 70 X 210 CM, E = 35 MM, NUCLEO SARRAFEADO, ESTRUTURA USINADA PARA FECHADURA, CAPA LISA EM HDF, ACABAMENTO EM PRIMER PARA PINTURA (INCLUI MARCO, ALIZARES E DOBRADICAS)</v>
          </cell>
          <cell r="C2827" t="str">
            <v xml:space="preserve">UN    </v>
          </cell>
          <cell r="D2827">
            <v>453.25</v>
          </cell>
        </row>
        <row r="2828">
          <cell r="A2828">
            <v>39491</v>
          </cell>
          <cell r="B2828" t="str">
            <v>KIT PORTA PRONTA DE MADEIRA, FOLHA MEDIA (NBR 15930) DE 70 X 210 CM, E = 35 MM, NUCLEO SARRAFEADO, ESTRUTURA USINADA PARA FECHADURA, CAPA LISA EM HDF, ACABAMENTO MELAMINICO BRANCO (INCLUI MARCO, ALIZARES E DOBRADICAS)</v>
          </cell>
          <cell r="C2828" t="str">
            <v xml:space="preserve">UN    </v>
          </cell>
          <cell r="D2828">
            <v>510.93</v>
          </cell>
        </row>
        <row r="2829">
          <cell r="A2829">
            <v>39496</v>
          </cell>
          <cell r="B2829" t="str">
            <v>KIT PORTA PRONTA DE MADEIRA, FOLHA MEDIA (NBR 15930) DE 80 X 210 CM, E = 35 MM, NUCLEO SARRAFEADO, ESTRUTURA USINADA PARA FECHADURA, CAPA LISA EM HDF, ACABAMENTO EM PRIMER PARA PINTURA (INCLUI MARCO, ALIZARES E DOBRADICAS)</v>
          </cell>
          <cell r="C2829" t="str">
            <v xml:space="preserve">UN    </v>
          </cell>
          <cell r="D2829">
            <v>469.56</v>
          </cell>
        </row>
        <row r="2830">
          <cell r="A2830">
            <v>39492</v>
          </cell>
          <cell r="B2830" t="str">
            <v>KIT PORTA PRONTA DE MADEIRA, FOLHA MEDIA (NBR 15930) DE 80 X 210 CM, E = 35 MM, NUCLEO SARRAFEADO, ESTRUTURA USINADA PARA FECHADURA, CAPA LISA EM HDF, ACABAMENTO MELAMINICO BRANCO (INCLUI MARCO, ALIZARES E DOBRADICAS)</v>
          </cell>
          <cell r="C2830" t="str">
            <v xml:space="preserve">UN    </v>
          </cell>
          <cell r="D2830">
            <v>514.05999999999995</v>
          </cell>
        </row>
        <row r="2831">
          <cell r="A2831">
            <v>39497</v>
          </cell>
          <cell r="B2831" t="str">
            <v>KIT PORTA PRONTA DE MADEIRA, FOLHA MEDIA (NBR 15930) DE 90 X 210 CM, E = 35 MM, NUCLEO SARRAFEADO, ESTRUTURA USINADA PARA FECHADURA, CAPA LISA EM HDF, ACABAMENTO EM PRIMER PARA PINTURA (INCLUI MARCO, ALIZARES E DOBRADICAS)</v>
          </cell>
          <cell r="C2831" t="str">
            <v xml:space="preserve">UN    </v>
          </cell>
          <cell r="D2831">
            <v>486.04</v>
          </cell>
        </row>
        <row r="2832">
          <cell r="A2832">
            <v>39493</v>
          </cell>
          <cell r="B2832" t="str">
            <v>KIT PORTA PRONTA DE MADEIRA, FOLHA MEDIA (NBR 15930) DE 90 X 210 CM, E = 35 MM, NUCLEO SARRAFEADO, ESTRUTURA USINADA PARA FECHADURA, CAPA LISA EM HDF, ACABAMENTO MELAMINICO BRANCO (INCLUI MARCO, ALIZARES E DOBRADICAS)</v>
          </cell>
          <cell r="C2832" t="str">
            <v xml:space="preserve">UN    </v>
          </cell>
          <cell r="D2832">
            <v>543.89</v>
          </cell>
        </row>
        <row r="2833">
          <cell r="A2833">
            <v>39500</v>
          </cell>
          <cell r="B2833" t="str">
            <v>KIT PORTA PRONTA DE MADEIRA, FOLHA PESADA (NBR 15930) DE 80 X 210 CM, E = 35 MM, NUCLEO SOLIDO, CAPA LISA EM HDF, ACABAMENTO MELAMINICO BRANCO (INCLUI MARCO, ALIZARES, DOBRADICAS E FECHADURA EXTERNA)</v>
          </cell>
          <cell r="C2833" t="str">
            <v xml:space="preserve">UN    </v>
          </cell>
          <cell r="D2833">
            <v>545.66999999999996</v>
          </cell>
        </row>
        <row r="2834">
          <cell r="A2834">
            <v>39498</v>
          </cell>
          <cell r="B2834" t="str">
            <v>KIT PORTA PRONTA DE MADEIRA, FOLHA PESADA (NBR 15930) DE 80 X 210 CM, E = 35 MM, NUCLEO SOLIDO, ESTRUTURA USINADA PARA FECHADURA, CAPA LISA EM HDF, ACABAMENTO EM LAMINADO NATURAL COM VERNIZ (INCLUI MARCO, ALIZARES E DOBRADICAS)</v>
          </cell>
          <cell r="C2834" t="str">
            <v xml:space="preserve">UN    </v>
          </cell>
          <cell r="D2834">
            <v>606.77</v>
          </cell>
        </row>
        <row r="2835">
          <cell r="A2835">
            <v>39501</v>
          </cell>
          <cell r="B2835" t="str">
            <v>KIT PORTA PRONTA DE MADEIRA, FOLHA PESADA (NBR 15930) DE 90 X 210 CM, E = 35 MM, NUCLEO SOLIDO, CAPA LISA EM HDF, ACABAMENTO MELAMINICO BRANCO (INCLUI MARCO, ALIZARES, DOBRADICAS E FECHADURA EXTERNA)</v>
          </cell>
          <cell r="C2835" t="str">
            <v xml:space="preserve">UN    </v>
          </cell>
          <cell r="D2835">
            <v>559.88</v>
          </cell>
        </row>
        <row r="2836">
          <cell r="A2836">
            <v>39499</v>
          </cell>
          <cell r="B2836" t="str">
            <v>KIT PORTA PRONTA DE MADEIRA, FOLHA PESADA (NBR 15930) DE 90 X 210 CM, E = 35 MM, NUCLEO SOLIDO, ESTRUTURA USINADA PARA FECHADURA, CAPA LISA EM HDF, ACABAMENTO EM LAMINADO NATURAL COM VERNIZ (INCLUI MARCO, ALIZARES E DOBRADICAS)</v>
          </cell>
          <cell r="C2836" t="str">
            <v xml:space="preserve">UN    </v>
          </cell>
          <cell r="D2836">
            <v>658.24</v>
          </cell>
        </row>
        <row r="2837">
          <cell r="A2837">
            <v>3733</v>
          </cell>
          <cell r="B2837" t="str">
            <v>LADRILHO HIDRAULICO, *20 x 20* CM, E= 2 CM, PADRAO COPACABANA, 2 CORES (PRETO E BRANCO)</v>
          </cell>
          <cell r="C2837" t="str">
            <v xml:space="preserve">M2    </v>
          </cell>
          <cell r="D2837">
            <v>47.4</v>
          </cell>
        </row>
        <row r="2838">
          <cell r="A2838">
            <v>3731</v>
          </cell>
          <cell r="B2838" t="str">
            <v>LADRILHO HIDRAULICO, *20 X 20* CM, E= 2 CM, DADOS, COR NATURAL</v>
          </cell>
          <cell r="C2838" t="str">
            <v xml:space="preserve">M2    </v>
          </cell>
          <cell r="D2838">
            <v>44</v>
          </cell>
        </row>
        <row r="2839">
          <cell r="A2839">
            <v>38137</v>
          </cell>
          <cell r="B2839" t="str">
            <v>LADRILHO HIDRAULICO, *20 X 20* CM, E= 2 CM, RAMPA, NATURAL</v>
          </cell>
          <cell r="C2839" t="str">
            <v xml:space="preserve">M2    </v>
          </cell>
          <cell r="D2839">
            <v>44.26</v>
          </cell>
        </row>
        <row r="2840">
          <cell r="A2840">
            <v>38135</v>
          </cell>
          <cell r="B2840" t="str">
            <v>LADRILHO HIDRAULICO, *20 X 20* CM, E= 2 CM, TATIL ALERTA OU DIRECIONAL, AMARELO</v>
          </cell>
          <cell r="C2840" t="str">
            <v xml:space="preserve">M2    </v>
          </cell>
          <cell r="D2840">
            <v>56.1</v>
          </cell>
        </row>
        <row r="2841">
          <cell r="A2841">
            <v>38138</v>
          </cell>
          <cell r="B2841" t="str">
            <v>LADRILHO HIDRAULICO, *30 X 30* CM, E= 2 CM, MILANO, NATURAL</v>
          </cell>
          <cell r="C2841" t="str">
            <v xml:space="preserve">M2    </v>
          </cell>
          <cell r="D2841">
            <v>43.46</v>
          </cell>
        </row>
        <row r="2842">
          <cell r="A2842">
            <v>3736</v>
          </cell>
          <cell r="B2842" t="str">
            <v>LAJE PRE-MOLDADA CONVENCIONAL (LAJOTAS + VIGOTAS) PARA FORRO, UNIDIRECIONAL, SOBRECARGA DE 100 KG/M2, VAO ATE 4,00 M (SEM COLOCACAO)</v>
          </cell>
          <cell r="C2842" t="str">
            <v xml:space="preserve">M2    </v>
          </cell>
          <cell r="D2842">
            <v>44.5</v>
          </cell>
        </row>
        <row r="2843">
          <cell r="A2843">
            <v>3741</v>
          </cell>
          <cell r="B2843" t="str">
            <v>LAJE PRE-MOLDADA CONVENCIONAL (LAJOTAS + VIGOTAS) PARA FORRO, UNIDIRECIONAL, SOBRECARGA DE 100 KG/M2, VAO ATE 4,50 M (SEM COLOCACAO)</v>
          </cell>
          <cell r="C2843" t="str">
            <v xml:space="preserve">M2    </v>
          </cell>
          <cell r="D2843">
            <v>46.38</v>
          </cell>
        </row>
        <row r="2844">
          <cell r="A2844">
            <v>3745</v>
          </cell>
          <cell r="B2844" t="str">
            <v>LAJE PRE-MOLDADA CONVENCIONAL (LAJOTAS + VIGOTAS) PARA FORRO, UNIDIRECIONAL, SOBRECARGA 100 KG/M2, VAO ATE 5,00 M (SEM COLOCACAO)</v>
          </cell>
          <cell r="C2844" t="str">
            <v xml:space="preserve">M2    </v>
          </cell>
          <cell r="D2844">
            <v>50.01</v>
          </cell>
        </row>
        <row r="2845">
          <cell r="A2845">
            <v>3743</v>
          </cell>
          <cell r="B2845" t="str">
            <v>LAJE PRE-MOLDADA CONVENCIONAL (LAJOTAS + VIGOTAS) PARA PISO, UNIDIRECIONAL, SOBRECARGA DE 200 KG/M2, VAO ATE 3,50 M (SEM COLOCACAO)</v>
          </cell>
          <cell r="C2845" t="str">
            <v xml:space="preserve">M2    </v>
          </cell>
          <cell r="D2845">
            <v>46.22</v>
          </cell>
        </row>
        <row r="2846">
          <cell r="A2846">
            <v>3744</v>
          </cell>
          <cell r="B2846" t="str">
            <v>LAJE PRE-MOLDADA CONVENCIONAL (LAJOTAS + VIGOTAS) PARA PISO, UNIDIRECIONAL, SOBRECARGA DE 200 KG/M2, VAO ATE 4,50 M (SEM COLOCACAO)</v>
          </cell>
          <cell r="C2846" t="str">
            <v xml:space="preserve">M2    </v>
          </cell>
          <cell r="D2846">
            <v>50.88</v>
          </cell>
        </row>
        <row r="2847">
          <cell r="A2847">
            <v>3739</v>
          </cell>
          <cell r="B2847" t="str">
            <v>LAJE PRE-MOLDADA CONVENCIONAL (LAJOTAS + VIGOTAS) PARA PISO, UNIDIRECIONAL, SOBRECARGA DE 200 KG/M2, VAO ATE 5,00 M (SEM COLOCACAO)</v>
          </cell>
          <cell r="C2847" t="str">
            <v xml:space="preserve">M2    </v>
          </cell>
          <cell r="D2847">
            <v>53.46</v>
          </cell>
        </row>
        <row r="2848">
          <cell r="A2848">
            <v>3737</v>
          </cell>
          <cell r="B2848" t="str">
            <v>LAJE PRE-MOLDADA CONVENCIONAL (LAJOTAS + VIGOTAS) PARA PISO, UNIDIRECIONAL, SOBRECARGA DE 350 KG/M2, VAO ATE 4,50 M (SEM COLOCACAO)</v>
          </cell>
          <cell r="C2848" t="str">
            <v xml:space="preserve">M2    </v>
          </cell>
          <cell r="D2848">
            <v>56.05</v>
          </cell>
        </row>
        <row r="2849">
          <cell r="A2849">
            <v>3738</v>
          </cell>
          <cell r="B2849" t="str">
            <v>LAJE PRE-MOLDADA CONVENCIONAL (LAJOTAS + VIGOTAS) PARA PISO, UNIDIRECIONAL, SOBRECARGA DE 350 KG/M2, VAO ATE 5,00 M (SEM COLOCACAO)</v>
          </cell>
          <cell r="C2849" t="str">
            <v xml:space="preserve">M2    </v>
          </cell>
          <cell r="D2849">
            <v>64.680000000000007</v>
          </cell>
        </row>
        <row r="2850">
          <cell r="A2850">
            <v>3747</v>
          </cell>
          <cell r="B2850" t="str">
            <v>LAJE PRE-MOLDADA CONVENCIONAL (LAJOTAS + VIGOTAS) PARA PISO, UNIDIRECIONAL, SOBRECARGA 350 KG/M2 VAO ATE 3,50 M (SEM COLOCACAO)</v>
          </cell>
          <cell r="C2850" t="str">
            <v xml:space="preserve">M2    </v>
          </cell>
          <cell r="D2850">
            <v>50.88</v>
          </cell>
        </row>
        <row r="2851">
          <cell r="A2851">
            <v>11649</v>
          </cell>
          <cell r="B2851" t="str">
            <v>LAJE PRE-MOLDADA DE TRANSICAO EXCENTRICA EM CONCRETO ARMADO, DN 1200 MM, FURO CIRCULAR DN 600 MM, ESPESSURA 12 CM</v>
          </cell>
          <cell r="C2851" t="str">
            <v xml:space="preserve">UN    </v>
          </cell>
          <cell r="D2851">
            <v>369.1</v>
          </cell>
        </row>
        <row r="2852">
          <cell r="A2852">
            <v>11650</v>
          </cell>
          <cell r="B2852" t="str">
            <v>LAJE PRE-MOLDADA DE TRANSICAO EXCENTRICA EM CONCRETO ARMADO, DN 1500 MM, FURO CIRCULAR DN 530 MM, ESPESSURA 15 CM</v>
          </cell>
          <cell r="C2852" t="str">
            <v xml:space="preserve">UN    </v>
          </cell>
          <cell r="D2852">
            <v>629.12</v>
          </cell>
        </row>
        <row r="2853">
          <cell r="A2853">
            <v>3742</v>
          </cell>
          <cell r="B2853" t="str">
            <v>LAJE PRE-MOLDADA TRELICADA (LAJOTAS + VIGOTAS) PARA FORRO, UNIDIRECIONAL, SOBRECARGA DE 100 KG/M2, VAO ATE 6,00 M (SEM COLOCACAO)</v>
          </cell>
          <cell r="C2853" t="str">
            <v xml:space="preserve">M2    </v>
          </cell>
          <cell r="D2853">
            <v>67.09</v>
          </cell>
        </row>
        <row r="2854">
          <cell r="A2854">
            <v>3746</v>
          </cell>
          <cell r="B2854" t="str">
            <v>LAJE PRE-MOLDADA TRELICADA (LAJOTAS + VIGOTAS) PARA PISO, UNIDIRECIONAL, SOBRECARGA DE 200 KG/M2, VAO ATE 6,00 M (SEM COLOCACAO)</v>
          </cell>
          <cell r="C2854" t="str">
            <v xml:space="preserve">M2    </v>
          </cell>
          <cell r="D2854">
            <v>78.34</v>
          </cell>
        </row>
        <row r="2855">
          <cell r="A2855">
            <v>21106</v>
          </cell>
          <cell r="B2855" t="str">
            <v>LAMBRI EM ALUMINIO, DE APROXIMADAMENTE 0,6 KG/M, COM APROXIMADAMENTE 168,0 MM DE LARGURA, 6,0 MM DE ALTURA E 6,0 M DE EXTENSAO</v>
          </cell>
          <cell r="C2855" t="str">
            <v xml:space="preserve">KG    </v>
          </cell>
          <cell r="D2855">
            <v>234.9</v>
          </cell>
        </row>
        <row r="2856">
          <cell r="A2856">
            <v>3755</v>
          </cell>
          <cell r="B2856" t="str">
            <v>LAMPADA DE LUZ MISTA 160 W, BASE E27 (220 V)</v>
          </cell>
          <cell r="C2856" t="str">
            <v xml:space="preserve">UN    </v>
          </cell>
          <cell r="D2856">
            <v>14.14</v>
          </cell>
        </row>
        <row r="2857">
          <cell r="A2857">
            <v>3750</v>
          </cell>
          <cell r="B2857" t="str">
            <v>LAMPADA DE LUZ MISTA 250 W, BASE E27 (220 V)</v>
          </cell>
          <cell r="C2857" t="str">
            <v xml:space="preserve">UN    </v>
          </cell>
          <cell r="D2857">
            <v>19.010000000000002</v>
          </cell>
        </row>
        <row r="2858">
          <cell r="A2858">
            <v>3756</v>
          </cell>
          <cell r="B2858" t="str">
            <v>LAMPADA DE LUZ MISTA 500 W, BASE E40 (220 V)</v>
          </cell>
          <cell r="C2858" t="str">
            <v xml:space="preserve">UN    </v>
          </cell>
          <cell r="D2858">
            <v>35.53</v>
          </cell>
        </row>
        <row r="2859">
          <cell r="A2859">
            <v>39377</v>
          </cell>
          <cell r="B2859" t="str">
            <v>LAMPADA FLUORESCENTE COMPACTA BRANCA 135 W, BASE E40 (127/220 V)</v>
          </cell>
          <cell r="C2859" t="str">
            <v xml:space="preserve">UN    </v>
          </cell>
          <cell r="D2859">
            <v>105.26</v>
          </cell>
        </row>
        <row r="2860">
          <cell r="A2860">
            <v>38191</v>
          </cell>
          <cell r="B2860" t="str">
            <v>LAMPADA FLUORESCENTE COMPACTA 2U BRANCA 15 W, BASE E27 (127/220 V)</v>
          </cell>
          <cell r="C2860" t="str">
            <v xml:space="preserve">UN    </v>
          </cell>
          <cell r="D2860">
            <v>7.83</v>
          </cell>
        </row>
        <row r="2861">
          <cell r="A2861">
            <v>39381</v>
          </cell>
          <cell r="B2861" t="str">
            <v>LAMPADA FLUORESCENTE COMPACTA 2U/3U BRANCA 9/10 W, BASE E27 (127/220 V)</v>
          </cell>
          <cell r="C2861" t="str">
            <v xml:space="preserve">UN    </v>
          </cell>
          <cell r="D2861">
            <v>7.31</v>
          </cell>
        </row>
        <row r="2862">
          <cell r="A2862">
            <v>38780</v>
          </cell>
          <cell r="B2862" t="str">
            <v>LAMPADA FLUORESCENTE COMPACTA 3U BRANCA 20 W, BASE E27 (127/220 V)</v>
          </cell>
          <cell r="C2862" t="str">
            <v xml:space="preserve">UN    </v>
          </cell>
          <cell r="D2862">
            <v>8.94</v>
          </cell>
        </row>
        <row r="2863">
          <cell r="A2863">
            <v>38781</v>
          </cell>
          <cell r="B2863" t="str">
            <v>LAMPADA FLUORESCENTE ESPIRAL BRANCA 45 W, BASE E27 (127/220 V)</v>
          </cell>
          <cell r="C2863" t="str">
            <v xml:space="preserve">UN    </v>
          </cell>
          <cell r="D2863">
            <v>30.19</v>
          </cell>
        </row>
        <row r="2864">
          <cell r="A2864">
            <v>38192</v>
          </cell>
          <cell r="B2864" t="str">
            <v>LAMPADA FLUORESCENTE ESPIRAL BRANCA 65 W, BASE E27 (127/220 V)</v>
          </cell>
          <cell r="C2864" t="str">
            <v xml:space="preserve">UN    </v>
          </cell>
          <cell r="D2864">
            <v>54.63</v>
          </cell>
        </row>
        <row r="2865">
          <cell r="A2865">
            <v>3753</v>
          </cell>
          <cell r="B2865" t="str">
            <v>LAMPADA FLUORESCENTE TUBULAR T10, DE 20 OU 40 W, BIVOLT</v>
          </cell>
          <cell r="C2865" t="str">
            <v xml:space="preserve">UN    </v>
          </cell>
          <cell r="D2865">
            <v>4.78</v>
          </cell>
        </row>
        <row r="2866">
          <cell r="A2866">
            <v>38782</v>
          </cell>
          <cell r="B2866" t="str">
            <v>LAMPADA FLUORESCENTE TUBULAR T5 DE 14 W, BIVOLT</v>
          </cell>
          <cell r="C2866" t="str">
            <v xml:space="preserve">UN    </v>
          </cell>
          <cell r="D2866">
            <v>6.22</v>
          </cell>
        </row>
        <row r="2867">
          <cell r="A2867">
            <v>38778</v>
          </cell>
          <cell r="B2867" t="str">
            <v>LAMPADA FLUORESCENTE TUBULAR T8 DE 16/18 W, BIVOLT</v>
          </cell>
          <cell r="C2867" t="str">
            <v xml:space="preserve">UN    </v>
          </cell>
          <cell r="D2867">
            <v>4.67</v>
          </cell>
        </row>
        <row r="2868">
          <cell r="A2868">
            <v>38779</v>
          </cell>
          <cell r="B2868" t="str">
            <v>LAMPADA FLUORESCENTE TUBULAR T8 DE 32/36 W, BIVOLT</v>
          </cell>
          <cell r="C2868" t="str">
            <v xml:space="preserve">UN    </v>
          </cell>
          <cell r="D2868">
            <v>4.95</v>
          </cell>
        </row>
        <row r="2869">
          <cell r="A2869">
            <v>39388</v>
          </cell>
          <cell r="B2869" t="str">
            <v>LAMPADA LED TIPO DICROICA BIVOLT, LUZ BRANCA, 5 W (BASE GU10)</v>
          </cell>
          <cell r="C2869" t="str">
            <v xml:space="preserve">UN    </v>
          </cell>
          <cell r="D2869">
            <v>24.13</v>
          </cell>
        </row>
        <row r="2870">
          <cell r="A2870">
            <v>39387</v>
          </cell>
          <cell r="B2870" t="str">
            <v>LAMPADA LED TUBULAR BIVOLT 18/20 W, BASE G13</v>
          </cell>
          <cell r="C2870" t="str">
            <v xml:space="preserve">UN    </v>
          </cell>
          <cell r="D2870">
            <v>40.700000000000003</v>
          </cell>
        </row>
        <row r="2871">
          <cell r="A2871">
            <v>39386</v>
          </cell>
          <cell r="B2871" t="str">
            <v>LAMPADA LED TUBULAR BIVOLT 9/10 W, BASE G13</v>
          </cell>
          <cell r="C2871" t="str">
            <v xml:space="preserve">UN    </v>
          </cell>
          <cell r="D2871">
            <v>26.92</v>
          </cell>
        </row>
        <row r="2872">
          <cell r="A2872">
            <v>38194</v>
          </cell>
          <cell r="B2872" t="str">
            <v>LAMPADA LED 10 W BIVOLT BRANCA, FORMATO TRADICIONAL (BASE E27)</v>
          </cell>
          <cell r="C2872" t="str">
            <v xml:space="preserve">UN    </v>
          </cell>
          <cell r="D2872">
            <v>22.95</v>
          </cell>
        </row>
        <row r="2873">
          <cell r="A2873">
            <v>38193</v>
          </cell>
          <cell r="B2873" t="str">
            <v>LAMPADA LED 6 W BIVOLT BRANCA, FORMATO TRADICIONAL (BASE E27)</v>
          </cell>
          <cell r="C2873" t="str">
            <v xml:space="preserve">UN    </v>
          </cell>
          <cell r="D2873">
            <v>16.97</v>
          </cell>
        </row>
        <row r="2874">
          <cell r="A2874">
            <v>12216</v>
          </cell>
          <cell r="B2874" t="str">
            <v>LAMPADA VAPOR DE SODIO OVOIDE 150 W (BASE E40)</v>
          </cell>
          <cell r="C2874" t="str">
            <v xml:space="preserve">UN    </v>
          </cell>
          <cell r="D2874">
            <v>27.32</v>
          </cell>
        </row>
        <row r="2875">
          <cell r="A2875">
            <v>3757</v>
          </cell>
          <cell r="B2875" t="str">
            <v>LAMPADA VAPOR DE SODIO OVOIDE 250 W (BASE E40)</v>
          </cell>
          <cell r="C2875" t="str">
            <v xml:space="preserve">UN    </v>
          </cell>
          <cell r="D2875">
            <v>31.59</v>
          </cell>
        </row>
        <row r="2876">
          <cell r="A2876">
            <v>3758</v>
          </cell>
          <cell r="B2876" t="str">
            <v>LAMPADA VAPOR DE SODIO OVOIDE 400 W (BASE E40)</v>
          </cell>
          <cell r="C2876" t="str">
            <v xml:space="preserve">UN    </v>
          </cell>
          <cell r="D2876">
            <v>36.83</v>
          </cell>
        </row>
        <row r="2877">
          <cell r="A2877">
            <v>12214</v>
          </cell>
          <cell r="B2877" t="str">
            <v>LAMPADA VAPOR MERCURIO 125 W (BASE E27)</v>
          </cell>
          <cell r="C2877" t="str">
            <v xml:space="preserve">UN    </v>
          </cell>
          <cell r="D2877">
            <v>12.61</v>
          </cell>
        </row>
        <row r="2878">
          <cell r="A2878">
            <v>3749</v>
          </cell>
          <cell r="B2878" t="str">
            <v>LAMPADA VAPOR MERCURIO 250 W (BASE E40)</v>
          </cell>
          <cell r="C2878" t="str">
            <v xml:space="preserve">UN    </v>
          </cell>
          <cell r="D2878">
            <v>22.48</v>
          </cell>
        </row>
        <row r="2879">
          <cell r="A2879">
            <v>3751</v>
          </cell>
          <cell r="B2879" t="str">
            <v>LAMPADA VAPOR MERCURIO 400 W (BASE E40)</v>
          </cell>
          <cell r="C2879" t="str">
            <v xml:space="preserve">UN    </v>
          </cell>
          <cell r="D2879">
            <v>30.68</v>
          </cell>
        </row>
        <row r="2880">
          <cell r="A2880">
            <v>39376</v>
          </cell>
          <cell r="B2880" t="str">
            <v>LAMPADA VAPOR METALICO OVOIDE 150 W, BASE E27/E40</v>
          </cell>
          <cell r="C2880" t="str">
            <v xml:space="preserve">UN    </v>
          </cell>
          <cell r="D2880">
            <v>25.86</v>
          </cell>
        </row>
        <row r="2881">
          <cell r="A2881">
            <v>3752</v>
          </cell>
          <cell r="B2881" t="str">
            <v>LAMPADA VAPOR METALICO TUBULAR 400 W (BASE E40)</v>
          </cell>
          <cell r="C2881" t="str">
            <v xml:space="preserve">UN    </v>
          </cell>
          <cell r="D2881">
            <v>50.61</v>
          </cell>
        </row>
        <row r="2882">
          <cell r="A2882">
            <v>746</v>
          </cell>
          <cell r="B2882" t="str">
            <v>LAVADORA DE ALTA PRESSAO (LAVA-JATO) PARA AGUA FRIA, PRESSAO DE OPERACAO ENTRE 1400 E 1900 LIB/POL2, VAZAO MAXIMA ENTRE  400 E 700 L/H</v>
          </cell>
          <cell r="C2882" t="str">
            <v xml:space="preserve">UN    </v>
          </cell>
          <cell r="D2882">
            <v>4109.28</v>
          </cell>
        </row>
        <row r="2883">
          <cell r="A2883">
            <v>36521</v>
          </cell>
          <cell r="B2883" t="str">
            <v>LAVATORIO DE CANTO LOUCA BRANCA SUSPENSO *40 X 30* CM</v>
          </cell>
          <cell r="C2883" t="str">
            <v xml:space="preserve">UN    </v>
          </cell>
          <cell r="D2883">
            <v>99.78</v>
          </cell>
        </row>
        <row r="2884">
          <cell r="A2884">
            <v>36794</v>
          </cell>
          <cell r="B2884" t="str">
            <v>LAVATORIO LOUCA BRANCA COM COLUNA *44 X 35,5* CM</v>
          </cell>
          <cell r="C2884" t="str">
            <v xml:space="preserve">UN    </v>
          </cell>
          <cell r="D2884">
            <v>101.72</v>
          </cell>
        </row>
        <row r="2885">
          <cell r="A2885">
            <v>10426</v>
          </cell>
          <cell r="B2885" t="str">
            <v>LAVATORIO LOUCA BRANCA COM COLUNA *54 X 44* CM</v>
          </cell>
          <cell r="C2885" t="str">
            <v xml:space="preserve">UN    </v>
          </cell>
          <cell r="D2885">
            <v>146.5</v>
          </cell>
        </row>
        <row r="2886">
          <cell r="A2886">
            <v>10425</v>
          </cell>
          <cell r="B2886" t="str">
            <v>LAVATORIO LOUCA BRANCA SUSPENSO *40 X 30* CM</v>
          </cell>
          <cell r="C2886" t="str">
            <v xml:space="preserve">UN    </v>
          </cell>
          <cell r="D2886">
            <v>64.599999999999994</v>
          </cell>
        </row>
        <row r="2887">
          <cell r="A2887">
            <v>10431</v>
          </cell>
          <cell r="B2887" t="str">
            <v>LAVATORIO LOUCA COR COM COLUNA *54 X 44* CM</v>
          </cell>
          <cell r="C2887" t="str">
            <v xml:space="preserve">UN    </v>
          </cell>
          <cell r="D2887">
            <v>160.72</v>
          </cell>
        </row>
        <row r="2888">
          <cell r="A2888">
            <v>10429</v>
          </cell>
          <cell r="B2888" t="str">
            <v>LAVATORIO LOUCA COR SUSPENSO *40 X 30* CM</v>
          </cell>
          <cell r="C2888" t="str">
            <v xml:space="preserve">UN    </v>
          </cell>
          <cell r="D2888">
            <v>77.05</v>
          </cell>
        </row>
        <row r="2889">
          <cell r="A2889">
            <v>20269</v>
          </cell>
          <cell r="B2889" t="str">
            <v>LAVATORIO/CUBA DE EMBUTIR OVAL LOUCA BRANCA SEM LADRAO *50 X 35* CM</v>
          </cell>
          <cell r="C2889" t="str">
            <v xml:space="preserve">UN    </v>
          </cell>
          <cell r="D2889">
            <v>63.5</v>
          </cell>
        </row>
        <row r="2890">
          <cell r="A2890">
            <v>20270</v>
          </cell>
          <cell r="B2890" t="str">
            <v>LAVATORIO/CUBA DE EMBUTIR OVAL LOUCA COR SEM LADRAO *50 X 35* CM</v>
          </cell>
          <cell r="C2890" t="str">
            <v xml:space="preserve">UN    </v>
          </cell>
          <cell r="D2890">
            <v>69.150000000000006</v>
          </cell>
        </row>
        <row r="2891">
          <cell r="A2891">
            <v>11696</v>
          </cell>
          <cell r="B2891" t="str">
            <v>LAVATORIO/CUBA DE SOBREPOR OVAL PEQUENA LOUCA BRANCA SEM LADRAO *31 X 44*</v>
          </cell>
          <cell r="C2891" t="str">
            <v xml:space="preserve">UN    </v>
          </cell>
          <cell r="D2891">
            <v>101.03</v>
          </cell>
        </row>
        <row r="2892">
          <cell r="A2892">
            <v>10427</v>
          </cell>
          <cell r="B2892" t="str">
            <v>LAVATORIO/CUBA DE SOBREPOR RETANGULAR LOUCA BRANCA COM LADRAO *52 X 45* CM</v>
          </cell>
          <cell r="C2892" t="str">
            <v xml:space="preserve">UN    </v>
          </cell>
          <cell r="D2892">
            <v>181.14</v>
          </cell>
        </row>
        <row r="2893">
          <cell r="A2893">
            <v>10428</v>
          </cell>
          <cell r="B2893" t="str">
            <v>LAVATORIO/CUBA DE SOBREPOR RETANGULAR LOUCA COR COM LADRAO *52 X 45* CM</v>
          </cell>
          <cell r="C2893" t="str">
            <v xml:space="preserve">UN    </v>
          </cell>
          <cell r="D2893">
            <v>183.85</v>
          </cell>
        </row>
        <row r="2894">
          <cell r="A2894">
            <v>2354</v>
          </cell>
          <cell r="B2894" t="str">
            <v>LEITURISTA OU CADASTRISTA DE REDES DE AGUA E ESGOTO</v>
          </cell>
          <cell r="C2894" t="str">
            <v xml:space="preserve">H     </v>
          </cell>
          <cell r="D2894">
            <v>9.84</v>
          </cell>
        </row>
        <row r="2895">
          <cell r="A2895">
            <v>40932</v>
          </cell>
          <cell r="B2895" t="str">
            <v>LEITURISTA OU CADASTRISTA DE REDES DE AGUA E ESGOTO (MENSALISTA)</v>
          </cell>
          <cell r="C2895" t="str">
            <v xml:space="preserve">MES   </v>
          </cell>
          <cell r="D2895">
            <v>1747.35</v>
          </cell>
        </row>
        <row r="2896">
          <cell r="A2896">
            <v>10853</v>
          </cell>
          <cell r="B2896" t="str">
            <v>LETRA ACO INOX (AISI 304), CHAPA NUM. 22, RECORTADO, H= 20 CM (SEM RELEVO)</v>
          </cell>
          <cell r="C2896" t="str">
            <v xml:space="preserve">UN    </v>
          </cell>
          <cell r="D2896">
            <v>69.459999999999994</v>
          </cell>
        </row>
        <row r="2897">
          <cell r="A2897">
            <v>5093</v>
          </cell>
          <cell r="B2897" t="str">
            <v>LEVANTADOR DE JANELA GUILHOTINA, EM LATAO CROMADO</v>
          </cell>
          <cell r="C2897" t="str">
            <v xml:space="preserve">PAR   </v>
          </cell>
          <cell r="D2897">
            <v>14.39</v>
          </cell>
        </row>
        <row r="2898">
          <cell r="A2898">
            <v>37768</v>
          </cell>
          <cell r="B2898" t="str">
            <v>LIMPADORA A SUCCAO, TANQUE 12000 L, BASCULAMENTO HIDRAULICO, BOMBA 12 M3/MIN 95% VACUO (INCLUI MONTAGEM, NAO INCLUI CAMINHAO)</v>
          </cell>
          <cell r="C2898" t="str">
            <v xml:space="preserve">UN    </v>
          </cell>
          <cell r="D2898">
            <v>98500</v>
          </cell>
        </row>
        <row r="2899">
          <cell r="A2899">
            <v>37773</v>
          </cell>
          <cell r="B2899" t="str">
            <v>LIMPADORA DE SUCCAO TANQUE 7000 L, BOMBA 12 M3/MIN 95% VACUO (INCLUI MONTAGEM, NAO INCLUI CAMINHAO)</v>
          </cell>
          <cell r="C2899" t="str">
            <v xml:space="preserve">UN    </v>
          </cell>
          <cell r="D2899">
            <v>83643.100000000006</v>
          </cell>
        </row>
        <row r="2900">
          <cell r="A2900">
            <v>37769</v>
          </cell>
          <cell r="B2900" t="str">
            <v>LIMPADORA DE SUCCAO, TANQUE 11000 L, BOMBA 340 M3/MIN (INCLUI MONTAGEM, NAO INCLUI CAMINHAO)</v>
          </cell>
          <cell r="C2900" t="str">
            <v xml:space="preserve">UN    </v>
          </cell>
          <cell r="D2900">
            <v>140029.09</v>
          </cell>
        </row>
        <row r="2901">
          <cell r="A2901">
            <v>37770</v>
          </cell>
          <cell r="B2901" t="str">
            <v>LIMPADORA DE SUCCAO, TANQUE 5500 L, BOMBA 60M3/MIN, VACUO 500 MBAR (INCLUI MONTAGEM, NAO INCLUI CAMINHAO)</v>
          </cell>
          <cell r="C2901" t="str">
            <v xml:space="preserve">UN    </v>
          </cell>
          <cell r="D2901">
            <v>237651.71</v>
          </cell>
        </row>
        <row r="2902">
          <cell r="A2902">
            <v>38382</v>
          </cell>
          <cell r="B2902" t="str">
            <v>LINHA DE PEDREIRO LISA 100 M</v>
          </cell>
          <cell r="C2902" t="str">
            <v xml:space="preserve">UN    </v>
          </cell>
          <cell r="D2902">
            <v>9.19</v>
          </cell>
        </row>
        <row r="2903">
          <cell r="A2903">
            <v>6091</v>
          </cell>
          <cell r="B2903" t="str">
            <v>LIQUIDO PARA BRILHO PAREDES INTERNAS</v>
          </cell>
          <cell r="C2903" t="str">
            <v xml:space="preserve">L     </v>
          </cell>
          <cell r="D2903">
            <v>10.87</v>
          </cell>
        </row>
        <row r="2904">
          <cell r="A2904">
            <v>38383</v>
          </cell>
          <cell r="B2904" t="str">
            <v>LIXA D'AGUA EM FOLHA, GRAO 100</v>
          </cell>
          <cell r="C2904" t="str">
            <v xml:space="preserve">UN    </v>
          </cell>
          <cell r="D2904">
            <v>1.72</v>
          </cell>
        </row>
        <row r="2905">
          <cell r="A2905">
            <v>3768</v>
          </cell>
          <cell r="B2905" t="str">
            <v>LIXA EM FOLHA PARA FERRO, NUMERO 150</v>
          </cell>
          <cell r="C2905" t="str">
            <v xml:space="preserve">UN    </v>
          </cell>
          <cell r="D2905">
            <v>2.56</v>
          </cell>
        </row>
        <row r="2906">
          <cell r="A2906">
            <v>3767</v>
          </cell>
          <cell r="B2906" t="str">
            <v>LIXA EM FOLHA PARA PAREDE OU MADEIRA, NUMERO 120 (COR VERMELHA)</v>
          </cell>
          <cell r="C2906" t="str">
            <v xml:space="preserve">UN    </v>
          </cell>
          <cell r="D2906">
            <v>0.61</v>
          </cell>
        </row>
        <row r="2907">
          <cell r="A2907">
            <v>13192</v>
          </cell>
          <cell r="B2907" t="str">
            <v>LIXADEIRA ELETRICA ANGULAR PARA CONCRETO, POTENCIA 1.400 W, PRATO DIAMANTADO DE 5''</v>
          </cell>
          <cell r="C2907" t="str">
            <v xml:space="preserve">UN    </v>
          </cell>
          <cell r="D2907">
            <v>5765.02</v>
          </cell>
        </row>
        <row r="2908">
          <cell r="A2908">
            <v>38413</v>
          </cell>
          <cell r="B2908" t="str">
            <v>LIXADEIRA ELETRICA ANGULAR, PARA DISCO DE 7 " (180 MM), POTENCIA DE 2.200 W, *5.000* RPM, 220 V</v>
          </cell>
          <cell r="C2908" t="str">
            <v xml:space="preserve">UN    </v>
          </cell>
          <cell r="D2908">
            <v>953.45</v>
          </cell>
        </row>
        <row r="2909">
          <cell r="A2909">
            <v>42440</v>
          </cell>
          <cell r="B2909" t="str">
            <v>LIXEIRA DUPLA, COM CAPACIDADE VOLUMETRICA DE 60L*, FABRICADA EM TUBO DE ACO CARBONO, CESTOS EM CHAPA DE ACO E PINTURA NO PROCESSO ELETROSTATICO - PARA ACADEMIA AO AR LIVRE / ACADEMIA DA TERCEIRA IDADE - ATI</v>
          </cell>
          <cell r="C2909" t="str">
            <v xml:space="preserve">UN    </v>
          </cell>
          <cell r="D2909">
            <v>702.04</v>
          </cell>
        </row>
        <row r="2910">
          <cell r="A2910">
            <v>20193</v>
          </cell>
          <cell r="B2910" t="str">
            <v>LOCACAO DE ANDAIME METALICO TIPO FACHADEIRO, LARGURA DE 1,20 M, ALTURA POR PECA DE 2,0 M, INCLUINDO SAPATAS E ITENS NECESSARIOS A INSTALACAO</v>
          </cell>
          <cell r="C2910" t="str">
            <v>M2XMES</v>
          </cell>
          <cell r="D2910">
            <v>4.99</v>
          </cell>
        </row>
        <row r="2911">
          <cell r="A2911">
            <v>10527</v>
          </cell>
          <cell r="B2911" t="str">
            <v>LOCACAO DE ANDAIME METALICO TUBULAR DE ENCAIXE, TIPO DE TORRE, COM LARGURA DE 1 ATE 1,5 M E ALTURA DE *1,00* M</v>
          </cell>
          <cell r="C2911" t="str">
            <v xml:space="preserve">MXMES </v>
          </cell>
          <cell r="D2911">
            <v>15</v>
          </cell>
        </row>
        <row r="2912">
          <cell r="A2912">
            <v>41805</v>
          </cell>
          <cell r="B2912" t="str">
            <v>LOCACAO DE ANDAIME SUSPENSO OU BALANCIM MANUAL, CAPACIDADE DE CARGA TOTAL DE APROXIMADAMENTE 250 KG/M2, PLATAFORMA DE 1,50 M X 0,80 M (C X L), CABO DE 45 M</v>
          </cell>
          <cell r="C2912" t="str">
            <v xml:space="preserve">MES   </v>
          </cell>
          <cell r="D2912">
            <v>572.4</v>
          </cell>
        </row>
        <row r="2913">
          <cell r="A2913">
            <v>40271</v>
          </cell>
          <cell r="B2913" t="str">
            <v>LOCACAO DE APRUMADOR METALICO DE PILAR, COM ALTURA E ANGULO REGULAVEIS, EXTENSAO DE *1,50* A *2,80* M</v>
          </cell>
          <cell r="C2913" t="str">
            <v xml:space="preserve">MES   </v>
          </cell>
          <cell r="D2913">
            <v>9.75</v>
          </cell>
        </row>
        <row r="2914">
          <cell r="A2914">
            <v>40287</v>
          </cell>
          <cell r="B2914" t="str">
            <v>LOCACAO DE BARRA DE ANCORAGEM DE 0,80 A 1,20 M DE EXTENSAO, COM ROSCA DE 5/8", INCLUINDO PORCA E FLANGE</v>
          </cell>
          <cell r="C2914" t="str">
            <v xml:space="preserve">MES   </v>
          </cell>
          <cell r="D2914">
            <v>3.75</v>
          </cell>
        </row>
        <row r="2915">
          <cell r="A2915">
            <v>40295</v>
          </cell>
          <cell r="B2915" t="str">
            <v>LOCACAO DE BOMBA MANUAL PARA TESTE HIDROSTATICO ATE 30 BAR</v>
          </cell>
          <cell r="C2915" t="str">
            <v xml:space="preserve">H     </v>
          </cell>
          <cell r="D2915">
            <v>1.97</v>
          </cell>
        </row>
        <row r="2916">
          <cell r="A2916">
            <v>745</v>
          </cell>
          <cell r="B2916" t="str">
            <v>LOCACAO DE BOMBA MANUAL PARA TESTE HIDROSTATICO ATE 60 BAR</v>
          </cell>
          <cell r="C2916" t="str">
            <v xml:space="preserve">H     </v>
          </cell>
          <cell r="D2916">
            <v>2.09</v>
          </cell>
        </row>
        <row r="2917">
          <cell r="A2917">
            <v>4084</v>
          </cell>
          <cell r="B2917" t="str">
            <v>LOCACAO DE BOMBA SUBMERSIVEL PARA DRENAGEM E ESGOTAMENTO, MOTOR ELETRICO TRIFASICO, POTENCIA DE 1 CV, DIAMETRO DE RECALQUE DE 2". FAIXA DE OPERACAO: Q=25 M3/H (+ OU - 1 M3/H) E AMT=2 M; Q=12 M3/H (+ OU - 2 M3/H) E AMT = 12 M (+ OU - 2 M)</v>
          </cell>
          <cell r="C2917" t="str">
            <v xml:space="preserve">H     </v>
          </cell>
          <cell r="D2917">
            <v>2.0699999999999998</v>
          </cell>
        </row>
        <row r="2918">
          <cell r="A2918">
            <v>743</v>
          </cell>
          <cell r="B2918" t="str">
            <v>LOCACAO DE BOMBA SUBMERSIVEL PARA DRENAGEM E ESGOTAMENTO, MOTOR ELETRICO TRIFASICO, POTENCIA DE 2 CV, DIAMETRO DE RECALQUE DE 2". FAIXA DE OPERACAO: Q=35 M3/H (+ OU - 3 M3/H) E AMT=2 M; Q=13 M3/H (+ OU - 3 M3/H) E AMT = 17 M (+ OU - 3 M)</v>
          </cell>
          <cell r="C2918" t="str">
            <v xml:space="preserve">H     </v>
          </cell>
          <cell r="D2918">
            <v>2.0699999999999998</v>
          </cell>
        </row>
        <row r="2919">
          <cell r="A2919">
            <v>40293</v>
          </cell>
          <cell r="B2919" t="str">
            <v>LOCACAO DE BOMBA SUBMERSIVEL PARA DRENAGEM E ESGOTAMENTO, MOTOR ELETRICO TRIFASICO, POTENCIA DE 2 CV, DIAMETRO DE RECALQUE DE 3". FAIXA DE OPERACAO: Q=70 M3/H (+ OU - 2 M3/H) E AMT=2 M; Q=9,5 M3/H (+ OU - 3,5 M3/H) E AMT = 10 M (+ OU - 2 M)</v>
          </cell>
          <cell r="C2919" t="str">
            <v xml:space="preserve">H     </v>
          </cell>
          <cell r="D2919">
            <v>2.48</v>
          </cell>
        </row>
        <row r="2920">
          <cell r="A2920">
            <v>40294</v>
          </cell>
          <cell r="B2920" t="str">
            <v>LOCACAO DE BOMBA SUBMERSIVEL PARA DRENAGEM E ESGOTAMENTO, MOTOR ELETRICO TRIFASICO, POTENCIA DE 3 CV, DIAMETRO DE RECALQUE DE 2". FAIXA DE OPERACAO: Q=84 M3/H (+ OU - 2,5 M3/H) E AMT=2 M; Q=9,1 M3/H (+ OU - 2 M3/H) E AMT = 12 M (+ OU - 2 M)</v>
          </cell>
          <cell r="C2920" t="str">
            <v xml:space="preserve">H     </v>
          </cell>
          <cell r="D2920">
            <v>2.0699999999999998</v>
          </cell>
        </row>
        <row r="2921">
          <cell r="A2921">
            <v>4085</v>
          </cell>
          <cell r="B2921" t="str">
            <v>LOCACAO DE BOMBA SUBMERSIVEL PARA DRENAGEM E ESGOTAMENTO, MOTOR ELETRICO TRIFASICO, POTENCIA DE 4 CV, DIAMETRO DE RECALQUE DE 3". FAIXA DE OPERACAO: Q=60 M3/H (+ OU - 1 M3/H) E AMT=2 M; Q=11 M3/H (+ OU - 1 M3/H) E AMT = 23 M (+ OU - 1 M)</v>
          </cell>
          <cell r="C2921" t="str">
            <v xml:space="preserve">H     </v>
          </cell>
          <cell r="D2921">
            <v>2.89</v>
          </cell>
        </row>
        <row r="2922">
          <cell r="A2922">
            <v>10775</v>
          </cell>
          <cell r="B2922" t="str">
            <v>LOCACAO DE CONTAINER 2,30  X  6,00 M, ALT. 2,50 M, COM 1 SANITARIO, PARA ESCRITORIO, COMPLETO, SEM DIVISORIAS INTERNAS</v>
          </cell>
          <cell r="C2922" t="str">
            <v xml:space="preserve">MES   </v>
          </cell>
          <cell r="D2922">
            <v>515</v>
          </cell>
        </row>
        <row r="2923">
          <cell r="A2923">
            <v>10776</v>
          </cell>
          <cell r="B2923" t="str">
            <v>LOCACAO DE CONTAINER 2,30  X  6,00 M, ALT. 2,50 M, PARA ESCRITORIO, SEM DIVISORIAS INTERNAS E SEM SANITARIO</v>
          </cell>
          <cell r="C2923" t="str">
            <v xml:space="preserve">MES   </v>
          </cell>
          <cell r="D2923">
            <v>402.34</v>
          </cell>
        </row>
        <row r="2924">
          <cell r="A2924">
            <v>10779</v>
          </cell>
          <cell r="B2924" t="str">
            <v>LOCACAO DE CONTAINER 2,30 X 4,30 M, ALT. 2,50 M, P/ SANITARIO, C/ 5 BACIAS, 1 LAVATORIO E 4 MICTORIOS</v>
          </cell>
          <cell r="C2924" t="str">
            <v xml:space="preserve">MES   </v>
          </cell>
          <cell r="D2924">
            <v>643.75</v>
          </cell>
        </row>
        <row r="2925">
          <cell r="A2925">
            <v>10777</v>
          </cell>
          <cell r="B2925" t="str">
            <v>LOCACAO DE CONTAINER 2,30 X 4,30 M, ALT. 2,50 M, PARA SANITARIO, COM 3 BACIAS, 4 CHUVEIROS, 1 LAVATORIO E 1 MICTORIO</v>
          </cell>
          <cell r="C2925" t="str">
            <v xml:space="preserve">MES   </v>
          </cell>
          <cell r="D2925">
            <v>584.73</v>
          </cell>
        </row>
        <row r="2926">
          <cell r="A2926">
            <v>10778</v>
          </cell>
          <cell r="B2926" t="str">
            <v>LOCACAO DE CONTAINER 2,30 X 6,00 M, ALT. 2,50 M,  PARA SANITARIO,  COM 4 BACIAS, 8 CHUVEIROS,1 LAVATORIO E 1 MICTORIO</v>
          </cell>
          <cell r="C2926" t="str">
            <v xml:space="preserve">MES   </v>
          </cell>
          <cell r="D2926">
            <v>643.75</v>
          </cell>
        </row>
        <row r="2927">
          <cell r="A2927">
            <v>40339</v>
          </cell>
          <cell r="B2927" t="str">
            <v>LOCACAO DE CRUZETA PARA ESCORA METALICA</v>
          </cell>
          <cell r="C2927" t="str">
            <v xml:space="preserve">MES   </v>
          </cell>
          <cell r="D2927">
            <v>3.75</v>
          </cell>
        </row>
        <row r="2928">
          <cell r="A2928">
            <v>3355</v>
          </cell>
          <cell r="B2928" t="str">
            <v>LOCACAO DE ELEVADOR DE CARGA A CABO, CABINE SEMI FECHADA *2,0* X *1,5* X *2,0* M, CAPACIDADE DE CARGA 1000 KG, TORRE  *2,38* X *2,21* X 15 M, GUINCHO DE EMBREAGEM, FREIO DE SEGURANCA, LIMITADOR DE VELOCIDADE E CANCELA</v>
          </cell>
          <cell r="C2928" t="str">
            <v xml:space="preserve">H     </v>
          </cell>
          <cell r="D2928">
            <v>20.25</v>
          </cell>
        </row>
        <row r="2929">
          <cell r="A2929">
            <v>39814</v>
          </cell>
          <cell r="B2929" t="str">
            <v>LOCACAO DE ELEVADOR DE CREMALHEIRA CABINE SIMPLES FECHADA 1,5 X 2,5 X 2,35 M (UMA POR TORRE), CAPACIDADE DE CARGA *1200* KG (15 PESSOAS), TORRE DE 24 M (16 MODULOS), 16 PARADAS, FREIO DE SEGURANCA, LIMITADOR DE CARGA</v>
          </cell>
          <cell r="C2929" t="str">
            <v xml:space="preserve">H     </v>
          </cell>
          <cell r="D2929">
            <v>37.96</v>
          </cell>
        </row>
        <row r="2930">
          <cell r="A2930">
            <v>10749</v>
          </cell>
          <cell r="B2930" t="str">
            <v>LOCACAO DE ESCORA METALICA TELESCOPICA, COM ALTURA REGULAVEL DE *1,80* A *3,20* M, COM CAPACIDADE DE CARGA DE NO MINIMO 1000 KGF (10 KN), INCLUSO TRIPE E FORCADO</v>
          </cell>
          <cell r="C2930" t="str">
            <v xml:space="preserve">MES   </v>
          </cell>
          <cell r="D2930">
            <v>6.87</v>
          </cell>
        </row>
        <row r="2931">
          <cell r="A2931">
            <v>40290</v>
          </cell>
          <cell r="B2931" t="str">
            <v>LOCACAO DE FORMA PLASTICA PARA LAJE NERVURADA, DIMENSOES *60* X *60* X *16* CM</v>
          </cell>
          <cell r="C2931" t="str">
            <v xml:space="preserve">MES   </v>
          </cell>
          <cell r="D2931">
            <v>9.9</v>
          </cell>
        </row>
        <row r="2932">
          <cell r="A2932">
            <v>7252</v>
          </cell>
          <cell r="B2932" t="str">
            <v>LOCACAO DE NIVEL OPTICO, COM PRECISAO DE 0,7 MM, AUMENTO DE 32X</v>
          </cell>
          <cell r="C2932" t="str">
            <v xml:space="preserve">H     </v>
          </cell>
          <cell r="D2932">
            <v>2.09</v>
          </cell>
        </row>
        <row r="2933">
          <cell r="A2933">
            <v>4778</v>
          </cell>
          <cell r="B2933" t="str">
            <v>LOCACAO DE PERFURATRIZ PNEUMATICA DE PESO MEDIO, * 18 * KG, PARA ROCHA</v>
          </cell>
          <cell r="C2933" t="str">
            <v xml:space="preserve">H     </v>
          </cell>
          <cell r="D2933">
            <v>2.7</v>
          </cell>
        </row>
        <row r="2934">
          <cell r="A2934">
            <v>4780</v>
          </cell>
          <cell r="B2934" t="str">
            <v>LOCACAO DE PERFURATRIZ PNEUMATICA DE PESO MEDIO, * 24 * KG, PARA ROCHA</v>
          </cell>
          <cell r="C2934" t="str">
            <v xml:space="preserve">H     </v>
          </cell>
          <cell r="D2934">
            <v>2.92</v>
          </cell>
        </row>
        <row r="2935">
          <cell r="A2935">
            <v>10809</v>
          </cell>
          <cell r="B2935" t="str">
            <v>LOCACAO DE TALHA ELETRICA 3 T, VELOCIDADE  2,1 M / MIN, POTENCIA 1,3 KW</v>
          </cell>
          <cell r="C2935" t="str">
            <v xml:space="preserve">H     </v>
          </cell>
          <cell r="D2935">
            <v>1</v>
          </cell>
        </row>
        <row r="2936">
          <cell r="A2936">
            <v>10811</v>
          </cell>
          <cell r="B2936" t="str">
            <v>LOCACAO DE TALHA MANUAL DE CORRENTE, CAPACIDADE DE 2 T COM ELEVACAO DE 3 M</v>
          </cell>
          <cell r="C2936" t="str">
            <v xml:space="preserve">H     </v>
          </cell>
          <cell r="D2936">
            <v>0.86</v>
          </cell>
        </row>
        <row r="2937">
          <cell r="A2937">
            <v>7247</v>
          </cell>
          <cell r="B2937" t="str">
            <v>LOCACAO DE TEODOLITO ELETRONICO, PRECISAO ANGULAR DE 5 A 7 SEGUNDOS, INCLUINDO TRIPE</v>
          </cell>
          <cell r="C2937" t="str">
            <v xml:space="preserve">H     </v>
          </cell>
          <cell r="D2937">
            <v>2.09</v>
          </cell>
        </row>
        <row r="2938">
          <cell r="A2938">
            <v>40291</v>
          </cell>
          <cell r="B2938" t="str">
            <v>LOCACAO DE TORRE METALICA COMPLETA PARA UMA CARGA DE 8 TF (80 KN)  E PE DIREITO DE 6 M, INCLUINDO MODULOS , DIAGONAIS, SAPATAS E FORCADOS</v>
          </cell>
          <cell r="C2938" t="str">
            <v xml:space="preserve">MES   </v>
          </cell>
          <cell r="D2938">
            <v>523.26</v>
          </cell>
        </row>
        <row r="2939">
          <cell r="A2939">
            <v>40275</v>
          </cell>
          <cell r="B2939" t="str">
            <v>LOCACAO DE VIGA SANDUICHE METALICA VAZADA PARA TRAVAMENTO DE PILARES, ALTURA DE *8* CM, LARGURA DE *6* CM E EXTENSAO DE 2 M</v>
          </cell>
          <cell r="C2939" t="str">
            <v xml:space="preserve">MES   </v>
          </cell>
          <cell r="D2939">
            <v>15</v>
          </cell>
        </row>
        <row r="2940">
          <cell r="A2940">
            <v>3777</v>
          </cell>
          <cell r="B2940" t="str">
            <v>LONA PLASTICA PRETA, E= 150 MICRA</v>
          </cell>
          <cell r="C2940" t="str">
            <v xml:space="preserve">M2    </v>
          </cell>
          <cell r="D2940">
            <v>0.88</v>
          </cell>
        </row>
        <row r="2941">
          <cell r="A2941">
            <v>43067</v>
          </cell>
          <cell r="B2941" t="str">
            <v>LONA PLASTICA PRETA, E= 200 MICRA (COLETADO CAIXA)</v>
          </cell>
          <cell r="C2941" t="str">
            <v xml:space="preserve">M2    </v>
          </cell>
          <cell r="D2941">
            <v>0.91</v>
          </cell>
        </row>
        <row r="2942">
          <cell r="A2942">
            <v>3779</v>
          </cell>
          <cell r="B2942" t="str">
            <v>LONA PLASTICA, PRETA, LARGURA  8 M, E= 150 MICRA</v>
          </cell>
          <cell r="C2942" t="str">
            <v xml:space="preserve">M     </v>
          </cell>
          <cell r="D2942">
            <v>7.33</v>
          </cell>
        </row>
        <row r="2943">
          <cell r="A2943">
            <v>3798</v>
          </cell>
          <cell r="B2943" t="str">
            <v>LUMINARIA ABERTA P/ ILUMINACAO PUBLICA, TIPO X-57 PETERCO OU EQUIV</v>
          </cell>
          <cell r="C2943" t="str">
            <v xml:space="preserve">UN    </v>
          </cell>
          <cell r="D2943">
            <v>40.659999999999997</v>
          </cell>
        </row>
        <row r="2944">
          <cell r="A2944">
            <v>38769</v>
          </cell>
          <cell r="B2944" t="str">
            <v>LUMINARIA ARANDELA TIPO MEIA-LUA COM VIDRO FOSCO *30 X 15* CM, PARA 1 LAMPADA, BASE E27, POTENCIA MAXIMA 40/60 W (NAO INCLUI LAMPADA)</v>
          </cell>
          <cell r="C2944" t="str">
            <v xml:space="preserve">UN    </v>
          </cell>
          <cell r="D2944">
            <v>31.75</v>
          </cell>
        </row>
        <row r="2945">
          <cell r="A2945">
            <v>39510</v>
          </cell>
          <cell r="B2945" t="str">
            <v>LUMINARIA DE EMBUTIR EM CHAPA DE ACO PARA 2 LAMPADAS FLUORESCENTES DE 14 W COM REFLETOR E ALETAS EM ALUMINIO, COMPLETA (INCLUI REATOR E LAMPADAS)</v>
          </cell>
          <cell r="C2945" t="str">
            <v xml:space="preserve">UN    </v>
          </cell>
          <cell r="D2945">
            <v>128.53</v>
          </cell>
        </row>
        <row r="2946">
          <cell r="A2946">
            <v>38776</v>
          </cell>
          <cell r="B2946" t="str">
            <v>LUMINARIA DE EMBUTIR EM CHAPA DE ACO PARA 4 LAMPADAS FLUORESCENTES DE 14 W *60 X 60 CM* ALETADA (NAO INCLUI REATOR E LAMPADAS)</v>
          </cell>
          <cell r="C2946" t="str">
            <v xml:space="preserve">UN    </v>
          </cell>
          <cell r="D2946">
            <v>136.4</v>
          </cell>
        </row>
        <row r="2947">
          <cell r="A2947">
            <v>38774</v>
          </cell>
          <cell r="B2947" t="str">
            <v>LUMINARIA DE EMERGENCIA 30 LEDS, POTENCIA 2 W, BATERIA DE LITIO, AUTONOMIA DE 6 HORAS</v>
          </cell>
          <cell r="C2947" t="str">
            <v xml:space="preserve">UN    </v>
          </cell>
          <cell r="D2947">
            <v>32.19</v>
          </cell>
        </row>
        <row r="2948">
          <cell r="A2948">
            <v>42977</v>
          </cell>
          <cell r="B2948" t="str">
            <v>LUMINARIA DE LED PARA ILUMINACAO PUBLICA, DE 98 W  ATE 137 W, INVOLUCRO EM ALUMINIO OU ACO INOX (COLETADO CAIXA)</v>
          </cell>
          <cell r="C2948" t="str">
            <v xml:space="preserve">UN    </v>
          </cell>
          <cell r="D2948">
            <v>743.01</v>
          </cell>
        </row>
        <row r="2949">
          <cell r="A2949">
            <v>38889</v>
          </cell>
          <cell r="B2949" t="str">
            <v>LUMINARIA DE SOBREPOR EM CHAPA DE ACO COM ALETAS PLASTICAS, PARA 1 LAMPADA, BASE E27, POTENCIA MAXIMA 40/60 W (NAO INCLUI LAMPADA)</v>
          </cell>
          <cell r="C2949" t="str">
            <v xml:space="preserve">UN    </v>
          </cell>
          <cell r="D2949">
            <v>24.34</v>
          </cell>
        </row>
        <row r="2950">
          <cell r="A2950">
            <v>38784</v>
          </cell>
          <cell r="B2950" t="str">
            <v>LUMINARIA DE SOBREPOR EM CHAPA DE ACO COM ALETAS PLASTICAS, PARA 2 LAMPADAS, BASE E27, POTENCIA MAXIMA 40/60 W (NAO INCLUI LAMPADAS)</v>
          </cell>
          <cell r="C2950" t="str">
            <v xml:space="preserve">UN    </v>
          </cell>
          <cell r="D2950">
            <v>32.56</v>
          </cell>
        </row>
        <row r="2951">
          <cell r="A2951">
            <v>3788</v>
          </cell>
          <cell r="B2951" t="str">
            <v>LUMINARIA DE SOBREPOR EM CHAPA DE ACO PARA 1 LAMPADA FLUORESCENTE DE *18* W, ALETADA, COMPLETA (LAMPADA E REATOR INCLUSOS)</v>
          </cell>
          <cell r="C2951" t="str">
            <v xml:space="preserve">UN    </v>
          </cell>
          <cell r="D2951">
            <v>33.93</v>
          </cell>
        </row>
        <row r="2952">
          <cell r="A2952">
            <v>12230</v>
          </cell>
          <cell r="B2952" t="str">
            <v>LUMINARIA DE SOBREPOR EM CHAPA DE ACO PARA 1 LAMPADA FLUORESCENTE DE *18* W, PERFIL COMERCIAL (NAO INCLUI REATOR E LAMPADA)</v>
          </cell>
          <cell r="C2952" t="str">
            <v xml:space="preserve">UN    </v>
          </cell>
          <cell r="D2952">
            <v>8.73</v>
          </cell>
        </row>
        <row r="2953">
          <cell r="A2953">
            <v>3780</v>
          </cell>
          <cell r="B2953" t="str">
            <v>LUMINARIA DE SOBREPOR EM CHAPA DE ACO PARA 1 LAMPADA FLUORESCENTE DE *36* W, ALETADA, COMPLETA (LAMPADA E REATOR INCLUSOS)</v>
          </cell>
          <cell r="C2953" t="str">
            <v xml:space="preserve">UN    </v>
          </cell>
          <cell r="D2953">
            <v>50.07</v>
          </cell>
        </row>
        <row r="2954">
          <cell r="A2954">
            <v>12231</v>
          </cell>
          <cell r="B2954" t="str">
            <v>LUMINARIA DE SOBREPOR EM CHAPA DE ACO PARA 1 LAMPADA FLUORESCENTE DE *36* W, PERFIL COMERCIAL (NAO INCLUI REATOR E LAMPADA)</v>
          </cell>
          <cell r="C2954" t="str">
            <v xml:space="preserve">UN    </v>
          </cell>
          <cell r="D2954">
            <v>14.51</v>
          </cell>
        </row>
        <row r="2955">
          <cell r="A2955">
            <v>3811</v>
          </cell>
          <cell r="B2955" t="str">
            <v>LUMINARIA DE SOBREPOR EM CHAPA DE ACO PARA 2 LAMPADAS FLUORESCENTES DE *18* W, ALETADA, COMPLETA (LAMPADAS E REATOR INCLUSOS)</v>
          </cell>
          <cell r="C2955" t="str">
            <v xml:space="preserve">UN    </v>
          </cell>
          <cell r="D2955">
            <v>47.03</v>
          </cell>
        </row>
        <row r="2956">
          <cell r="A2956">
            <v>12232</v>
          </cell>
          <cell r="B2956" t="str">
            <v>LUMINARIA DE SOBREPOR EM CHAPA DE ACO PARA 2 LAMPADAS FLUORESCENTES DE *18* W, PERFIL COMERCIAL (NAO INCLUI REATOR E LAMPADAS)</v>
          </cell>
          <cell r="C2956" t="str">
            <v xml:space="preserve">UN    </v>
          </cell>
          <cell r="D2956">
            <v>15.2</v>
          </cell>
        </row>
        <row r="2957">
          <cell r="A2957">
            <v>3799</v>
          </cell>
          <cell r="B2957" t="str">
            <v>LUMINARIA DE SOBREPOR EM CHAPA DE ACO PARA 2 LAMPADAS FLUORESCENTES DE *36* W, ALETADA, COMPLETA (LAMPADAS E REATOR INCLUSOS)</v>
          </cell>
          <cell r="C2957" t="str">
            <v xml:space="preserve">UN    </v>
          </cell>
          <cell r="D2957">
            <v>66.510000000000005</v>
          </cell>
        </row>
        <row r="2958">
          <cell r="A2958">
            <v>12239</v>
          </cell>
          <cell r="B2958" t="str">
            <v>LUMINARIA DE SOBREPOR EM CHAPA DE ACO PARA 2 LAMPADAS FLUORESCENTES DE *36* W, PERFIL COMERCIAL (NAO INCLUI REATOR E LAMPADAS)</v>
          </cell>
          <cell r="C2958" t="str">
            <v xml:space="preserve">UN    </v>
          </cell>
          <cell r="D2958">
            <v>19.91</v>
          </cell>
        </row>
        <row r="2959">
          <cell r="A2959">
            <v>38773</v>
          </cell>
          <cell r="B2959" t="str">
            <v>LUMINARIA DE TETO PLAFON/PLAFONIER EM PLASTICO COM BASE E27, POTENCIA MAXIMA 60 W (NAO INCLUI LAMPADA)</v>
          </cell>
          <cell r="C2959" t="str">
            <v xml:space="preserve">UN    </v>
          </cell>
          <cell r="D2959">
            <v>3.19</v>
          </cell>
        </row>
        <row r="2960">
          <cell r="A2960">
            <v>12271</v>
          </cell>
          <cell r="B2960" t="str">
            <v>LUMINARIA DUPLA P/SINALIZACAO, TIPO WETZEL AS-2/110 OU EQUIV</v>
          </cell>
          <cell r="C2960" t="str">
            <v xml:space="preserve">UN    </v>
          </cell>
          <cell r="D2960">
            <v>178.09</v>
          </cell>
        </row>
        <row r="2961">
          <cell r="A2961">
            <v>38785</v>
          </cell>
          <cell r="B2961" t="str">
            <v>LUMINARIA HERMETICA IP-65 PARA 2 DUAS LAMPADAS DE 14/16/18/20 W (NAO INCLUI REATOR E LAMPADAS)</v>
          </cell>
          <cell r="C2961" t="str">
            <v xml:space="preserve">UN    </v>
          </cell>
          <cell r="D2961">
            <v>84.31</v>
          </cell>
        </row>
        <row r="2962">
          <cell r="A2962">
            <v>38786</v>
          </cell>
          <cell r="B2962" t="str">
            <v>LUMINARIA HERMETICA IP-65 PARA 2 DUAS LAMPADAS DE 28/32/36/40 W (NAO INCLUI REATOR E LAMPADAS)</v>
          </cell>
          <cell r="C2962" t="str">
            <v xml:space="preserve">UN    </v>
          </cell>
          <cell r="D2962">
            <v>103.85</v>
          </cell>
        </row>
        <row r="2963">
          <cell r="A2963">
            <v>39385</v>
          </cell>
          <cell r="B2963" t="str">
            <v>LUMINARIA LED PLAFON REDONDO DE SOBREPOR BIVOLT 12/13 W,  D = *17* CM</v>
          </cell>
          <cell r="C2963" t="str">
            <v xml:space="preserve">UN    </v>
          </cell>
          <cell r="D2963">
            <v>78.56</v>
          </cell>
        </row>
        <row r="2964">
          <cell r="A2964">
            <v>39389</v>
          </cell>
          <cell r="B2964" t="str">
            <v>LUMINARIA LED REFLETOR RETANGULAR BIVOLT, LUZ BRANCA, 10 W</v>
          </cell>
          <cell r="C2964" t="str">
            <v xml:space="preserve">UN    </v>
          </cell>
          <cell r="D2964">
            <v>65.16</v>
          </cell>
        </row>
        <row r="2965">
          <cell r="A2965">
            <v>39390</v>
          </cell>
          <cell r="B2965" t="str">
            <v>LUMINARIA LED REFLETOR RETANGULAR BIVOLT, LUZ BRANCA, 30 W</v>
          </cell>
          <cell r="C2965" t="str">
            <v xml:space="preserve">UN    </v>
          </cell>
          <cell r="D2965">
            <v>126.21</v>
          </cell>
        </row>
        <row r="2966">
          <cell r="A2966">
            <v>39391</v>
          </cell>
          <cell r="B2966" t="str">
            <v>LUMINARIA LED REFLETOR RETANGULAR BIVOLT, LUZ BRANCA, 50 W</v>
          </cell>
          <cell r="C2966" t="str">
            <v xml:space="preserve">UN    </v>
          </cell>
          <cell r="D2966">
            <v>233.57</v>
          </cell>
        </row>
        <row r="2967">
          <cell r="A2967">
            <v>3803</v>
          </cell>
          <cell r="B2967" t="str">
            <v>LUMINARIA PLAFON REDONDO COM VIDRO FOSCO DIAMETRO *25* CM, PARA 1 LAMPADA, BASE E27, POTENCIA MAXIMA 40/60 W (NAO INCLUI LAMPADA)</v>
          </cell>
          <cell r="C2967" t="str">
            <v xml:space="preserve">UN    </v>
          </cell>
          <cell r="D2967">
            <v>30.11</v>
          </cell>
        </row>
        <row r="2968">
          <cell r="A2968">
            <v>38770</v>
          </cell>
          <cell r="B2968" t="str">
            <v>LUMINARIA PLAFON REDONDO COM VIDRO FOSCO DIAMETRO *30* CM, PARA 2 LAMPADAS, BASE E27, POTENCIA MAXIMA 40/60 W (NAO INCLUI LAMPADAS)</v>
          </cell>
          <cell r="C2968" t="str">
            <v xml:space="preserve">UN    </v>
          </cell>
          <cell r="D2968">
            <v>34.869999999999997</v>
          </cell>
        </row>
        <row r="2969">
          <cell r="A2969">
            <v>12267</v>
          </cell>
          <cell r="B2969" t="str">
            <v>LUMINARIA PROVA DE TEMPO PETERCO Y.31/1</v>
          </cell>
          <cell r="C2969" t="str">
            <v xml:space="preserve">UN    </v>
          </cell>
          <cell r="D2969">
            <v>102.18</v>
          </cell>
        </row>
        <row r="2970">
          <cell r="A2970">
            <v>43068</v>
          </cell>
          <cell r="B2970" t="str">
            <v>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v>
          </cell>
          <cell r="C2970" t="str">
            <v xml:space="preserve">UN    </v>
          </cell>
          <cell r="D2970">
            <v>51.53</v>
          </cell>
        </row>
        <row r="2971">
          <cell r="A2971">
            <v>12266</v>
          </cell>
          <cell r="B2971" t="str">
            <v>LUMINARIA SPOT DE SOBREPOR EM ALUMINIO COM ALETA PLASTICA PARA 1 LAMPADA, BASE E27, POTENCIA MAXIMA 40/60 W (NAO INCLUI LAMPADA)</v>
          </cell>
          <cell r="C2971" t="str">
            <v xml:space="preserve">UN    </v>
          </cell>
          <cell r="D2971">
            <v>52.3</v>
          </cell>
        </row>
        <row r="2972">
          <cell r="A2972">
            <v>39378</v>
          </cell>
          <cell r="B2972" t="str">
            <v>LUMINARIA SPOT DE SOBREPOR EM ALUMINIO COM ALETA PLASTICA PARA 2 LAMPADAS, BASE E27, POTENCIA MAXIMA 40/60 W (NAO INCLUI LAMPADA)</v>
          </cell>
          <cell r="C2972" t="str">
            <v xml:space="preserve">UN    </v>
          </cell>
          <cell r="D2972">
            <v>37.08</v>
          </cell>
        </row>
        <row r="2973">
          <cell r="A2973">
            <v>43543</v>
          </cell>
          <cell r="B2973" t="str">
            <v>LUMINARIA TIPO TARTARUGA A PROVA DE TEMPO, GASES, VAPOR E PO, EM ALUMINIO, COM GRADE, BASE E27, POTENCIA MAXIMA 100 W - REF Y 25/1 (NAO INCLUI LAMPADA)</v>
          </cell>
          <cell r="C2973" t="str">
            <v xml:space="preserve">UN    </v>
          </cell>
          <cell r="D2973">
            <v>77.25</v>
          </cell>
        </row>
        <row r="2974">
          <cell r="A2974">
            <v>38775</v>
          </cell>
          <cell r="B2974" t="str">
            <v>LUMINARIA TIPO TARTARUGA PARA AREA EXTERNA EM ALUMINIO, COM GRADE, PARA 1 LAMPADA, BASE E27, POTENCIA MAXIMA 40/60 W (NAO INCLUI LAMPADA)</v>
          </cell>
          <cell r="C2974" t="str">
            <v xml:space="preserve">UN    </v>
          </cell>
          <cell r="D2974">
            <v>39.31</v>
          </cell>
        </row>
        <row r="2975">
          <cell r="A2975">
            <v>21119</v>
          </cell>
          <cell r="B2975" t="str">
            <v>LUVA CPVC, SOLDAVEL, 15 MM, PARA AGUA QUENTE PREDIAL</v>
          </cell>
          <cell r="C2975" t="str">
            <v xml:space="preserve">UN    </v>
          </cell>
          <cell r="D2975">
            <v>1.91</v>
          </cell>
        </row>
        <row r="2976">
          <cell r="A2976">
            <v>37974</v>
          </cell>
          <cell r="B2976" t="str">
            <v>LUVA CPVC, SOLDAVEL, 22 MM, PARA AGUA QUENTE PREDIAL</v>
          </cell>
          <cell r="C2976" t="str">
            <v xml:space="preserve">UN    </v>
          </cell>
          <cell r="D2976">
            <v>2.84</v>
          </cell>
        </row>
        <row r="2977">
          <cell r="A2977">
            <v>37975</v>
          </cell>
          <cell r="B2977" t="str">
            <v>LUVA CPVC, SOLDAVEL, 28 MM, PARA AGUA QUENTE PREDIAL</v>
          </cell>
          <cell r="C2977" t="str">
            <v xml:space="preserve">UN    </v>
          </cell>
          <cell r="D2977">
            <v>5.77</v>
          </cell>
        </row>
        <row r="2978">
          <cell r="A2978">
            <v>37976</v>
          </cell>
          <cell r="B2978" t="str">
            <v>LUVA CPVC, SOLDAVEL, 35 MM, PARA AGUA QUENTE PREDIAL</v>
          </cell>
          <cell r="C2978" t="str">
            <v xml:space="preserve">UN    </v>
          </cell>
          <cell r="D2978">
            <v>11.83</v>
          </cell>
        </row>
        <row r="2979">
          <cell r="A2979">
            <v>37977</v>
          </cell>
          <cell r="B2979" t="str">
            <v>LUVA CPVC, SOLDAVEL, 42 MM, PARA AGUA QUENTE PREDIAL</v>
          </cell>
          <cell r="C2979" t="str">
            <v xml:space="preserve">UN    </v>
          </cell>
          <cell r="D2979">
            <v>16.27</v>
          </cell>
        </row>
        <row r="2980">
          <cell r="A2980">
            <v>37978</v>
          </cell>
          <cell r="B2980" t="str">
            <v>LUVA CPVC, SOLDAVEL, 54 MM, PARA AGUA QUENTE PREDIAL</v>
          </cell>
          <cell r="C2980" t="str">
            <v xml:space="preserve">UN    </v>
          </cell>
          <cell r="D2980">
            <v>32.979999999999997</v>
          </cell>
        </row>
        <row r="2981">
          <cell r="A2981">
            <v>37979</v>
          </cell>
          <cell r="B2981" t="str">
            <v>LUVA CPVC, SOLDAVEL, 73 MM, PARA AGUA QUENTE PREDIAL</v>
          </cell>
          <cell r="C2981" t="str">
            <v xml:space="preserve">UN    </v>
          </cell>
          <cell r="D2981">
            <v>141.68</v>
          </cell>
        </row>
        <row r="2982">
          <cell r="A2982">
            <v>37980</v>
          </cell>
          <cell r="B2982" t="str">
            <v>LUVA CPVC, SOLDAVEL, 89 MM, PARA AGUA QUENTE PREDIAL</v>
          </cell>
          <cell r="C2982" t="str">
            <v xml:space="preserve">UN    </v>
          </cell>
          <cell r="D2982">
            <v>159.22999999999999</v>
          </cell>
        </row>
        <row r="2983">
          <cell r="A2983">
            <v>36147</v>
          </cell>
          <cell r="B2983" t="str">
            <v>LUVA DE BORRACHA ISOLANTE PARA ALTA TENSAO, RESISTENTE A OZONIO, TENSAO DE ENSAIO 2,5 KV (PAR)</v>
          </cell>
          <cell r="C2983" t="str">
            <v xml:space="preserve">PAR   </v>
          </cell>
          <cell r="D2983">
            <v>301.45999999999998</v>
          </cell>
        </row>
        <row r="2984">
          <cell r="A2984">
            <v>12731</v>
          </cell>
          <cell r="B2984" t="str">
            <v>LUVA DE COBRE (REF 600) SEM ANEL DE SOLDA, BOLSA X BOLSA, 104 MM</v>
          </cell>
          <cell r="C2984" t="str">
            <v xml:space="preserve">UN    </v>
          </cell>
          <cell r="D2984">
            <v>214.17</v>
          </cell>
        </row>
        <row r="2985">
          <cell r="A2985">
            <v>12723</v>
          </cell>
          <cell r="B2985" t="str">
            <v>LUVA DE COBRE (REF 600) SEM ANEL DE SOLDA, BOLSA X BOLSA, 15 MM</v>
          </cell>
          <cell r="C2985" t="str">
            <v xml:space="preserve">UN    </v>
          </cell>
          <cell r="D2985">
            <v>1.66</v>
          </cell>
        </row>
        <row r="2986">
          <cell r="A2986">
            <v>12724</v>
          </cell>
          <cell r="B2986" t="str">
            <v>LUVA DE COBRE (REF 600) SEM ANEL DE SOLDA, BOLSA X BOLSA, 22 MM</v>
          </cell>
          <cell r="C2986" t="str">
            <v xml:space="preserve">UN    </v>
          </cell>
          <cell r="D2986">
            <v>3.19</v>
          </cell>
        </row>
        <row r="2987">
          <cell r="A2987">
            <v>12725</v>
          </cell>
          <cell r="B2987" t="str">
            <v>LUVA DE COBRE (REF 600) SEM ANEL DE SOLDA, BOLSA X BOLSA, 28 MM</v>
          </cell>
          <cell r="C2987" t="str">
            <v xml:space="preserve">UN    </v>
          </cell>
          <cell r="D2987">
            <v>6.4</v>
          </cell>
        </row>
        <row r="2988">
          <cell r="A2988">
            <v>12726</v>
          </cell>
          <cell r="B2988" t="str">
            <v>LUVA DE COBRE (REF 600) SEM ANEL DE SOLDA, BOLSA X BOLSA, 35 MM</v>
          </cell>
          <cell r="C2988" t="str">
            <v xml:space="preserve">UN    </v>
          </cell>
          <cell r="D2988">
            <v>14.13</v>
          </cell>
        </row>
        <row r="2989">
          <cell r="A2989">
            <v>12727</v>
          </cell>
          <cell r="B2989" t="str">
            <v>LUVA DE COBRE (REF 600) SEM ANEL DE SOLDA, BOLSA X BOLSA, 42 MM</v>
          </cell>
          <cell r="C2989" t="str">
            <v xml:space="preserve">UN    </v>
          </cell>
          <cell r="D2989">
            <v>17.920000000000002</v>
          </cell>
        </row>
        <row r="2990">
          <cell r="A2990">
            <v>12728</v>
          </cell>
          <cell r="B2990" t="str">
            <v>LUVA DE COBRE (REF 600) SEM ANEL DE SOLDA, BOLSA X BOLSA, 54 MM</v>
          </cell>
          <cell r="C2990" t="str">
            <v xml:space="preserve">UN    </v>
          </cell>
          <cell r="D2990">
            <v>29.27</v>
          </cell>
        </row>
        <row r="2991">
          <cell r="A2991">
            <v>12729</v>
          </cell>
          <cell r="B2991" t="str">
            <v>LUVA DE COBRE (REF 600) SEM ANEL DE SOLDA, BOLSA X BOLSA, 66 MM</v>
          </cell>
          <cell r="C2991" t="str">
            <v xml:space="preserve">UN    </v>
          </cell>
          <cell r="D2991">
            <v>95.93</v>
          </cell>
        </row>
        <row r="2992">
          <cell r="A2992">
            <v>12730</v>
          </cell>
          <cell r="B2992" t="str">
            <v>LUVA DE COBRE (REF 600) SEM ANEL DE SOLDA, BOLSA X BOLSA, 79 MM</v>
          </cell>
          <cell r="C2992" t="str">
            <v xml:space="preserve">UN    </v>
          </cell>
          <cell r="D2992">
            <v>146.87</v>
          </cell>
        </row>
        <row r="2993">
          <cell r="A2993">
            <v>3840</v>
          </cell>
          <cell r="B2993" t="str">
            <v>LUVA DE CORRER DEFOFO, PVC, JE, DN 100 MM</v>
          </cell>
          <cell r="C2993" t="str">
            <v xml:space="preserve">UN    </v>
          </cell>
          <cell r="D2993">
            <v>37.270000000000003</v>
          </cell>
        </row>
        <row r="2994">
          <cell r="A2994">
            <v>3838</v>
          </cell>
          <cell r="B2994" t="str">
            <v>LUVA DE CORRER DEFOFO, PVC, JE, DN 150 MM</v>
          </cell>
          <cell r="C2994" t="str">
            <v xml:space="preserve">UN    </v>
          </cell>
          <cell r="D2994">
            <v>82.27</v>
          </cell>
        </row>
        <row r="2995">
          <cell r="A2995">
            <v>3844</v>
          </cell>
          <cell r="B2995" t="str">
            <v>LUVA DE CORRER DEFOFO, PVC, JE, DN 200 MM</v>
          </cell>
          <cell r="C2995" t="str">
            <v xml:space="preserve">UN    </v>
          </cell>
          <cell r="D2995">
            <v>146.74</v>
          </cell>
        </row>
        <row r="2996">
          <cell r="A2996">
            <v>3839</v>
          </cell>
          <cell r="B2996" t="str">
            <v>LUVA DE CORRER DEFOFO, PVC, JE, DN 250 MM</v>
          </cell>
          <cell r="C2996" t="str">
            <v xml:space="preserve">UN    </v>
          </cell>
          <cell r="D2996">
            <v>267.29000000000002</v>
          </cell>
        </row>
        <row r="2997">
          <cell r="A2997">
            <v>3843</v>
          </cell>
          <cell r="B2997" t="str">
            <v>LUVA DE CORRER DEFOFO, PVC, JE, DN 300 MM</v>
          </cell>
          <cell r="C2997" t="str">
            <v xml:space="preserve">UN    </v>
          </cell>
          <cell r="D2997">
            <v>366.86</v>
          </cell>
        </row>
        <row r="2998">
          <cell r="A2998">
            <v>3900</v>
          </cell>
          <cell r="B2998" t="str">
            <v>LUVA DE CORRER PARA TUBO ROSCAVEL, PVC, 1 1/2", PARA AGUA FRIA PREDIAL</v>
          </cell>
          <cell r="C2998" t="str">
            <v xml:space="preserve">UN    </v>
          </cell>
          <cell r="D2998">
            <v>27.93</v>
          </cell>
        </row>
        <row r="2999">
          <cell r="A2999">
            <v>3846</v>
          </cell>
          <cell r="B2999" t="str">
            <v>LUVA DE CORRER PARA TUBO ROSCAVEL, PVC, 1/2", PARA AGUA FRIA PREDIAL</v>
          </cell>
          <cell r="C2999" t="str">
            <v xml:space="preserve">UN    </v>
          </cell>
          <cell r="D2999">
            <v>8.8000000000000007</v>
          </cell>
        </row>
        <row r="3000">
          <cell r="A3000">
            <v>3886</v>
          </cell>
          <cell r="B3000" t="str">
            <v>LUVA DE CORRER PARA TUBO ROSCAVEL, PVC, 3/4", PARA AGUA FRIA PREDIAL</v>
          </cell>
          <cell r="C3000" t="str">
            <v xml:space="preserve">UN    </v>
          </cell>
          <cell r="D3000">
            <v>9.27</v>
          </cell>
        </row>
        <row r="3001">
          <cell r="A3001">
            <v>3854</v>
          </cell>
          <cell r="B3001" t="str">
            <v>LUVA DE CORRER PARA TUBO SOLDAVEL, PVC, 20 MM, PARA AGUA FRIA PREDIAL</v>
          </cell>
          <cell r="C3001" t="str">
            <v xml:space="preserve">UN    </v>
          </cell>
          <cell r="D3001">
            <v>5.15</v>
          </cell>
        </row>
        <row r="3002">
          <cell r="A3002">
            <v>3873</v>
          </cell>
          <cell r="B3002" t="str">
            <v>LUVA DE CORRER PARA TUBO SOLDAVEL, PVC, 25 MM, PARA AGUA FRIA PREDIAL</v>
          </cell>
          <cell r="C3002" t="str">
            <v xml:space="preserve">UN    </v>
          </cell>
          <cell r="D3002">
            <v>6.82</v>
          </cell>
        </row>
        <row r="3003">
          <cell r="A3003">
            <v>38021</v>
          </cell>
          <cell r="B3003" t="str">
            <v>LUVA DE CORRER PARA TUBO SOLDAVEL, PVC, 32 MM, PARA AGUA FRIA PREDIAL</v>
          </cell>
          <cell r="C3003" t="str">
            <v xml:space="preserve">UN    </v>
          </cell>
          <cell r="D3003">
            <v>16.309999999999999</v>
          </cell>
        </row>
        <row r="3004">
          <cell r="A3004">
            <v>3847</v>
          </cell>
          <cell r="B3004" t="str">
            <v>LUVA DE CORRER PARA TUBO SOLDAVEL, PVC, 50 MM, PARA AGUA FRIA PREDIAL</v>
          </cell>
          <cell r="C3004" t="str">
            <v xml:space="preserve">UN    </v>
          </cell>
          <cell r="D3004">
            <v>18.510000000000002</v>
          </cell>
        </row>
        <row r="3005">
          <cell r="A3005">
            <v>38022</v>
          </cell>
          <cell r="B3005" t="str">
            <v>LUVA DE CORRER PARA TUBO SOLDAVEL, PVC, 60 MM, PARA AGUA FRIA PREDIAL</v>
          </cell>
          <cell r="C3005" t="str">
            <v xml:space="preserve">UN    </v>
          </cell>
          <cell r="D3005">
            <v>28.92</v>
          </cell>
        </row>
        <row r="3006">
          <cell r="A3006">
            <v>3833</v>
          </cell>
          <cell r="B3006" t="str">
            <v>LUVA DE CORRER PVC, JE, DN 100 MM, PARA REDE COLETORA DE ESGOTO (NBR 10569)</v>
          </cell>
          <cell r="C3006" t="str">
            <v xml:space="preserve">UN    </v>
          </cell>
          <cell r="D3006">
            <v>12.65</v>
          </cell>
        </row>
        <row r="3007">
          <cell r="A3007">
            <v>3835</v>
          </cell>
          <cell r="B3007" t="str">
            <v>LUVA DE CORRER PVC, JE, DN 150 MM, PARA REDE COLETORA DE ESGOTO (NBR 10569)</v>
          </cell>
          <cell r="C3007" t="str">
            <v xml:space="preserve">UN    </v>
          </cell>
          <cell r="D3007">
            <v>41.2</v>
          </cell>
        </row>
        <row r="3008">
          <cell r="A3008">
            <v>3836</v>
          </cell>
          <cell r="B3008" t="str">
            <v>LUVA DE CORRER PVC, JE, DN 200 MM, PARA REDE COLETORA DE ESGOTO (NBR 10569)</v>
          </cell>
          <cell r="C3008" t="str">
            <v xml:space="preserve">UN    </v>
          </cell>
          <cell r="D3008">
            <v>88.68</v>
          </cell>
        </row>
        <row r="3009">
          <cell r="A3009">
            <v>3830</v>
          </cell>
          <cell r="B3009" t="str">
            <v>LUVA DE CORRER PVC, JE, DN 250 MM, PARA REDE COLETORA DE ESGOTO (NBR 10569)</v>
          </cell>
          <cell r="C3009" t="str">
            <v xml:space="preserve">UN    </v>
          </cell>
          <cell r="D3009">
            <v>145</v>
          </cell>
        </row>
        <row r="3010">
          <cell r="A3010">
            <v>3831</v>
          </cell>
          <cell r="B3010" t="str">
            <v>LUVA DE CORRER PVC, JE, DN 300 MM, PARA REDE COLETORA DE ESGOTO (NBR 10569)</v>
          </cell>
          <cell r="C3010" t="str">
            <v xml:space="preserve">UN    </v>
          </cell>
          <cell r="D3010">
            <v>242.39</v>
          </cell>
        </row>
        <row r="3011">
          <cell r="A3011">
            <v>37981</v>
          </cell>
          <cell r="B3011" t="str">
            <v>LUVA DE CORRER, CPVC, SOLDAVEL, 15 MM, PARA AGUA QUENTE PREDIAL</v>
          </cell>
          <cell r="C3011" t="str">
            <v xml:space="preserve">UN    </v>
          </cell>
          <cell r="D3011">
            <v>6.49</v>
          </cell>
        </row>
        <row r="3012">
          <cell r="A3012">
            <v>37982</v>
          </cell>
          <cell r="B3012" t="str">
            <v>LUVA DE CORRER, CPVC, SOLDAVEL, 22 MM, PARA AGUA QUENTE PREDIAL</v>
          </cell>
          <cell r="C3012" t="str">
            <v xml:space="preserve">UN    </v>
          </cell>
          <cell r="D3012">
            <v>9.86</v>
          </cell>
        </row>
        <row r="3013">
          <cell r="A3013">
            <v>37983</v>
          </cell>
          <cell r="B3013" t="str">
            <v>LUVA DE CORRER, CPVC, SOLDAVEL, 28 MM, PARA AGUA QUENTE PREDIAL</v>
          </cell>
          <cell r="C3013" t="str">
            <v xml:space="preserve">UN    </v>
          </cell>
          <cell r="D3013">
            <v>13.8</v>
          </cell>
        </row>
        <row r="3014">
          <cell r="A3014">
            <v>37984</v>
          </cell>
          <cell r="B3014" t="str">
            <v>LUVA DE CORRER, CPVC, SOLDAVEL, 35 MM, PARA AGUA QUENTE PREDIAL</v>
          </cell>
          <cell r="C3014" t="str">
            <v xml:space="preserve">UN    </v>
          </cell>
          <cell r="D3014">
            <v>23.84</v>
          </cell>
        </row>
        <row r="3015">
          <cell r="A3015">
            <v>37985</v>
          </cell>
          <cell r="B3015" t="str">
            <v>LUVA DE CORRER, CPVC, SOLDAVEL, 42 MM, PARA AGUA QUENTE PREDIAL</v>
          </cell>
          <cell r="C3015" t="str">
            <v xml:space="preserve">UN    </v>
          </cell>
          <cell r="D3015">
            <v>33.380000000000003</v>
          </cell>
        </row>
        <row r="3016">
          <cell r="A3016">
            <v>3826</v>
          </cell>
          <cell r="B3016" t="str">
            <v>LUVA DE CORRER, PVC PBA, JE, DN 100 / DE 110 MM, PARA REDE AGUA (NBR 10351)</v>
          </cell>
          <cell r="C3016" t="str">
            <v xml:space="preserve">UN    </v>
          </cell>
          <cell r="D3016">
            <v>36.99</v>
          </cell>
        </row>
        <row r="3017">
          <cell r="A3017">
            <v>3825</v>
          </cell>
          <cell r="B3017" t="str">
            <v>LUVA DE CORRER, PVC PBA, JE, DN 50 / DE 60 MM, PARA REDE AGUA (NBR 10351)</v>
          </cell>
          <cell r="C3017" t="str">
            <v xml:space="preserve">UN    </v>
          </cell>
          <cell r="D3017">
            <v>10.63</v>
          </cell>
        </row>
        <row r="3018">
          <cell r="A3018">
            <v>3827</v>
          </cell>
          <cell r="B3018" t="str">
            <v>LUVA DE CORRER, PVC PBA, JE, DN 75 / DE 85 MM, PARA REDE AGUA (NBR 10351)</v>
          </cell>
          <cell r="C3018" t="str">
            <v xml:space="preserve">UN    </v>
          </cell>
          <cell r="D3018">
            <v>23.24</v>
          </cell>
        </row>
        <row r="3019">
          <cell r="A3019">
            <v>20165</v>
          </cell>
          <cell r="B3019" t="str">
            <v>LUVA DE CORRER, PVC SERIE REFORCADA - R, 100 MM, PARA ESGOTO PREDIAL</v>
          </cell>
          <cell r="C3019" t="str">
            <v xml:space="preserve">UN    </v>
          </cell>
          <cell r="D3019">
            <v>14.67</v>
          </cell>
        </row>
        <row r="3020">
          <cell r="A3020">
            <v>20166</v>
          </cell>
          <cell r="B3020" t="str">
            <v>LUVA DE CORRER, PVC SERIE REFORCADA - R, 150 MM, PARA ESGOTO PREDIAL</v>
          </cell>
          <cell r="C3020" t="str">
            <v xml:space="preserve">UN    </v>
          </cell>
          <cell r="D3020">
            <v>47.41</v>
          </cell>
        </row>
        <row r="3021">
          <cell r="A3021">
            <v>20164</v>
          </cell>
          <cell r="B3021" t="str">
            <v>LUVA DE CORRER, PVC SERIE REFORCADA - R, 75 MM, PARA ESGOTO PREDIAL</v>
          </cell>
          <cell r="C3021" t="str">
            <v xml:space="preserve">UN    </v>
          </cell>
          <cell r="D3021">
            <v>7.75</v>
          </cell>
        </row>
        <row r="3022">
          <cell r="A3022">
            <v>3893</v>
          </cell>
          <cell r="B3022" t="str">
            <v>LUVA DE CORRER, PVC, DN 100 MM, PARA ESGOTO PREDIAL</v>
          </cell>
          <cell r="C3022" t="str">
            <v xml:space="preserve">UN    </v>
          </cell>
          <cell r="D3022">
            <v>9.61</v>
          </cell>
        </row>
        <row r="3023">
          <cell r="A3023">
            <v>3848</v>
          </cell>
          <cell r="B3023" t="str">
            <v>LUVA DE CORRER, PVC, DN 50 MM, PARA ESGOTO PREDIAL</v>
          </cell>
          <cell r="C3023" t="str">
            <v xml:space="preserve">UN    </v>
          </cell>
          <cell r="D3023">
            <v>5.84</v>
          </cell>
        </row>
        <row r="3024">
          <cell r="A3024">
            <v>3895</v>
          </cell>
          <cell r="B3024" t="str">
            <v>LUVA DE CORRER, PVC, DN 75 MM, PARA ESGOTO PREDIAL</v>
          </cell>
          <cell r="C3024" t="str">
            <v xml:space="preserve">UN    </v>
          </cell>
          <cell r="D3024">
            <v>6.35</v>
          </cell>
        </row>
        <row r="3025">
          <cell r="A3025">
            <v>12404</v>
          </cell>
          <cell r="B3025" t="str">
            <v>LUVA DE FERRO GALVANIZADO, COM ROSCA BSP MACHO/FEMEA, DE 3/4"</v>
          </cell>
          <cell r="C3025" t="str">
            <v xml:space="preserve">UN    </v>
          </cell>
          <cell r="D3025">
            <v>5.1100000000000003</v>
          </cell>
        </row>
        <row r="3026">
          <cell r="A3026">
            <v>3939</v>
          </cell>
          <cell r="B3026" t="str">
            <v>LUVA DE FERRO GALVANIZADO, COM ROSCA BSP, DE 1 1/2"</v>
          </cell>
          <cell r="C3026" t="str">
            <v xml:space="preserve">UN    </v>
          </cell>
          <cell r="D3026">
            <v>10.54</v>
          </cell>
        </row>
        <row r="3027">
          <cell r="A3027">
            <v>3911</v>
          </cell>
          <cell r="B3027" t="str">
            <v>LUVA DE FERRO GALVANIZADO, COM ROSCA BSP, DE 1 1/4"</v>
          </cell>
          <cell r="C3027" t="str">
            <v xml:space="preserve">UN    </v>
          </cell>
          <cell r="D3027">
            <v>8.61</v>
          </cell>
        </row>
        <row r="3028">
          <cell r="A3028">
            <v>3908</v>
          </cell>
          <cell r="B3028" t="str">
            <v>LUVA DE FERRO GALVANIZADO, COM ROSCA BSP, DE 1/2"</v>
          </cell>
          <cell r="C3028" t="str">
            <v xml:space="preserve">UN    </v>
          </cell>
          <cell r="D3028">
            <v>2.78</v>
          </cell>
        </row>
        <row r="3029">
          <cell r="A3029">
            <v>3910</v>
          </cell>
          <cell r="B3029" t="str">
            <v>LUVA DE FERRO GALVANIZADO, COM ROSCA BSP, DE 1"</v>
          </cell>
          <cell r="C3029" t="str">
            <v xml:space="preserve">UN    </v>
          </cell>
          <cell r="D3029">
            <v>6.16</v>
          </cell>
        </row>
        <row r="3030">
          <cell r="A3030">
            <v>3913</v>
          </cell>
          <cell r="B3030" t="str">
            <v>LUVA DE FERRO GALVANIZADO, COM ROSCA BSP, DE 2 1/2"</v>
          </cell>
          <cell r="C3030" t="str">
            <v xml:space="preserve">UN    </v>
          </cell>
          <cell r="D3030">
            <v>29.46</v>
          </cell>
        </row>
        <row r="3031">
          <cell r="A3031">
            <v>3912</v>
          </cell>
          <cell r="B3031" t="str">
            <v>LUVA DE FERRO GALVANIZADO, COM ROSCA BSP, DE 2"</v>
          </cell>
          <cell r="C3031" t="str">
            <v xml:space="preserve">UN    </v>
          </cell>
          <cell r="D3031">
            <v>16.149999999999999</v>
          </cell>
        </row>
        <row r="3032">
          <cell r="A3032">
            <v>3909</v>
          </cell>
          <cell r="B3032" t="str">
            <v>LUVA DE FERRO GALVANIZADO, COM ROSCA BSP, DE 3/4"</v>
          </cell>
          <cell r="C3032" t="str">
            <v xml:space="preserve">UN    </v>
          </cell>
          <cell r="D3032">
            <v>3.79</v>
          </cell>
        </row>
        <row r="3033">
          <cell r="A3033">
            <v>3914</v>
          </cell>
          <cell r="B3033" t="str">
            <v>LUVA DE FERRO GALVANIZADO, COM ROSCA BSP, DE 3"</v>
          </cell>
          <cell r="C3033" t="str">
            <v xml:space="preserve">UN    </v>
          </cell>
          <cell r="D3033">
            <v>44.44</v>
          </cell>
        </row>
        <row r="3034">
          <cell r="A3034">
            <v>3915</v>
          </cell>
          <cell r="B3034" t="str">
            <v>LUVA DE FERRO GALVANIZADO, COM ROSCA BSP, DE 4"</v>
          </cell>
          <cell r="C3034" t="str">
            <v xml:space="preserve">UN    </v>
          </cell>
          <cell r="D3034">
            <v>70.08</v>
          </cell>
        </row>
        <row r="3035">
          <cell r="A3035">
            <v>3916</v>
          </cell>
          <cell r="B3035" t="str">
            <v>LUVA DE FERRO GALVANIZADO, COM ROSCA BSP, DE 5"</v>
          </cell>
          <cell r="C3035" t="str">
            <v xml:space="preserve">UN    </v>
          </cell>
          <cell r="D3035">
            <v>127.67</v>
          </cell>
        </row>
        <row r="3036">
          <cell r="A3036">
            <v>3917</v>
          </cell>
          <cell r="B3036" t="str">
            <v>LUVA DE FERRO GALVANIZADO, COM ROSCA BSP, DE 6"</v>
          </cell>
          <cell r="C3036" t="str">
            <v xml:space="preserve">UN    </v>
          </cell>
          <cell r="D3036">
            <v>210.57</v>
          </cell>
        </row>
        <row r="3037">
          <cell r="A3037">
            <v>1904</v>
          </cell>
          <cell r="B3037" t="str">
            <v>LUVA DE PRESSAO, EM PVC, DE 20 MM, PARA ELETRODUTO FLEXIVEL</v>
          </cell>
          <cell r="C3037" t="str">
            <v xml:space="preserve">UN    </v>
          </cell>
          <cell r="D3037">
            <v>0.62</v>
          </cell>
        </row>
        <row r="3038">
          <cell r="A3038">
            <v>1899</v>
          </cell>
          <cell r="B3038" t="str">
            <v>LUVA DE PRESSAO, EM PVC, DE 25 MM, PARA ELETRODUTO FLEXIVEL</v>
          </cell>
          <cell r="C3038" t="str">
            <v xml:space="preserve">UN    </v>
          </cell>
          <cell r="D3038">
            <v>0.7</v>
          </cell>
        </row>
        <row r="3039">
          <cell r="A3039">
            <v>1900</v>
          </cell>
          <cell r="B3039" t="str">
            <v>LUVA DE PRESSAO, EM PVC, DE 32 MM, PARA ELETRODUTO FLEXIVEL</v>
          </cell>
          <cell r="C3039" t="str">
            <v xml:space="preserve">UN    </v>
          </cell>
          <cell r="D3039">
            <v>1.1399999999999999</v>
          </cell>
        </row>
        <row r="3040">
          <cell r="A3040">
            <v>12407</v>
          </cell>
          <cell r="B3040" t="str">
            <v>LUVA DE REDUCAO DE FERRO GALVANIZADO, COM ROSCA BSP MACHO/FEMEA, DE 1 1/2" X 1"</v>
          </cell>
          <cell r="C3040" t="str">
            <v xml:space="preserve">UN    </v>
          </cell>
          <cell r="D3040">
            <v>15.94</v>
          </cell>
        </row>
        <row r="3041">
          <cell r="A3041">
            <v>12408</v>
          </cell>
          <cell r="B3041" t="str">
            <v>LUVA DE REDUCAO DE FERRO GALVANIZADO, COM ROSCA BSP MACHO/FEMEA, DE 1" X 1/2"</v>
          </cell>
          <cell r="C3041" t="str">
            <v xml:space="preserve">UN    </v>
          </cell>
          <cell r="D3041">
            <v>8.99</v>
          </cell>
        </row>
        <row r="3042">
          <cell r="A3042">
            <v>12409</v>
          </cell>
          <cell r="B3042" t="str">
            <v>LUVA DE REDUCAO DE FERRO GALVANIZADO, COM ROSCA BSP MACHO/FEMEA, DE 1" X 3/4"</v>
          </cell>
          <cell r="C3042" t="str">
            <v xml:space="preserve">UN    </v>
          </cell>
          <cell r="D3042">
            <v>8.99</v>
          </cell>
        </row>
        <row r="3043">
          <cell r="A3043">
            <v>12410</v>
          </cell>
          <cell r="B3043" t="str">
            <v>LUVA DE REDUCAO DE FERRO GALVANIZADO, COM ROSCA BSP MACHO/FEMEA, DE 3/4" X 1/2"</v>
          </cell>
          <cell r="C3043" t="str">
            <v xml:space="preserve">UN    </v>
          </cell>
          <cell r="D3043">
            <v>6.2</v>
          </cell>
        </row>
        <row r="3044">
          <cell r="A3044">
            <v>3936</v>
          </cell>
          <cell r="B3044" t="str">
            <v>LUVA DE REDUCAO DE FERRO GALVANIZADO, COM ROSCA BSP, DE 1 1/2" X 1 1/4"</v>
          </cell>
          <cell r="C3044" t="str">
            <v xml:space="preserve">UN    </v>
          </cell>
          <cell r="D3044">
            <v>11.2</v>
          </cell>
        </row>
        <row r="3045">
          <cell r="A3045">
            <v>3922</v>
          </cell>
          <cell r="B3045" t="str">
            <v>LUVA DE REDUCAO DE FERRO GALVANIZADO, COM ROSCA BSP, DE 1 1/2" X 1/2"</v>
          </cell>
          <cell r="C3045" t="str">
            <v xml:space="preserve">UN    </v>
          </cell>
          <cell r="D3045">
            <v>10.3</v>
          </cell>
        </row>
        <row r="3046">
          <cell r="A3046">
            <v>3924</v>
          </cell>
          <cell r="B3046" t="str">
            <v>LUVA DE REDUCAO DE FERRO GALVANIZADO, COM ROSCA BSP, DE 1 1/2" X 1"</v>
          </cell>
          <cell r="C3046" t="str">
            <v xml:space="preserve">UN    </v>
          </cell>
          <cell r="D3046">
            <v>11.2</v>
          </cell>
        </row>
        <row r="3047">
          <cell r="A3047">
            <v>3923</v>
          </cell>
          <cell r="B3047" t="str">
            <v>LUVA DE REDUCAO DE FERRO GALVANIZADO, COM ROSCA BSP, DE 1 1/2" X 3/4"</v>
          </cell>
          <cell r="C3047" t="str">
            <v xml:space="preserve">UN    </v>
          </cell>
          <cell r="D3047">
            <v>11.2</v>
          </cell>
        </row>
        <row r="3048">
          <cell r="A3048">
            <v>3937</v>
          </cell>
          <cell r="B3048" t="str">
            <v>LUVA DE REDUCAO DE FERRO GALVANIZADO, COM ROSCA BSP, DE 1 1/4" X 1/2"</v>
          </cell>
          <cell r="C3048" t="str">
            <v xml:space="preserve">UN    </v>
          </cell>
          <cell r="D3048">
            <v>9.24</v>
          </cell>
        </row>
        <row r="3049">
          <cell r="A3049">
            <v>3921</v>
          </cell>
          <cell r="B3049" t="str">
            <v>LUVA DE REDUCAO DE FERRO GALVANIZADO, COM ROSCA BSP, DE 1 1/4" X 1"</v>
          </cell>
          <cell r="C3049" t="str">
            <v xml:space="preserve">UN    </v>
          </cell>
          <cell r="D3049">
            <v>9.24</v>
          </cell>
        </row>
        <row r="3050">
          <cell r="A3050">
            <v>3920</v>
          </cell>
          <cell r="B3050" t="str">
            <v>LUVA DE REDUCAO DE FERRO GALVANIZADO, COM ROSCA BSP, DE 1 1/4" X 3/4"</v>
          </cell>
          <cell r="C3050" t="str">
            <v xml:space="preserve">UN    </v>
          </cell>
          <cell r="D3050">
            <v>9.24</v>
          </cell>
        </row>
        <row r="3051">
          <cell r="A3051">
            <v>3938</v>
          </cell>
          <cell r="B3051" t="str">
            <v>LUVA DE REDUCAO DE FERRO GALVANIZADO, COM ROSCA BSP, DE 1" X 1/2"</v>
          </cell>
          <cell r="C3051" t="str">
            <v xml:space="preserve">UN    </v>
          </cell>
          <cell r="D3051">
            <v>6.09</v>
          </cell>
        </row>
        <row r="3052">
          <cell r="A3052">
            <v>3919</v>
          </cell>
          <cell r="B3052" t="str">
            <v>LUVA DE REDUCAO DE FERRO GALVANIZADO, COM ROSCA BSP, DE 1" X 3/4"</v>
          </cell>
          <cell r="C3052" t="str">
            <v xml:space="preserve">UN    </v>
          </cell>
          <cell r="D3052">
            <v>6.21</v>
          </cell>
        </row>
        <row r="3053">
          <cell r="A3053">
            <v>3927</v>
          </cell>
          <cell r="B3053" t="str">
            <v>LUVA DE REDUCAO DE FERRO GALVANIZADO, COM ROSCA BSP, DE 2 1/2" X 1 1/2"</v>
          </cell>
          <cell r="C3053" t="str">
            <v xml:space="preserve">UN    </v>
          </cell>
          <cell r="D3053">
            <v>31.45</v>
          </cell>
        </row>
        <row r="3054">
          <cell r="A3054">
            <v>3928</v>
          </cell>
          <cell r="B3054" t="str">
            <v>LUVA DE REDUCAO DE FERRO GALVANIZADO, COM ROSCA BSP, DE 2 1/2" X 2"</v>
          </cell>
          <cell r="C3054" t="str">
            <v xml:space="preserve">UN    </v>
          </cell>
          <cell r="D3054">
            <v>31.45</v>
          </cell>
        </row>
        <row r="3055">
          <cell r="A3055">
            <v>3926</v>
          </cell>
          <cell r="B3055" t="str">
            <v>LUVA DE REDUCAO DE FERRO GALVANIZADO, COM ROSCA BSP, DE 2" X 1 1/2"</v>
          </cell>
          <cell r="C3055" t="str">
            <v xml:space="preserve">UN    </v>
          </cell>
          <cell r="D3055">
            <v>17.93</v>
          </cell>
        </row>
        <row r="3056">
          <cell r="A3056">
            <v>3935</v>
          </cell>
          <cell r="B3056" t="str">
            <v>LUVA DE REDUCAO DE FERRO GALVANIZADO, COM ROSCA BSP, DE 2" X 1 1/4"</v>
          </cell>
          <cell r="C3056" t="str">
            <v xml:space="preserve">UN    </v>
          </cell>
          <cell r="D3056">
            <v>17.93</v>
          </cell>
        </row>
        <row r="3057">
          <cell r="A3057">
            <v>3925</v>
          </cell>
          <cell r="B3057" t="str">
            <v>LUVA DE REDUCAO DE FERRO GALVANIZADO, COM ROSCA BSP, DE 2" X 1"</v>
          </cell>
          <cell r="C3057" t="str">
            <v xml:space="preserve">UN    </v>
          </cell>
          <cell r="D3057">
            <v>17.93</v>
          </cell>
        </row>
        <row r="3058">
          <cell r="A3058">
            <v>12406</v>
          </cell>
          <cell r="B3058" t="str">
            <v>LUVA DE REDUCAO DE FERRO GALVANIZADO, COM ROSCA BSP, DE 3/4" X 1/2"</v>
          </cell>
          <cell r="C3058" t="str">
            <v xml:space="preserve">UN    </v>
          </cell>
          <cell r="D3058">
            <v>4.4000000000000004</v>
          </cell>
        </row>
        <row r="3059">
          <cell r="A3059">
            <v>3929</v>
          </cell>
          <cell r="B3059" t="str">
            <v>LUVA DE REDUCAO DE FERRO GALVANIZADO, COM ROSCA BSP, DE 3" X 1 1/2"</v>
          </cell>
          <cell r="C3059" t="str">
            <v xml:space="preserve">UN    </v>
          </cell>
          <cell r="D3059">
            <v>47.92</v>
          </cell>
        </row>
        <row r="3060">
          <cell r="A3060">
            <v>3931</v>
          </cell>
          <cell r="B3060" t="str">
            <v>LUVA DE REDUCAO DE FERRO GALVANIZADO, COM ROSCA BSP, DE 3" X 2 1/2"</v>
          </cell>
          <cell r="C3060" t="str">
            <v xml:space="preserve">UN    </v>
          </cell>
          <cell r="D3060">
            <v>47.92</v>
          </cell>
        </row>
        <row r="3061">
          <cell r="A3061">
            <v>3930</v>
          </cell>
          <cell r="B3061" t="str">
            <v>LUVA DE REDUCAO DE FERRO GALVANIZADO, COM ROSCA BSP, DE 3" X 2"</v>
          </cell>
          <cell r="C3061" t="str">
            <v xml:space="preserve">UN    </v>
          </cell>
          <cell r="D3061">
            <v>47.92</v>
          </cell>
        </row>
        <row r="3062">
          <cell r="A3062">
            <v>3932</v>
          </cell>
          <cell r="B3062" t="str">
            <v>LUVA DE REDUCAO DE FERRO GALVANIZADO, COM ROSCA BSP, DE 4" X 2 1/2"</v>
          </cell>
          <cell r="C3062" t="str">
            <v xml:space="preserve">UN    </v>
          </cell>
          <cell r="D3062">
            <v>82.75</v>
          </cell>
        </row>
        <row r="3063">
          <cell r="A3063">
            <v>3933</v>
          </cell>
          <cell r="B3063" t="str">
            <v>LUVA DE REDUCAO DE FERRO GALVANIZADO, COM ROSCA BSP, DE 4" X 2"</v>
          </cell>
          <cell r="C3063" t="str">
            <v xml:space="preserve">UN    </v>
          </cell>
          <cell r="D3063">
            <v>82.75</v>
          </cell>
        </row>
        <row r="3064">
          <cell r="A3064">
            <v>3934</v>
          </cell>
          <cell r="B3064" t="str">
            <v>LUVA DE REDUCAO DE FERRO GALVANIZADO, COM ROSCA BSP, DE 4" X 3"</v>
          </cell>
          <cell r="C3064" t="str">
            <v xml:space="preserve">UN    </v>
          </cell>
          <cell r="D3064">
            <v>82.75</v>
          </cell>
        </row>
        <row r="3065">
          <cell r="A3065">
            <v>40355</v>
          </cell>
          <cell r="B3065" t="str">
            <v>LUVA DE REDUCAO EM ACO CARBONO, COM ENCAIXE PARA SOLDA DN SW, PRESSAO 3.000 LBS,  3/4 " X 1/2"</v>
          </cell>
          <cell r="C3065" t="str">
            <v xml:space="preserve">UN    </v>
          </cell>
          <cell r="D3065">
            <v>6.72</v>
          </cell>
        </row>
        <row r="3066">
          <cell r="A3066">
            <v>40364</v>
          </cell>
          <cell r="B3066" t="str">
            <v>LUVA DE REDUCAO EM ACO CARBONO, COM ENCAIXE PARA SOLDA DN SW, PRESSAO 3.000 LBS, DN 1 1/2" X 1 1/4"</v>
          </cell>
          <cell r="C3066" t="str">
            <v xml:space="preserve">UN    </v>
          </cell>
          <cell r="D3066">
            <v>31.51</v>
          </cell>
        </row>
        <row r="3067">
          <cell r="A3067">
            <v>40361</v>
          </cell>
          <cell r="B3067" t="str">
            <v>LUVA DE REDUCAO EM ACO CARBONO, COM ENCAIXE PARA SOLDA DN SW, PRESSAO 3.000 LBS, DN 1 1/4"  X 1"</v>
          </cell>
          <cell r="C3067" t="str">
            <v xml:space="preserve">UN    </v>
          </cell>
          <cell r="D3067">
            <v>24.64</v>
          </cell>
        </row>
        <row r="3068">
          <cell r="A3068">
            <v>40358</v>
          </cell>
          <cell r="B3068" t="str">
            <v>LUVA DE REDUCAO EM ACO CARBONO, COM ENCAIXE PARA SOLDA DN SW, PRESSAO 3.000 LBS, DN 1" X 3/4"</v>
          </cell>
          <cell r="C3068" t="str">
            <v xml:space="preserve">UN    </v>
          </cell>
          <cell r="D3068">
            <v>9.39</v>
          </cell>
        </row>
        <row r="3069">
          <cell r="A3069">
            <v>40370</v>
          </cell>
          <cell r="B3069" t="str">
            <v>LUVA DE REDUCAO EM ACO CARBONO, COM ENCAIXE PARA SOLDA DN SW, PRESSAO 3.000 LBS, DN 2 1/2" X 2"</v>
          </cell>
          <cell r="C3069" t="str">
            <v xml:space="preserve">UN    </v>
          </cell>
          <cell r="D3069">
            <v>99.98</v>
          </cell>
        </row>
        <row r="3070">
          <cell r="A3070">
            <v>40367</v>
          </cell>
          <cell r="B3070" t="str">
            <v>LUVA DE REDUCAO EM ACO CARBONO, COM ENCAIXE PARA SOLDA DN SW, PRESSAO 3.000 LBS, DN 2" X 1 1/2"</v>
          </cell>
          <cell r="C3070" t="str">
            <v xml:space="preserve">UN    </v>
          </cell>
          <cell r="D3070">
            <v>49.69</v>
          </cell>
        </row>
        <row r="3071">
          <cell r="A3071">
            <v>40373</v>
          </cell>
          <cell r="B3071" t="str">
            <v>LUVA DE REDUCAO EM ACO CARBONO, COM ENCAIXE PARA SOLDA DN SW, PRESSAO 3.000 LBS, DN 3" X 2 1/2"</v>
          </cell>
          <cell r="C3071" t="str">
            <v xml:space="preserve">UN    </v>
          </cell>
          <cell r="D3071">
            <v>135.21</v>
          </cell>
        </row>
        <row r="3072">
          <cell r="A3072">
            <v>38947</v>
          </cell>
          <cell r="B3072" t="str">
            <v>LUVA DE REDUCAO PARA TUBO PEX, METALICA, PARA CONEXAO COM ANEL DESLIZANTE, DN 20 X 16 MM</v>
          </cell>
          <cell r="C3072" t="str">
            <v xml:space="preserve">UN    </v>
          </cell>
          <cell r="D3072">
            <v>5.43</v>
          </cell>
        </row>
        <row r="3073">
          <cell r="A3073">
            <v>38948</v>
          </cell>
          <cell r="B3073" t="str">
            <v>LUVA DE REDUCAO PARA TUBO PEX, METALICA, PARA CONEXAO COM ANEL DESLIZANTE, DN 25 X 16 MM</v>
          </cell>
          <cell r="C3073" t="str">
            <v xml:space="preserve">UN    </v>
          </cell>
          <cell r="D3073">
            <v>8.66</v>
          </cell>
        </row>
        <row r="3074">
          <cell r="A3074">
            <v>38949</v>
          </cell>
          <cell r="B3074" t="str">
            <v>LUVA DE REDUCAO PARA TUBO PEX, METALICA, PARA CONEXAO COM ANEL DESLIZANTE, DN 25 X 20 MM</v>
          </cell>
          <cell r="C3074" t="str">
            <v xml:space="preserve">UN    </v>
          </cell>
          <cell r="D3074">
            <v>9.61</v>
          </cell>
        </row>
        <row r="3075">
          <cell r="A3075">
            <v>38951</v>
          </cell>
          <cell r="B3075" t="str">
            <v>LUVA DE REDUCAO PARA TUBO PEX, METALICA, PARA CONEXAO COM ANEL DESLIZANTE, DN 32 X 25 MM</v>
          </cell>
          <cell r="C3075" t="str">
            <v xml:space="preserve">UN    </v>
          </cell>
          <cell r="D3075">
            <v>15.2</v>
          </cell>
        </row>
        <row r="3076">
          <cell r="A3076">
            <v>39312</v>
          </cell>
          <cell r="B3076" t="str">
            <v>LUVA DE REDUCAO PARA TUBO PEX, PLASTICA, PARA CONEXAO COM CRIMPAGEM, DN 20 X 16 MM</v>
          </cell>
          <cell r="C3076" t="str">
            <v xml:space="preserve">UN    </v>
          </cell>
          <cell r="D3076">
            <v>11.79</v>
          </cell>
        </row>
        <row r="3077">
          <cell r="A3077">
            <v>39313</v>
          </cell>
          <cell r="B3077" t="str">
            <v>LUVA DE REDUCAO PARA TUBO PEX, PLASTICA, PARA CONEXAO COM CRIMPAGEM, DN 25 X 16 MM</v>
          </cell>
          <cell r="C3077" t="str">
            <v xml:space="preserve">UN    </v>
          </cell>
          <cell r="D3077">
            <v>15.39</v>
          </cell>
        </row>
        <row r="3078">
          <cell r="A3078">
            <v>38950</v>
          </cell>
          <cell r="B3078" t="str">
            <v>LUVA DE REDUCAO PARA TUBO PEX, PLASTICA, PARA CONEXAO COM CRIMPAGEM, DN 32 X 20 MM</v>
          </cell>
          <cell r="C3078" t="str">
            <v xml:space="preserve">UN    </v>
          </cell>
          <cell r="D3078">
            <v>23.16</v>
          </cell>
        </row>
        <row r="3079">
          <cell r="A3079">
            <v>39314</v>
          </cell>
          <cell r="B3079" t="str">
            <v>LUVA DE REDUCAO PARA TUBO PEX, PLASTICA, PARA CONEXAO COM CRIMPAGEM, DN 32 X 25 MM</v>
          </cell>
          <cell r="C3079" t="str">
            <v xml:space="preserve">UN    </v>
          </cell>
          <cell r="D3079">
            <v>24.44</v>
          </cell>
        </row>
        <row r="3080">
          <cell r="A3080">
            <v>3907</v>
          </cell>
          <cell r="B3080" t="str">
            <v>LUVA DE REDUCAO ROSCAVEL, PVC, 1" X 3/4", PARA AGUA FRIA PREDIAL</v>
          </cell>
          <cell r="C3080" t="str">
            <v xml:space="preserve">UN    </v>
          </cell>
          <cell r="D3080">
            <v>2.89</v>
          </cell>
        </row>
        <row r="3081">
          <cell r="A3081">
            <v>3889</v>
          </cell>
          <cell r="B3081" t="str">
            <v>LUVA DE REDUCAO ROSCAVEL, PVC, 3/4" X 1/2", PARA AGUA FRIA PREDIAL</v>
          </cell>
          <cell r="C3081" t="str">
            <v xml:space="preserve">UN    </v>
          </cell>
          <cell r="D3081">
            <v>2.21</v>
          </cell>
        </row>
        <row r="3082">
          <cell r="A3082">
            <v>3868</v>
          </cell>
          <cell r="B3082" t="str">
            <v>LUVA DE REDUCAO SOLDAVEL, PVC, 25 MM X 20 MM, PARA AGUA FRIA PREDIAL</v>
          </cell>
          <cell r="C3082" t="str">
            <v xml:space="preserve">UN    </v>
          </cell>
          <cell r="D3082">
            <v>0.86</v>
          </cell>
        </row>
        <row r="3083">
          <cell r="A3083">
            <v>3869</v>
          </cell>
          <cell r="B3083" t="str">
            <v>LUVA DE REDUCAO SOLDAVEL, PVC, 32 MM X 25 MM, PARA AGUA FRIA PREDIAL</v>
          </cell>
          <cell r="C3083" t="str">
            <v xml:space="preserve">UN    </v>
          </cell>
          <cell r="D3083">
            <v>2.4500000000000002</v>
          </cell>
        </row>
        <row r="3084">
          <cell r="A3084">
            <v>3872</v>
          </cell>
          <cell r="B3084" t="str">
            <v>LUVA DE REDUCAO SOLDAVEL, PVC, 40 MM X 32 MM, PARA AGUA FRIA PREDIAL</v>
          </cell>
          <cell r="C3084" t="str">
            <v xml:space="preserve">UN    </v>
          </cell>
          <cell r="D3084">
            <v>2.98</v>
          </cell>
        </row>
        <row r="3085">
          <cell r="A3085">
            <v>3850</v>
          </cell>
          <cell r="B3085" t="str">
            <v>LUVA DE REDUCAO SOLDAVEL, PVC, 60 MM X 50 MM, PARA AGUA FRIA PREDIAL</v>
          </cell>
          <cell r="C3085" t="str">
            <v xml:space="preserve">UN    </v>
          </cell>
          <cell r="D3085">
            <v>7.69</v>
          </cell>
        </row>
        <row r="3086">
          <cell r="A3086">
            <v>38023</v>
          </cell>
          <cell r="B3086" t="str">
            <v>LUVA DE REDUCAO, PVC, SOLDAVEL, 50 X 25 MM, PARA AGUA FRIA PREDIAL</v>
          </cell>
          <cell r="C3086" t="str">
            <v xml:space="preserve">UN    </v>
          </cell>
          <cell r="D3086">
            <v>3.24</v>
          </cell>
        </row>
        <row r="3087">
          <cell r="A3087">
            <v>37986</v>
          </cell>
          <cell r="B3087" t="str">
            <v>LUVA DE TRANSICAO DE CPVC X PVC, SOLDAVEL, 22 X 25 MM, PARA AGUA QUENTE</v>
          </cell>
          <cell r="C3087" t="str">
            <v xml:space="preserve">UN    </v>
          </cell>
          <cell r="D3087">
            <v>2.23</v>
          </cell>
        </row>
        <row r="3088">
          <cell r="A3088">
            <v>37987</v>
          </cell>
          <cell r="B3088" t="str">
            <v>LUVA DE TRANSICAO, CPVC, SOLDAVEL, 42 MM X 1 1/2", PARA AGUA QUENTE</v>
          </cell>
          <cell r="C3088" t="str">
            <v xml:space="preserve">UN    </v>
          </cell>
          <cell r="D3088">
            <v>166.62</v>
          </cell>
        </row>
        <row r="3089">
          <cell r="A3089">
            <v>37988</v>
          </cell>
          <cell r="B3089" t="str">
            <v>LUVA DE TRANSICAO, CPVC, SOLDAVEL, 54 MM X 2", PARA AGUA QUENTE PREDIAL</v>
          </cell>
          <cell r="C3089" t="str">
            <v xml:space="preserve">UN    </v>
          </cell>
          <cell r="D3089">
            <v>271.77999999999997</v>
          </cell>
        </row>
        <row r="3090">
          <cell r="A3090">
            <v>21120</v>
          </cell>
          <cell r="B3090" t="str">
            <v>LUVA DE TRANSICAO, CPVC, 15 MM X 1/2", PARA AGUA QUENTE PREDIAL</v>
          </cell>
          <cell r="C3090" t="str">
            <v xml:space="preserve">UN    </v>
          </cell>
          <cell r="D3090">
            <v>13.54</v>
          </cell>
        </row>
        <row r="3091">
          <cell r="A3091">
            <v>39318</v>
          </cell>
          <cell r="B3091" t="str">
            <v>LUVA DE TRANSICAO, CPVC, 22 MM X 1/2", PARA AGUA QUENTE</v>
          </cell>
          <cell r="C3091" t="str">
            <v xml:space="preserve">UN    </v>
          </cell>
          <cell r="D3091">
            <v>11.17</v>
          </cell>
        </row>
        <row r="3092">
          <cell r="A3092">
            <v>20162</v>
          </cell>
          <cell r="B3092" t="str">
            <v>LUVA DUPLA, PVC LEVE, DN 150 MM</v>
          </cell>
          <cell r="C3092" t="str">
            <v xml:space="preserve">UN    </v>
          </cell>
          <cell r="D3092">
            <v>10.19</v>
          </cell>
        </row>
        <row r="3093">
          <cell r="A3093">
            <v>40366</v>
          </cell>
          <cell r="B3093" t="str">
            <v>LUVA EM ACO CARBONO, SOLDAVEL, PRESSAO 3.000 LBS, DN 1 1/2"</v>
          </cell>
          <cell r="C3093" t="str">
            <v xml:space="preserve">UN    </v>
          </cell>
          <cell r="D3093">
            <v>24.58</v>
          </cell>
        </row>
        <row r="3094">
          <cell r="A3094">
            <v>40363</v>
          </cell>
          <cell r="B3094" t="str">
            <v>LUVA EM ACO CARBONO, SOLDAVEL, PRESSAO 3.000 LBS, DN 1 1/4"</v>
          </cell>
          <cell r="C3094" t="str">
            <v xml:space="preserve">UN    </v>
          </cell>
          <cell r="D3094">
            <v>19.22</v>
          </cell>
        </row>
        <row r="3095">
          <cell r="A3095">
            <v>40354</v>
          </cell>
          <cell r="B3095" t="str">
            <v>LUVA EM ACO CARBONO, SOLDAVEL, PRESSAO 3.000 LBS, DN 1/2"</v>
          </cell>
          <cell r="C3095" t="str">
            <v xml:space="preserve">UN    </v>
          </cell>
          <cell r="D3095">
            <v>8.3699999999999992</v>
          </cell>
        </row>
        <row r="3096">
          <cell r="A3096">
            <v>40360</v>
          </cell>
          <cell r="B3096" t="str">
            <v>LUVA EM ACO CARBONO, SOLDAVEL, PRESSAO 3.000 LBS, DN 1"</v>
          </cell>
          <cell r="C3096" t="str">
            <v xml:space="preserve">UN    </v>
          </cell>
          <cell r="D3096">
            <v>12.6</v>
          </cell>
        </row>
        <row r="3097">
          <cell r="A3097">
            <v>40372</v>
          </cell>
          <cell r="B3097" t="str">
            <v>LUVA EM ACO CARBONO, SOLDAVEL, PRESSAO 3.000 LBS, DN 2 1/2"</v>
          </cell>
          <cell r="C3097" t="str">
            <v xml:space="preserve">UN    </v>
          </cell>
          <cell r="D3097">
            <v>77.83</v>
          </cell>
        </row>
        <row r="3098">
          <cell r="A3098">
            <v>40369</v>
          </cell>
          <cell r="B3098" t="str">
            <v>LUVA EM ACO CARBONO, SOLDAVEL, PRESSAO 3.000 LBS, DN 2"</v>
          </cell>
          <cell r="C3098" t="str">
            <v xml:space="preserve">UN    </v>
          </cell>
          <cell r="D3098">
            <v>38.74</v>
          </cell>
        </row>
        <row r="3099">
          <cell r="A3099">
            <v>40357</v>
          </cell>
          <cell r="B3099" t="str">
            <v>LUVA EM ACO CARBONO, SOLDAVEL, PRESSAO 3.000 LBS, DN 3/4"</v>
          </cell>
          <cell r="C3099" t="str">
            <v xml:space="preserve">UN    </v>
          </cell>
          <cell r="D3099">
            <v>9.39</v>
          </cell>
        </row>
        <row r="3100">
          <cell r="A3100">
            <v>40375</v>
          </cell>
          <cell r="B3100" t="str">
            <v>LUVA EM ACO CARBONO, SOLDAVEL, PRESSAO 3.000 LBS, DN 3"</v>
          </cell>
          <cell r="C3100" t="str">
            <v xml:space="preserve">UN    </v>
          </cell>
          <cell r="D3100">
            <v>105.36</v>
          </cell>
        </row>
        <row r="3101">
          <cell r="A3101">
            <v>1893</v>
          </cell>
          <cell r="B3101" t="str">
            <v>LUVA EM PVC RIGIDO ROSCAVEL, DE 1 1/2", PARA ELETRODUTO</v>
          </cell>
          <cell r="C3101" t="str">
            <v xml:space="preserve">UN    </v>
          </cell>
          <cell r="D3101">
            <v>2.34</v>
          </cell>
        </row>
        <row r="3102">
          <cell r="A3102">
            <v>1902</v>
          </cell>
          <cell r="B3102" t="str">
            <v>LUVA EM PVC RIGIDO ROSCAVEL, DE 1 1/4", PARA ELETRODUTO</v>
          </cell>
          <cell r="C3102" t="str">
            <v xml:space="preserve">UN    </v>
          </cell>
          <cell r="D3102">
            <v>1.7</v>
          </cell>
        </row>
        <row r="3103">
          <cell r="A3103">
            <v>1901</v>
          </cell>
          <cell r="B3103" t="str">
            <v>LUVA EM PVC RIGIDO ROSCAVEL, DE 1/2", PARA ELETRODUTO</v>
          </cell>
          <cell r="C3103" t="str">
            <v xml:space="preserve">UN    </v>
          </cell>
          <cell r="D3103">
            <v>0.53</v>
          </cell>
        </row>
        <row r="3104">
          <cell r="A3104">
            <v>1892</v>
          </cell>
          <cell r="B3104" t="str">
            <v>LUVA EM PVC RIGIDO ROSCAVEL, DE 1", PARA ELETRODUTO</v>
          </cell>
          <cell r="C3104" t="str">
            <v xml:space="preserve">UN    </v>
          </cell>
          <cell r="D3104">
            <v>1.0900000000000001</v>
          </cell>
        </row>
        <row r="3105">
          <cell r="A3105">
            <v>1907</v>
          </cell>
          <cell r="B3105" t="str">
            <v>LUVA EM PVC RIGIDO ROSCAVEL, DE 2 1/2", PARA ELETRODUTO</v>
          </cell>
          <cell r="C3105" t="str">
            <v xml:space="preserve">UN    </v>
          </cell>
          <cell r="D3105">
            <v>7.54</v>
          </cell>
        </row>
        <row r="3106">
          <cell r="A3106">
            <v>1894</v>
          </cell>
          <cell r="B3106" t="str">
            <v>LUVA EM PVC RIGIDO ROSCAVEL, DE 2", PARA ELETRODUTO</v>
          </cell>
          <cell r="C3106" t="str">
            <v xml:space="preserve">UN    </v>
          </cell>
          <cell r="D3106">
            <v>3.39</v>
          </cell>
        </row>
        <row r="3107">
          <cell r="A3107">
            <v>1891</v>
          </cell>
          <cell r="B3107" t="str">
            <v>LUVA EM PVC RIGIDO ROSCAVEL, DE 3/4", PARA ELETRODUTO</v>
          </cell>
          <cell r="C3107" t="str">
            <v xml:space="preserve">UN    </v>
          </cell>
          <cell r="D3107">
            <v>0.78</v>
          </cell>
        </row>
        <row r="3108">
          <cell r="A3108">
            <v>1896</v>
          </cell>
          <cell r="B3108" t="str">
            <v>LUVA EM PVC RIGIDO ROSCAVEL, DE 3", PARA ELETRODUTO</v>
          </cell>
          <cell r="C3108" t="str">
            <v xml:space="preserve">UN    </v>
          </cell>
          <cell r="D3108">
            <v>10.119999999999999</v>
          </cell>
        </row>
        <row r="3109">
          <cell r="A3109">
            <v>1895</v>
          </cell>
          <cell r="B3109" t="str">
            <v>LUVA EM PVC RIGIDO ROSCAVEL, DE 4", PARA ELETRODUTO</v>
          </cell>
          <cell r="C3109" t="str">
            <v xml:space="preserve">UN    </v>
          </cell>
          <cell r="D3109">
            <v>17.79</v>
          </cell>
        </row>
        <row r="3110">
          <cell r="A3110">
            <v>2641</v>
          </cell>
          <cell r="B3110" t="str">
            <v>LUVA PARA ELETRODUTO, EM ACO GALVANIZADO ELETROLITICO, DIAMETRO DE 100 MM (4")</v>
          </cell>
          <cell r="C3110" t="str">
            <v xml:space="preserve">UN    </v>
          </cell>
          <cell r="D3110">
            <v>24.86</v>
          </cell>
        </row>
        <row r="3111">
          <cell r="A3111">
            <v>2636</v>
          </cell>
          <cell r="B3111" t="str">
            <v>LUVA PARA ELETRODUTO, EM ACO GALVANIZADO ELETROLITICO, DIAMETRO DE 15 MM (1/2")</v>
          </cell>
          <cell r="C3111" t="str">
            <v xml:space="preserve">UN    </v>
          </cell>
          <cell r="D3111">
            <v>1.6</v>
          </cell>
        </row>
        <row r="3112">
          <cell r="A3112">
            <v>2637</v>
          </cell>
          <cell r="B3112" t="str">
            <v>LUVA PARA ELETRODUTO, EM ACO GALVANIZADO ELETROLITICO, DIAMETRO DE 20 MM (3/4")</v>
          </cell>
          <cell r="C3112" t="str">
            <v xml:space="preserve">UN    </v>
          </cell>
          <cell r="D3112">
            <v>1.7</v>
          </cell>
        </row>
        <row r="3113">
          <cell r="A3113">
            <v>2638</v>
          </cell>
          <cell r="B3113" t="str">
            <v>LUVA PARA ELETRODUTO, EM ACO GALVANIZADO ELETROLITICO, DIAMETRO DE 25 MM (1")</v>
          </cell>
          <cell r="C3113" t="str">
            <v xml:space="preserve">UN    </v>
          </cell>
          <cell r="D3113">
            <v>1.98</v>
          </cell>
        </row>
        <row r="3114">
          <cell r="A3114">
            <v>2639</v>
          </cell>
          <cell r="B3114" t="str">
            <v>LUVA PARA ELETRODUTO, EM ACO GALVANIZADO ELETROLITICO, DIAMETRO DE 32 MM (1 1/4")</v>
          </cell>
          <cell r="C3114" t="str">
            <v xml:space="preserve">UN    </v>
          </cell>
          <cell r="D3114">
            <v>3.51</v>
          </cell>
        </row>
        <row r="3115">
          <cell r="A3115">
            <v>2644</v>
          </cell>
          <cell r="B3115" t="str">
            <v>LUVA PARA ELETRODUTO, EM ACO GALVANIZADO ELETROLITICO, DIAMETRO DE 40 MM (1 1/2")</v>
          </cell>
          <cell r="C3115" t="str">
            <v xml:space="preserve">UN    </v>
          </cell>
          <cell r="D3115">
            <v>5.08</v>
          </cell>
        </row>
        <row r="3116">
          <cell r="A3116">
            <v>2643</v>
          </cell>
          <cell r="B3116" t="str">
            <v>LUVA PARA ELETRODUTO, EM ACO GALVANIZADO ELETROLITICO, DIAMETRO DE 50 MM (2")</v>
          </cell>
          <cell r="C3116" t="str">
            <v xml:space="preserve">UN    </v>
          </cell>
          <cell r="D3116">
            <v>7.09</v>
          </cell>
        </row>
        <row r="3117">
          <cell r="A3117">
            <v>2640</v>
          </cell>
          <cell r="B3117" t="str">
            <v>LUVA PARA ELETRODUTO, EM ACO GALVANIZADO ELETROLITICO, DIAMETRO DE 65 MM (2 1/2")</v>
          </cell>
          <cell r="C3117" t="str">
            <v xml:space="preserve">UN    </v>
          </cell>
          <cell r="D3117">
            <v>10.34</v>
          </cell>
        </row>
        <row r="3118">
          <cell r="A3118">
            <v>2642</v>
          </cell>
          <cell r="B3118" t="str">
            <v>LUVA PARA ELETRODUTO, EM ACO GALVANIZADO ELETROLITICO, DIAMETRO DE 80 MM (3")</v>
          </cell>
          <cell r="C3118" t="str">
            <v xml:space="preserve">UN    </v>
          </cell>
          <cell r="D3118">
            <v>15.75</v>
          </cell>
        </row>
        <row r="3119">
          <cell r="A3119">
            <v>38943</v>
          </cell>
          <cell r="B3119" t="str">
            <v>LUVA PARA TUBO PEX, METALICO, PARA CONEXAO COM ANEL DESLIZANTE, DN 16 MM</v>
          </cell>
          <cell r="C3119" t="str">
            <v xml:space="preserve">UN    </v>
          </cell>
          <cell r="D3119">
            <v>4.01</v>
          </cell>
        </row>
        <row r="3120">
          <cell r="A3120">
            <v>38944</v>
          </cell>
          <cell r="B3120" t="str">
            <v>LUVA PARA TUBO PEX, METALICO, PARA CONEXAO COM ANEL DESLIZANTE, DN 20 MM</v>
          </cell>
          <cell r="C3120" t="str">
            <v xml:space="preserve">UN    </v>
          </cell>
          <cell r="D3120">
            <v>6.19</v>
          </cell>
        </row>
        <row r="3121">
          <cell r="A3121">
            <v>38945</v>
          </cell>
          <cell r="B3121" t="str">
            <v>LUVA PARA TUBO PEX, METALICO, PARA CONEXAO COM ANEL DESLIZANTE, DN 25 MM</v>
          </cell>
          <cell r="C3121" t="str">
            <v xml:space="preserve">UN    </v>
          </cell>
          <cell r="D3121">
            <v>12.56</v>
          </cell>
        </row>
        <row r="3122">
          <cell r="A3122">
            <v>38946</v>
          </cell>
          <cell r="B3122" t="str">
            <v>LUVA PARA TUBO PEX, METALICO, PARA CONEXAO COM ANEL DESLIZANTE, DN 32 MM</v>
          </cell>
          <cell r="C3122" t="str">
            <v xml:space="preserve">UN    </v>
          </cell>
          <cell r="D3122">
            <v>18.739999999999998</v>
          </cell>
        </row>
        <row r="3123">
          <cell r="A3123">
            <v>39308</v>
          </cell>
          <cell r="B3123" t="str">
            <v>LUVA PARA TUBO PEX, PLASTICA, PARA CONEXAO COM CRIMPAGEM, DN 16 MM</v>
          </cell>
          <cell r="C3123" t="str">
            <v xml:space="preserve">UN    </v>
          </cell>
          <cell r="D3123">
            <v>8.17</v>
          </cell>
        </row>
        <row r="3124">
          <cell r="A3124">
            <v>39309</v>
          </cell>
          <cell r="B3124" t="str">
            <v>LUVA PARA TUBO PEX, PLASTICA, PARA CONEXAO COM CRIMPAGEM, DN 20 MM</v>
          </cell>
          <cell r="C3124" t="str">
            <v xml:space="preserve">UN    </v>
          </cell>
          <cell r="D3124">
            <v>11.81</v>
          </cell>
        </row>
        <row r="3125">
          <cell r="A3125">
            <v>39310</v>
          </cell>
          <cell r="B3125" t="str">
            <v>LUVA PARA TUBO PEX, PLASTICA, PARA CONEXAO COM CRIMPAGEM, DN 25 MM</v>
          </cell>
          <cell r="C3125" t="str">
            <v xml:space="preserve">UN    </v>
          </cell>
          <cell r="D3125">
            <v>17.899999999999999</v>
          </cell>
        </row>
        <row r="3126">
          <cell r="A3126">
            <v>39311</v>
          </cell>
          <cell r="B3126" t="str">
            <v>LUVA PARA TUBO PEX, PLASTICA, PARA CONEXAO COM CRIMPAGEM, DN 32 MM</v>
          </cell>
          <cell r="C3126" t="str">
            <v xml:space="preserve">UN    </v>
          </cell>
          <cell r="D3126">
            <v>26.91</v>
          </cell>
        </row>
        <row r="3127">
          <cell r="A3127">
            <v>39855</v>
          </cell>
          <cell r="B3127" t="str">
            <v>LUVA PASSANTE DE COBRE (REF 601) SEM ANEL DE SOLDA, BOLSA 15 MM</v>
          </cell>
          <cell r="C3127" t="str">
            <v xml:space="preserve">UN    </v>
          </cell>
          <cell r="D3127">
            <v>1.68</v>
          </cell>
        </row>
        <row r="3128">
          <cell r="A3128">
            <v>39856</v>
          </cell>
          <cell r="B3128" t="str">
            <v>LUVA PASSANTE DE COBRE (REF 601) SEM ANEL DE SOLDA, BOLSA 22 MM</v>
          </cell>
          <cell r="C3128" t="str">
            <v xml:space="preserve">UN    </v>
          </cell>
          <cell r="D3128">
            <v>3.95</v>
          </cell>
        </row>
        <row r="3129">
          <cell r="A3129">
            <v>39857</v>
          </cell>
          <cell r="B3129" t="str">
            <v>LUVA PASSANTE DE COBRE (REF 601) SEM ANEL DE SOLDA, BOLSA 28 MM</v>
          </cell>
          <cell r="C3129" t="str">
            <v xml:space="preserve">UN    </v>
          </cell>
          <cell r="D3129">
            <v>6.4</v>
          </cell>
        </row>
        <row r="3130">
          <cell r="A3130">
            <v>39858</v>
          </cell>
          <cell r="B3130" t="str">
            <v>LUVA PASSANTE DE COBRE (REF 601) SEM ANEL DE SOLDA, BOLSA 35 MM</v>
          </cell>
          <cell r="C3130" t="str">
            <v xml:space="preserve">UN    </v>
          </cell>
          <cell r="D3130">
            <v>14.2</v>
          </cell>
        </row>
        <row r="3131">
          <cell r="A3131">
            <v>39859</v>
          </cell>
          <cell r="B3131" t="str">
            <v>LUVA PASSANTE DE COBRE (REF 601) SEM ANEL DE SOLDA, BOLSA 42 MM</v>
          </cell>
          <cell r="C3131" t="str">
            <v xml:space="preserve">UN    </v>
          </cell>
          <cell r="D3131">
            <v>21.89</v>
          </cell>
        </row>
        <row r="3132">
          <cell r="A3132">
            <v>39860</v>
          </cell>
          <cell r="B3132" t="str">
            <v>LUVA PASSANTE DE COBRE (REF 601) SEM ANEL DE SOLDA, BOLSA 54 MM</v>
          </cell>
          <cell r="C3132" t="str">
            <v xml:space="preserve">UN    </v>
          </cell>
          <cell r="D3132">
            <v>33.6</v>
          </cell>
        </row>
        <row r="3133">
          <cell r="A3133">
            <v>39861</v>
          </cell>
          <cell r="B3133" t="str">
            <v>LUVA PASSANTE DE COBRE (REF 601) SEM ANEL DE SOLDA, BOLSA 66 MM</v>
          </cell>
          <cell r="C3133" t="str">
            <v xml:space="preserve">UN    </v>
          </cell>
          <cell r="D3133">
            <v>95.93</v>
          </cell>
        </row>
        <row r="3134">
          <cell r="A3134">
            <v>38447</v>
          </cell>
          <cell r="B3134" t="str">
            <v>LUVA PPR, SOLDAVEL, DN 110 MM, PARA AGUA QUENTE PREDIAL</v>
          </cell>
          <cell r="C3134" t="str">
            <v xml:space="preserve">UN    </v>
          </cell>
          <cell r="D3134">
            <v>77.040000000000006</v>
          </cell>
        </row>
        <row r="3135">
          <cell r="A3135">
            <v>36320</v>
          </cell>
          <cell r="B3135" t="str">
            <v>LUVA PPR, SOLDAVEL, DN 20 MM, PARA AGUA QUENTE PREDIAL</v>
          </cell>
          <cell r="C3135" t="str">
            <v xml:space="preserve">UN    </v>
          </cell>
          <cell r="D3135">
            <v>1.1100000000000001</v>
          </cell>
        </row>
        <row r="3136">
          <cell r="A3136">
            <v>36324</v>
          </cell>
          <cell r="B3136" t="str">
            <v>LUVA PPR, SOLDAVEL, DN 25 MM, PARA AGUA QUENTE PREDIAL</v>
          </cell>
          <cell r="C3136" t="str">
            <v xml:space="preserve">UN    </v>
          </cell>
          <cell r="D3136">
            <v>1.69</v>
          </cell>
        </row>
        <row r="3137">
          <cell r="A3137">
            <v>38441</v>
          </cell>
          <cell r="B3137" t="str">
            <v>LUVA PPR, SOLDAVEL, DN 32 MM, PARA AGUA QUENTE PREDIAL</v>
          </cell>
          <cell r="C3137" t="str">
            <v xml:space="preserve">UN    </v>
          </cell>
          <cell r="D3137">
            <v>2.2200000000000002</v>
          </cell>
        </row>
        <row r="3138">
          <cell r="A3138">
            <v>38442</v>
          </cell>
          <cell r="B3138" t="str">
            <v>LUVA PPR, SOLDAVEL, DN 40 MM, PARA AGUA QUENTE PREDIAL</v>
          </cell>
          <cell r="C3138" t="str">
            <v xml:space="preserve">UN    </v>
          </cell>
          <cell r="D3138">
            <v>5.65</v>
          </cell>
        </row>
        <row r="3139">
          <cell r="A3139">
            <v>38443</v>
          </cell>
          <cell r="B3139" t="str">
            <v>LUVA PPR, SOLDAVEL, DN 50 MM, PARA AGUA QUENTE PREDIAL</v>
          </cell>
          <cell r="C3139" t="str">
            <v xml:space="preserve">UN    </v>
          </cell>
          <cell r="D3139">
            <v>8.5299999999999994</v>
          </cell>
        </row>
        <row r="3140">
          <cell r="A3140">
            <v>38444</v>
          </cell>
          <cell r="B3140" t="str">
            <v>LUVA PPR, SOLDAVEL, DN 63 MM, PARA AGUA QUENTE PREDIAL</v>
          </cell>
          <cell r="C3140" t="str">
            <v xml:space="preserve">UN    </v>
          </cell>
          <cell r="D3140">
            <v>12.7</v>
          </cell>
        </row>
        <row r="3141">
          <cell r="A3141">
            <v>38445</v>
          </cell>
          <cell r="B3141" t="str">
            <v>LUVA PPR, SOLDAVEL, DN 75 MM, PARA AGUA QUENTE PREDIAL</v>
          </cell>
          <cell r="C3141" t="str">
            <v xml:space="preserve">UN    </v>
          </cell>
          <cell r="D3141">
            <v>29.83</v>
          </cell>
        </row>
        <row r="3142">
          <cell r="A3142">
            <v>38446</v>
          </cell>
          <cell r="B3142" t="str">
            <v>LUVA PPR, SOLDAVEL, DN 90 MM, PARA AGUA QUENTE PREDIAL</v>
          </cell>
          <cell r="C3142" t="str">
            <v xml:space="preserve">UN    </v>
          </cell>
          <cell r="D3142">
            <v>48.14</v>
          </cell>
        </row>
        <row r="3143">
          <cell r="A3143">
            <v>3867</v>
          </cell>
          <cell r="B3143" t="str">
            <v>LUVA PVC SOLDAVEL, 110 MM, PARA AGUA FRIA PREDIAL</v>
          </cell>
          <cell r="C3143" t="str">
            <v xml:space="preserve">UN    </v>
          </cell>
          <cell r="D3143">
            <v>51.66</v>
          </cell>
        </row>
        <row r="3144">
          <cell r="A3144">
            <v>3861</v>
          </cell>
          <cell r="B3144" t="str">
            <v>LUVA PVC SOLDAVEL, 20 MM, PARA AGUA FRIA PREDIAL</v>
          </cell>
          <cell r="C3144" t="str">
            <v xml:space="preserve">UN    </v>
          </cell>
          <cell r="D3144">
            <v>0.43</v>
          </cell>
        </row>
        <row r="3145">
          <cell r="A3145">
            <v>3904</v>
          </cell>
          <cell r="B3145" t="str">
            <v>LUVA PVC SOLDAVEL, 25 MM, PARA AGUA FRIA PREDIAL</v>
          </cell>
          <cell r="C3145" t="str">
            <v xml:space="preserve">UN    </v>
          </cell>
          <cell r="D3145">
            <v>0.52</v>
          </cell>
        </row>
        <row r="3146">
          <cell r="A3146">
            <v>3903</v>
          </cell>
          <cell r="B3146" t="str">
            <v>LUVA PVC SOLDAVEL, 32 MM, PARA AGUA FRIA PREDIAL</v>
          </cell>
          <cell r="C3146" t="str">
            <v xml:space="preserve">UN    </v>
          </cell>
          <cell r="D3146">
            <v>1.28</v>
          </cell>
        </row>
        <row r="3147">
          <cell r="A3147">
            <v>3862</v>
          </cell>
          <cell r="B3147" t="str">
            <v>LUVA PVC SOLDAVEL, 40 MM, PARA AGUA FRIA PREDIAL</v>
          </cell>
          <cell r="C3147" t="str">
            <v xml:space="preserve">UN    </v>
          </cell>
          <cell r="D3147">
            <v>2.61</v>
          </cell>
        </row>
        <row r="3148">
          <cell r="A3148">
            <v>3863</v>
          </cell>
          <cell r="B3148" t="str">
            <v>LUVA PVC SOLDAVEL, 50 MM, PARA AGUA FRIA PREDIAL</v>
          </cell>
          <cell r="C3148" t="str">
            <v xml:space="preserve">UN    </v>
          </cell>
          <cell r="D3148">
            <v>3.07</v>
          </cell>
        </row>
        <row r="3149">
          <cell r="A3149">
            <v>3864</v>
          </cell>
          <cell r="B3149" t="str">
            <v>LUVA PVC SOLDAVEL, 60 MM, PARA AGUA FRIA PREDIAL</v>
          </cell>
          <cell r="C3149" t="str">
            <v xml:space="preserve">UN    </v>
          </cell>
          <cell r="D3149">
            <v>8</v>
          </cell>
        </row>
        <row r="3150">
          <cell r="A3150">
            <v>3865</v>
          </cell>
          <cell r="B3150" t="str">
            <v>LUVA PVC SOLDAVEL, 75 MM, PARA AGUA FRIA PREDIAL</v>
          </cell>
          <cell r="C3150" t="str">
            <v xml:space="preserve">UN    </v>
          </cell>
          <cell r="D3150">
            <v>13.91</v>
          </cell>
        </row>
        <row r="3151">
          <cell r="A3151">
            <v>3866</v>
          </cell>
          <cell r="B3151" t="str">
            <v>LUVA PVC SOLDAVEL, 85 MM, PARA AGUA FRIA PREDIAL</v>
          </cell>
          <cell r="C3151" t="str">
            <v xml:space="preserve">UN    </v>
          </cell>
          <cell r="D3151">
            <v>31.84</v>
          </cell>
        </row>
        <row r="3152">
          <cell r="A3152">
            <v>3902</v>
          </cell>
          <cell r="B3152" t="str">
            <v>LUVA PVC, ROSCAVEL,  2 1/2",  AGUA FRIA PREDIAL</v>
          </cell>
          <cell r="C3152" t="str">
            <v xml:space="preserve">UN    </v>
          </cell>
          <cell r="D3152">
            <v>15.48</v>
          </cell>
        </row>
        <row r="3153">
          <cell r="A3153">
            <v>3878</v>
          </cell>
          <cell r="B3153" t="str">
            <v>LUVA PVC, ROSCAVEL, 1 1/2",  AGUA FRIA PREDIAL</v>
          </cell>
          <cell r="C3153" t="str">
            <v xml:space="preserve">UN    </v>
          </cell>
          <cell r="D3153">
            <v>4.8899999999999997</v>
          </cell>
        </row>
        <row r="3154">
          <cell r="A3154">
            <v>3877</v>
          </cell>
          <cell r="B3154" t="str">
            <v>LUVA PVC, ROSCAVEL, 1 1/4", AGUA FRIA PREDIAL</v>
          </cell>
          <cell r="C3154" t="str">
            <v xml:space="preserve">UN    </v>
          </cell>
          <cell r="D3154">
            <v>4.47</v>
          </cell>
        </row>
        <row r="3155">
          <cell r="A3155">
            <v>3879</v>
          </cell>
          <cell r="B3155" t="str">
            <v>LUVA PVC, ROSCAVEL, 2",  AGUA FRIA PREDIAL</v>
          </cell>
          <cell r="C3155" t="str">
            <v xml:space="preserve">UN    </v>
          </cell>
          <cell r="D3155">
            <v>9.8699999999999992</v>
          </cell>
        </row>
        <row r="3156">
          <cell r="A3156">
            <v>3880</v>
          </cell>
          <cell r="B3156" t="str">
            <v>LUVA PVC, ROSCAVEL, 3", AGUA FRIA PREDIAL</v>
          </cell>
          <cell r="C3156" t="str">
            <v xml:space="preserve">UN    </v>
          </cell>
          <cell r="D3156">
            <v>22.27</v>
          </cell>
        </row>
        <row r="3157">
          <cell r="A3157">
            <v>12892</v>
          </cell>
          <cell r="B3157" t="str">
            <v>LUVA RASPA DE COURO, CANO CURTO (PUNHO *7* CM)</v>
          </cell>
          <cell r="C3157" t="str">
            <v xml:space="preserve">PAR   </v>
          </cell>
          <cell r="D3157">
            <v>10.48</v>
          </cell>
        </row>
        <row r="3158">
          <cell r="A3158">
            <v>3883</v>
          </cell>
          <cell r="B3158" t="str">
            <v>LUVA ROSCAVEL, PVC, 1/2", AGUA FRIA PREDIAL</v>
          </cell>
          <cell r="C3158" t="str">
            <v xml:space="preserve">UN    </v>
          </cell>
          <cell r="D3158">
            <v>1.03</v>
          </cell>
        </row>
        <row r="3159">
          <cell r="A3159">
            <v>3876</v>
          </cell>
          <cell r="B3159" t="str">
            <v>LUVA ROSCAVEL, PVC, 1", AGUA FRIA PREDIAL</v>
          </cell>
          <cell r="C3159" t="str">
            <v xml:space="preserve">UN    </v>
          </cell>
          <cell r="D3159">
            <v>2.57</v>
          </cell>
        </row>
        <row r="3160">
          <cell r="A3160">
            <v>3884</v>
          </cell>
          <cell r="B3160" t="str">
            <v>LUVA ROSCAVEL, PVC, 3/4", AGUA FRIA PREDIAL</v>
          </cell>
          <cell r="C3160" t="str">
            <v xml:space="preserve">UN    </v>
          </cell>
          <cell r="D3160">
            <v>1.54</v>
          </cell>
        </row>
        <row r="3161">
          <cell r="A3161">
            <v>3837</v>
          </cell>
          <cell r="B3161" t="str">
            <v>LUVA SIMPLES, PVC PBA, JE, DN 100 / DE 110 MM, PARA REDE AGUA (NBR 10351)</v>
          </cell>
          <cell r="C3161" t="str">
            <v xml:space="preserve">UN    </v>
          </cell>
          <cell r="D3161">
            <v>32.11</v>
          </cell>
        </row>
        <row r="3162">
          <cell r="A3162">
            <v>3845</v>
          </cell>
          <cell r="B3162" t="str">
            <v>LUVA SIMPLES, PVC PBA, JE, DN 50 / DE 60 MM, PARA REDE AGUA (NBR 10351)</v>
          </cell>
          <cell r="C3162" t="str">
            <v xml:space="preserve">UN    </v>
          </cell>
          <cell r="D3162">
            <v>11.73</v>
          </cell>
        </row>
        <row r="3163">
          <cell r="A3163">
            <v>11045</v>
          </cell>
          <cell r="B3163" t="str">
            <v>LUVA SIMPLES, PVC PBA, JE, DN 75 / DE 85 MM, PARA REDE AGUA (NBR 10351)</v>
          </cell>
          <cell r="C3163" t="str">
            <v xml:space="preserve">UN    </v>
          </cell>
          <cell r="D3163">
            <v>22.62</v>
          </cell>
        </row>
        <row r="3164">
          <cell r="A3164">
            <v>20170</v>
          </cell>
          <cell r="B3164" t="str">
            <v>LUVA SIMPLES, PVC SERIE REFORCADA - R, 100 MM, PARA ESGOTO PREDIAL</v>
          </cell>
          <cell r="C3164" t="str">
            <v xml:space="preserve">UN    </v>
          </cell>
          <cell r="D3164">
            <v>8.26</v>
          </cell>
        </row>
        <row r="3165">
          <cell r="A3165">
            <v>20171</v>
          </cell>
          <cell r="B3165" t="str">
            <v>LUVA SIMPLES, PVC SERIE REFORCADA - R, 150 MM, PARA ESGOTO PREDIAL</v>
          </cell>
          <cell r="C3165" t="str">
            <v xml:space="preserve">UN    </v>
          </cell>
          <cell r="D3165">
            <v>24.53</v>
          </cell>
        </row>
        <row r="3166">
          <cell r="A3166">
            <v>20167</v>
          </cell>
          <cell r="B3166" t="str">
            <v>LUVA SIMPLES, PVC SERIE REFORCADA - R, 40 MM, PARA ESGOTO PREDIAL</v>
          </cell>
          <cell r="C3166" t="str">
            <v xml:space="preserve">UN    </v>
          </cell>
          <cell r="D3166">
            <v>3.06</v>
          </cell>
        </row>
        <row r="3167">
          <cell r="A3167">
            <v>20168</v>
          </cell>
          <cell r="B3167" t="str">
            <v>LUVA SIMPLES, PVC SERIE REFORCADA - R, 50 MM, PARA ESGOTO PREDIAL</v>
          </cell>
          <cell r="C3167" t="str">
            <v xml:space="preserve">UN    </v>
          </cell>
          <cell r="D3167">
            <v>4.8099999999999996</v>
          </cell>
        </row>
        <row r="3168">
          <cell r="A3168">
            <v>20169</v>
          </cell>
          <cell r="B3168" t="str">
            <v>LUVA SIMPLES, PVC SERIE REFORCADA - R, 75 MM, PARA ESGOTO PREDIAL</v>
          </cell>
          <cell r="C3168" t="str">
            <v xml:space="preserve">UN    </v>
          </cell>
          <cell r="D3168">
            <v>6.81</v>
          </cell>
        </row>
        <row r="3169">
          <cell r="A3169">
            <v>3899</v>
          </cell>
          <cell r="B3169" t="str">
            <v>LUVA SIMPLES, PVC, SOLDAVEL, DN 100 MM, SERIE NORMAL, PARA ESGOTO PREDIAL</v>
          </cell>
          <cell r="C3169" t="str">
            <v xml:space="preserve">UN    </v>
          </cell>
          <cell r="D3169">
            <v>3.6</v>
          </cell>
        </row>
        <row r="3170">
          <cell r="A3170">
            <v>38676</v>
          </cell>
          <cell r="B3170" t="str">
            <v>LUVA SIMPLES, PVC, SOLDAVEL, DN 150 MM, SERIE NORMAL, PARA ESGOTO PREDIAL</v>
          </cell>
          <cell r="C3170" t="str">
            <v xml:space="preserve">UN    </v>
          </cell>
          <cell r="D3170">
            <v>17.45</v>
          </cell>
        </row>
        <row r="3171">
          <cell r="A3171">
            <v>3897</v>
          </cell>
          <cell r="B3171" t="str">
            <v>LUVA SIMPLES, PVC, SOLDAVEL, DN 40 MM, SERIE NORMAL, PARA ESGOTO PREDIAL</v>
          </cell>
          <cell r="C3171" t="str">
            <v xml:space="preserve">UN    </v>
          </cell>
          <cell r="D3171">
            <v>0.76</v>
          </cell>
        </row>
        <row r="3172">
          <cell r="A3172">
            <v>3875</v>
          </cell>
          <cell r="B3172" t="str">
            <v>LUVA SIMPLES, PVC, SOLDAVEL, DN 50 MM, SERIE NORMAL, PARA ESGOTO PREDIAL</v>
          </cell>
          <cell r="C3172" t="str">
            <v xml:space="preserve">UN    </v>
          </cell>
          <cell r="D3172">
            <v>1.64</v>
          </cell>
        </row>
        <row r="3173">
          <cell r="A3173">
            <v>3898</v>
          </cell>
          <cell r="B3173" t="str">
            <v>LUVA SIMPLES, PVC, SOLDAVEL, DN 75 MM, SERIE NORMAL, PARA ESGOTO PREDIAL</v>
          </cell>
          <cell r="C3173" t="str">
            <v xml:space="preserve">UN    </v>
          </cell>
          <cell r="D3173">
            <v>3.11</v>
          </cell>
        </row>
        <row r="3174">
          <cell r="A3174">
            <v>3855</v>
          </cell>
          <cell r="B3174" t="str">
            <v>LUVA SOLDAVEL COM BUCHA DE LATAO, PVC, 20 MM X 1/2"</v>
          </cell>
          <cell r="C3174" t="str">
            <v xml:space="preserve">UN    </v>
          </cell>
          <cell r="D3174">
            <v>3.42</v>
          </cell>
        </row>
        <row r="3175">
          <cell r="A3175">
            <v>3874</v>
          </cell>
          <cell r="B3175" t="str">
            <v>LUVA SOLDAVEL COM BUCHA DE LATAO, PVC, 25 MM X 1/2"</v>
          </cell>
          <cell r="C3175" t="str">
            <v xml:space="preserve">UN    </v>
          </cell>
          <cell r="D3175">
            <v>3.63</v>
          </cell>
        </row>
        <row r="3176">
          <cell r="A3176">
            <v>3870</v>
          </cell>
          <cell r="B3176" t="str">
            <v>LUVA SOLDAVEL COM BUCHA DE LATAO, PVC, 25 MM X 3/4"</v>
          </cell>
          <cell r="C3176" t="str">
            <v xml:space="preserve">UN    </v>
          </cell>
          <cell r="D3176">
            <v>4.5</v>
          </cell>
        </row>
        <row r="3177">
          <cell r="A3177">
            <v>38678</v>
          </cell>
          <cell r="B3177" t="str">
            <v>LUVA SOLDAVEL COM BUCHA DE LATAO, PVC, 32 MM X 1"</v>
          </cell>
          <cell r="C3177" t="str">
            <v xml:space="preserve">UN    </v>
          </cell>
          <cell r="D3177">
            <v>12.26</v>
          </cell>
        </row>
        <row r="3178">
          <cell r="A3178">
            <v>3859</v>
          </cell>
          <cell r="B3178" t="str">
            <v>LUVA SOLDAVEL COM ROSCA, PVC, 20 MM X 1/2", PARA AGUA FRIA PREDIAL</v>
          </cell>
          <cell r="C3178" t="str">
            <v xml:space="preserve">UN    </v>
          </cell>
          <cell r="D3178">
            <v>0.91</v>
          </cell>
        </row>
        <row r="3179">
          <cell r="A3179">
            <v>3856</v>
          </cell>
          <cell r="B3179" t="str">
            <v>LUVA SOLDAVEL COM ROSCA, PVC, 25 MM X 1/2", PARA AGUA FRIA PREDIAL</v>
          </cell>
          <cell r="C3179" t="str">
            <v xml:space="preserve">UN    </v>
          </cell>
          <cell r="D3179">
            <v>1.1499999999999999</v>
          </cell>
        </row>
        <row r="3180">
          <cell r="A3180">
            <v>3906</v>
          </cell>
          <cell r="B3180" t="str">
            <v>LUVA SOLDAVEL COM ROSCA, PVC, 25 MM X 3/4", PARA AGUA FRIA PREDIAL</v>
          </cell>
          <cell r="C3180" t="str">
            <v xml:space="preserve">UN    </v>
          </cell>
          <cell r="D3180">
            <v>1.08</v>
          </cell>
        </row>
        <row r="3181">
          <cell r="A3181">
            <v>3860</v>
          </cell>
          <cell r="B3181" t="str">
            <v>LUVA SOLDAVEL COM ROSCA, PVC, 32 MM X 1", PARA AGUA FRIA PREDIAL</v>
          </cell>
          <cell r="C3181" t="str">
            <v xml:space="preserve">UN    </v>
          </cell>
          <cell r="D3181">
            <v>3.56</v>
          </cell>
        </row>
        <row r="3182">
          <cell r="A3182">
            <v>3905</v>
          </cell>
          <cell r="B3182" t="str">
            <v>LUVA SOLDAVEL COM ROSCA, PVC, 40 MM X 1 1/4", PARA AGUA FRIA PREDIAL</v>
          </cell>
          <cell r="C3182" t="str">
            <v xml:space="preserve">UN    </v>
          </cell>
          <cell r="D3182">
            <v>7.89</v>
          </cell>
        </row>
        <row r="3183">
          <cell r="A3183">
            <v>3871</v>
          </cell>
          <cell r="B3183" t="str">
            <v>LUVA SOLDAVEL COM ROSCA, PVC, 50 MM X 1 1/2", PARA AGUA FRIA PREDIAL</v>
          </cell>
          <cell r="C3183" t="str">
            <v xml:space="preserve">UN    </v>
          </cell>
          <cell r="D3183">
            <v>16.38</v>
          </cell>
        </row>
        <row r="3184">
          <cell r="A3184">
            <v>37429</v>
          </cell>
          <cell r="B3184" t="str">
            <v>LUVA, PEAD PE 100,  DE 400 MM, PARA ELETROFUSAO</v>
          </cell>
          <cell r="C3184" t="str">
            <v xml:space="preserve">UN    </v>
          </cell>
          <cell r="D3184">
            <v>1743.13</v>
          </cell>
        </row>
        <row r="3185">
          <cell r="A3185">
            <v>37426</v>
          </cell>
          <cell r="B3185" t="str">
            <v>LUVA, PEAD PE 100,  DE 63 MM, PARA ELETROFUSAO</v>
          </cell>
          <cell r="C3185" t="str">
            <v xml:space="preserve">UN    </v>
          </cell>
          <cell r="D3185">
            <v>16.760000000000002</v>
          </cell>
        </row>
        <row r="3186">
          <cell r="A3186">
            <v>37427</v>
          </cell>
          <cell r="B3186" t="str">
            <v>LUVA, PEAD PE 100, DE 125 MM, PARA ELETROFUSAO</v>
          </cell>
          <cell r="C3186" t="str">
            <v xml:space="preserve">UN    </v>
          </cell>
          <cell r="D3186">
            <v>39.99</v>
          </cell>
        </row>
        <row r="3187">
          <cell r="A3187">
            <v>37424</v>
          </cell>
          <cell r="B3187" t="str">
            <v>LUVA, PEAD PE 100, DE 20 MM, PARA ELETROFUSAO</v>
          </cell>
          <cell r="C3187" t="str">
            <v xml:space="preserve">UN    </v>
          </cell>
          <cell r="D3187">
            <v>7.7</v>
          </cell>
        </row>
        <row r="3188">
          <cell r="A3188">
            <v>37428</v>
          </cell>
          <cell r="B3188" t="str">
            <v>LUVA, PEAD PE 100, DE 200 MM, PARA ELETROFUSAO</v>
          </cell>
          <cell r="C3188" t="str">
            <v xml:space="preserve">UN    </v>
          </cell>
          <cell r="D3188">
            <v>137.84</v>
          </cell>
        </row>
        <row r="3189">
          <cell r="A3189">
            <v>37425</v>
          </cell>
          <cell r="B3189" t="str">
            <v>LUVA, PEAD PE 100, DE 32 MM, PARA ELETROFUSAO</v>
          </cell>
          <cell r="C3189" t="str">
            <v xml:space="preserve">UN    </v>
          </cell>
          <cell r="D3189">
            <v>8.3000000000000007</v>
          </cell>
        </row>
        <row r="3190">
          <cell r="A3190">
            <v>11519</v>
          </cell>
          <cell r="B3190" t="str">
            <v>MACANETA ALAVANCA, RETA OU CURVA, MACICA, CROMADA, COMPRIMENTO DE 10 A 16 CM, ACABAMENTO PADRAO MEDIO - SOMENTE MACANETAS</v>
          </cell>
          <cell r="C3190" t="str">
            <v xml:space="preserve">PAR   </v>
          </cell>
          <cell r="D3190">
            <v>27.58</v>
          </cell>
        </row>
        <row r="3191">
          <cell r="A3191">
            <v>11520</v>
          </cell>
          <cell r="B3191" t="str">
            <v>MACANETA ALAVANCA, RETA SIMPLES / OCA, CROMADA, COMPRIMENTO DE 10 A 16 CM, ACABAMENTO PADRAO POPULAR - SOMENTE MACANETAS</v>
          </cell>
          <cell r="C3191" t="str">
            <v xml:space="preserve">PAR   </v>
          </cell>
          <cell r="D3191">
            <v>10.93</v>
          </cell>
        </row>
        <row r="3192">
          <cell r="A3192">
            <v>11518</v>
          </cell>
          <cell r="B3192" t="str">
            <v>MACANETA TIPO BOLA, CROMADA,  DIAMETRO APROXIMADO DE *2 1/2*", (SOMENTE MACANETAS)</v>
          </cell>
          <cell r="C3192" t="str">
            <v xml:space="preserve">PAR   </v>
          </cell>
          <cell r="D3192">
            <v>31.82</v>
          </cell>
        </row>
        <row r="3193">
          <cell r="A3193">
            <v>38473</v>
          </cell>
          <cell r="B3193" t="str">
            <v>MACARICO DE SOLDA 201 PARA EXTENSAO GLP OU ACETILENO</v>
          </cell>
          <cell r="C3193" t="str">
            <v xml:space="preserve">UN    </v>
          </cell>
          <cell r="D3193">
            <v>132.82</v>
          </cell>
        </row>
        <row r="3194">
          <cell r="A3194">
            <v>4244</v>
          </cell>
          <cell r="B3194" t="str">
            <v>MACARIQUEIRO</v>
          </cell>
          <cell r="C3194" t="str">
            <v xml:space="preserve">H     </v>
          </cell>
          <cell r="D3194">
            <v>14.55</v>
          </cell>
        </row>
        <row r="3195">
          <cell r="A3195">
            <v>40977</v>
          </cell>
          <cell r="B3195" t="str">
            <v>MACARIQUEIRO (MENSALISTA)</v>
          </cell>
          <cell r="C3195" t="str">
            <v xml:space="preserve">MES   </v>
          </cell>
          <cell r="D3195">
            <v>2580.69</v>
          </cell>
        </row>
        <row r="3196">
          <cell r="A3196">
            <v>2742</v>
          </cell>
          <cell r="B3196" t="str">
            <v>MADEIRA ROLICA SEM TRATAMENTO, EUCALIPTO OU EQUIVALENTE DA REGIAO, H = 3 M, D = 12 A 15 CM (PARA ESCORAMENTO)</v>
          </cell>
          <cell r="C3196" t="str">
            <v xml:space="preserve">M     </v>
          </cell>
          <cell r="D3196">
            <v>2.2599999999999998</v>
          </cell>
        </row>
        <row r="3197">
          <cell r="A3197">
            <v>2748</v>
          </cell>
          <cell r="B3197" t="str">
            <v>MADEIRA ROLICA SEM TRATAMENTO, EUCALIPTO OU EQUIVALENTE DA REGIAO, H = 3 M, D = 16 A 19 CM (PARA ESCORAMENTO)</v>
          </cell>
          <cell r="C3197" t="str">
            <v xml:space="preserve">M     </v>
          </cell>
          <cell r="D3197">
            <v>6.64</v>
          </cell>
        </row>
        <row r="3198">
          <cell r="A3198">
            <v>2736</v>
          </cell>
          <cell r="B3198" t="str">
            <v>MADEIRA ROLICA SEM TRATAMENTO, EUCALIPTO OU EQUIVALENTE DA REGIAO, H = 3 M, D = 20 A 24 CM (PARA ESCORAMENTO)</v>
          </cell>
          <cell r="C3198" t="str">
            <v xml:space="preserve">M     </v>
          </cell>
          <cell r="D3198">
            <v>9.27</v>
          </cell>
        </row>
        <row r="3199">
          <cell r="A3199">
            <v>2745</v>
          </cell>
          <cell r="B3199" t="str">
            <v>MADEIRA ROLICA SEM TRATAMENTO, EUCALIPTO OU EQUIVALENTE DA REGIAO, H = 3 M, D = 8 A 11 CM (PARA ESCORAMENTO)</v>
          </cell>
          <cell r="C3199" t="str">
            <v xml:space="preserve">M     </v>
          </cell>
          <cell r="D3199">
            <v>1.87</v>
          </cell>
        </row>
        <row r="3200">
          <cell r="A3200">
            <v>2751</v>
          </cell>
          <cell r="B3200" t="str">
            <v>MADEIRA ROLICA SEM TRATAMENTO, EUCALIPTO OU EQUIVALENTE DA REGIAO, H = 6 M, D = 12 A 15 CM (PARA ESCORAMENTO)</v>
          </cell>
          <cell r="C3200" t="str">
            <v xml:space="preserve">M     </v>
          </cell>
          <cell r="D3200">
            <v>2.39</v>
          </cell>
        </row>
        <row r="3201">
          <cell r="A3201">
            <v>14439</v>
          </cell>
          <cell r="B3201" t="str">
            <v>MADEIRA ROLICA SEM TRATAMENTO, EUCALIPTO OU EQUIVALENTE DA REGIAO, H = 6 M, D = 8 A 11 CM (PARA ESCORAMENTO)</v>
          </cell>
          <cell r="C3201" t="str">
            <v xml:space="preserve">M     </v>
          </cell>
          <cell r="D3201">
            <v>2.12</v>
          </cell>
        </row>
        <row r="3202">
          <cell r="A3202">
            <v>2731</v>
          </cell>
          <cell r="B3202" t="str">
            <v>MADEIRA ROLICA TRATADA, EUCALIPTO OU EQUIVALENTE DA REGIAO, H = 12 M, D = 20 A 24 CM (PARA POSTE)</v>
          </cell>
          <cell r="C3202" t="str">
            <v xml:space="preserve">M     </v>
          </cell>
          <cell r="D3202">
            <v>56.31</v>
          </cell>
        </row>
        <row r="3203">
          <cell r="A3203">
            <v>21138</v>
          </cell>
          <cell r="B3203" t="str">
            <v>MADEIRA ROLICA TRATADA, EUCALIPTO OU EQUIVALENTE DA REGIAO, H = 2,2 M, D = 8 A 11 CM (PARA CERCA)</v>
          </cell>
          <cell r="C3203" t="str">
            <v xml:space="preserve">M     </v>
          </cell>
          <cell r="D3203">
            <v>6.11</v>
          </cell>
        </row>
        <row r="3204">
          <cell r="A3204">
            <v>2747</v>
          </cell>
          <cell r="B3204" t="str">
            <v>MADEIRA ROLICA TRATADA, EUCALIPTO OU EQUIVALENTE DA REGIAO, H = 2,20 M, D = 16 A 19 CM (PARA CERCA)</v>
          </cell>
          <cell r="C3204" t="str">
            <v xml:space="preserve">M     </v>
          </cell>
          <cell r="D3204">
            <v>15.1</v>
          </cell>
        </row>
        <row r="3205">
          <cell r="A3205">
            <v>4115</v>
          </cell>
          <cell r="B3205" t="str">
            <v>MADEIRA ROLICA TRATADA, EUCALIPTO OU EQUIVALENTE DA REGIAO, H = 3 M, D = 12 A 15 CM</v>
          </cell>
          <cell r="C3205" t="str">
            <v xml:space="preserve">M     </v>
          </cell>
          <cell r="D3205">
            <v>11.82</v>
          </cell>
        </row>
        <row r="3206">
          <cell r="A3206">
            <v>2729</v>
          </cell>
          <cell r="B3206" t="str">
            <v>MADEIRA ROLICA TRATADA, EUCALIPTO OU EQUIVALENTE DA REGIAO, H = 3 M, D = 4 A 7 CM (PARA CAIBRO)</v>
          </cell>
          <cell r="C3206" t="str">
            <v xml:space="preserve">UN    </v>
          </cell>
          <cell r="D3206">
            <v>14.23</v>
          </cell>
        </row>
        <row r="3207">
          <cell r="A3207">
            <v>4119</v>
          </cell>
          <cell r="B3207" t="str">
            <v>MADEIRA ROLICA TRATADA, EUCALIPTO OU EQUIVALENTE DA REGIAO, H = 6 M, D = 16 A 19 CM</v>
          </cell>
          <cell r="C3207" t="str">
            <v xml:space="preserve">M     </v>
          </cell>
          <cell r="D3207">
            <v>23.78</v>
          </cell>
        </row>
        <row r="3208">
          <cell r="A3208">
            <v>2794</v>
          </cell>
          <cell r="B3208" t="str">
            <v>MADEIRA ROLICA TRATADA, EUCALIPTO OU EQUIVALENTE DA REGIAO, H = 6,5 M, D = 25 A 29 CM</v>
          </cell>
          <cell r="C3208" t="str">
            <v xml:space="preserve">M     </v>
          </cell>
          <cell r="D3208">
            <v>58.72</v>
          </cell>
        </row>
        <row r="3209">
          <cell r="A3209">
            <v>2788</v>
          </cell>
          <cell r="B3209" t="str">
            <v>MADEIRA ROLICA TRATADA, EUCALIPTO OU EQUIVALENTE DA REGIAO, H = 6,5 M, D = 30 A 34 CM</v>
          </cell>
          <cell r="C3209" t="str">
            <v xml:space="preserve">M     </v>
          </cell>
          <cell r="D3209">
            <v>118.73</v>
          </cell>
        </row>
        <row r="3210">
          <cell r="A3210">
            <v>4006</v>
          </cell>
          <cell r="B3210" t="str">
            <v>MADEIRA SERRADA NAO APARELHADA DE PINUS, MISTA OU EQUIVALENTE DA REGIAO</v>
          </cell>
          <cell r="C3210" t="str">
            <v xml:space="preserve">M3    </v>
          </cell>
          <cell r="D3210">
            <v>1564.61</v>
          </cell>
        </row>
        <row r="3211">
          <cell r="A3211">
            <v>36151</v>
          </cell>
          <cell r="B3211" t="str">
            <v>MANGOTE DE SEGURANCA EM RASPA DE COURO</v>
          </cell>
          <cell r="C3211" t="str">
            <v xml:space="preserve">UN    </v>
          </cell>
          <cell r="D3211">
            <v>23.3</v>
          </cell>
        </row>
        <row r="3212">
          <cell r="A3212">
            <v>37457</v>
          </cell>
          <cell r="B3212" t="str">
            <v>MANGUEIRA CRISTAL PARA NIVEL, LISA, PVC TRANSPARENTE, 3/8" X1,5 MM</v>
          </cell>
          <cell r="C3212" t="str">
            <v xml:space="preserve">M     </v>
          </cell>
          <cell r="D3212">
            <v>1.91</v>
          </cell>
        </row>
        <row r="3213">
          <cell r="A3213">
            <v>37456</v>
          </cell>
          <cell r="B3213" t="str">
            <v>MANGUEIRA CRISTAL PARA NIVEL, LISA, PVC TRANSPARENTE, 5/16" X1 MM</v>
          </cell>
          <cell r="C3213" t="str">
            <v xml:space="preserve">M     </v>
          </cell>
          <cell r="D3213">
            <v>1</v>
          </cell>
        </row>
        <row r="3214">
          <cell r="A3214">
            <v>37461</v>
          </cell>
          <cell r="B3214" t="str">
            <v>MANGUEIRA CRISTAL TRANCADA, PVC COM REFORCO, COM PRESSAO DE TRABALHO (PT) 250 LBS/POL2, DE 3/4" X *2,8* MM</v>
          </cell>
          <cell r="C3214" t="str">
            <v xml:space="preserve">M     </v>
          </cell>
          <cell r="D3214">
            <v>7.09</v>
          </cell>
        </row>
        <row r="3215">
          <cell r="A3215">
            <v>37460</v>
          </cell>
          <cell r="B3215" t="str">
            <v>MANGUEIRA CRISTAL TRANCADA, PVC COM REFORCO, PRESSAO DE TRABALHO (PT) 250 LBS/POL2, DE 1" X *3,4* MM</v>
          </cell>
          <cell r="C3215" t="str">
            <v xml:space="preserve">M     </v>
          </cell>
          <cell r="D3215">
            <v>9.69</v>
          </cell>
        </row>
        <row r="3216">
          <cell r="A3216">
            <v>37458</v>
          </cell>
          <cell r="B3216" t="str">
            <v>MANGUEIRA CRISTAL, LISA, PVC TRANSPARENTE, 1/2" X 2 MM</v>
          </cell>
          <cell r="C3216" t="str">
            <v xml:space="preserve">M     </v>
          </cell>
          <cell r="D3216">
            <v>2.84</v>
          </cell>
        </row>
        <row r="3217">
          <cell r="A3217">
            <v>37454</v>
          </cell>
          <cell r="B3217" t="str">
            <v>MANGUEIRA CRISTAL, LISA, PVC TRANSPARENTE, 1/4" X1 MM</v>
          </cell>
          <cell r="C3217" t="str">
            <v xml:space="preserve">M     </v>
          </cell>
          <cell r="D3217">
            <v>0.74</v>
          </cell>
        </row>
        <row r="3218">
          <cell r="A3218">
            <v>37455</v>
          </cell>
          <cell r="B3218" t="str">
            <v>MANGUEIRA CRISTAL, LISA, PVC TRANSPARENTE, 1/4" X1,5 MM</v>
          </cell>
          <cell r="C3218" t="str">
            <v xml:space="preserve">M     </v>
          </cell>
          <cell r="D3218">
            <v>1.25</v>
          </cell>
        </row>
        <row r="3219">
          <cell r="A3219">
            <v>37459</v>
          </cell>
          <cell r="B3219" t="str">
            <v>MANGUEIRA CRISTAL, LISA, PVC TRANSPARENTE, 3/4" X 2 MM</v>
          </cell>
          <cell r="C3219" t="str">
            <v xml:space="preserve">M     </v>
          </cell>
          <cell r="D3219">
            <v>3.98</v>
          </cell>
        </row>
        <row r="3220">
          <cell r="A3220">
            <v>21029</v>
          </cell>
          <cell r="B3220" t="str">
            <v>MANGUEIRA DE INCENDIO, TIPO 1, DE 1 1/2", COMPRIMENTO = 15 M, TECIDO EM FIO DE POLIESTER E TUBO INTERNO EM BORRACHA SINTETICA, COM UNIOES ENGATE RAPIDO</v>
          </cell>
          <cell r="C3220" t="str">
            <v xml:space="preserve">UN    </v>
          </cell>
          <cell r="D3220">
            <v>250</v>
          </cell>
        </row>
        <row r="3221">
          <cell r="A3221">
            <v>21030</v>
          </cell>
          <cell r="B3221" t="str">
            <v>MANGUEIRA DE INCENDIO, TIPO 1, DE 1 1/2", COMPRIMENTO = 20 M, TECIDO EM FIO DE POLIESTER E TUBO INTERNO EM BORRACHA SINTETICA, COM UNIOES ENGATE RAPIDO</v>
          </cell>
          <cell r="C3221" t="str">
            <v xml:space="preserve">UN    </v>
          </cell>
          <cell r="D3221">
            <v>308.16000000000003</v>
          </cell>
        </row>
        <row r="3222">
          <cell r="A3222">
            <v>21031</v>
          </cell>
          <cell r="B3222" t="str">
            <v>MANGUEIRA DE INCENDIO, TIPO 1, DE 1 1/2", COMPRIMENTO = 25 M, TECIDO EM FIO DE POLIESTER E TUBO INTERNO EM BORRACHA SINTETICA, COM UNIOES ENGATE RAPIDO</v>
          </cell>
          <cell r="C3222" t="str">
            <v xml:space="preserve">UN    </v>
          </cell>
          <cell r="D3222">
            <v>383.66</v>
          </cell>
        </row>
        <row r="3223">
          <cell r="A3223">
            <v>21032</v>
          </cell>
          <cell r="B3223" t="str">
            <v>MANGUEIRA DE INCENDIO, TIPO 1, DE 1 1/2", COMPRIMENTO = 30 M, TECIDO EM FIO DE POLIESTER E TUBO INTERNO EM BORRACHA SINTETICA, COM UNIOES ENGATE RAPIDO</v>
          </cell>
          <cell r="C3223" t="str">
            <v xml:space="preserve">UN    </v>
          </cell>
          <cell r="D3223">
            <v>409.65</v>
          </cell>
        </row>
        <row r="3224">
          <cell r="A3224">
            <v>37527</v>
          </cell>
          <cell r="B3224" t="str">
            <v>MANGUEIRA DE INCENDIO, TIPO 2, DE 1 1/2", COMPRIMENTO = 15 M, TECIDO EM FIO DE POLIESTER E TUBO INTERNO EM BORRACHA SINTETICA, COM UNIOES ENGATE RAPIDO</v>
          </cell>
          <cell r="C3224" t="str">
            <v xml:space="preserve">UN    </v>
          </cell>
          <cell r="D3224">
            <v>370.04</v>
          </cell>
        </row>
        <row r="3225">
          <cell r="A3225">
            <v>37528</v>
          </cell>
          <cell r="B3225" t="str">
            <v>MANGUEIRA DE INCENDIO, TIPO 2, DE 1 1/2", COMPRIMENTO = 20 M, TECIDO EM FIO DE POLIESTER E TUBO INTERNO EM BORRACHA SINTETICA, COM UNIOES</v>
          </cell>
          <cell r="C3225" t="str">
            <v xml:space="preserve">UN    </v>
          </cell>
          <cell r="D3225">
            <v>441.21</v>
          </cell>
        </row>
        <row r="3226">
          <cell r="A3226">
            <v>37529</v>
          </cell>
          <cell r="B3226" t="str">
            <v>MANGUEIRA DE INCENDIO, TIPO 2, DE 1 1/2", COMPRIMENTO = 25 M, TECIDO EM FIO DE POLIESTER E TUBO INTERNO EM BORRACHA SINTETICA, COM UNIOES</v>
          </cell>
          <cell r="C3226" t="str">
            <v xml:space="preserve">UN    </v>
          </cell>
          <cell r="D3226">
            <v>445.54</v>
          </cell>
        </row>
        <row r="3227">
          <cell r="A3227">
            <v>37530</v>
          </cell>
          <cell r="B3227" t="str">
            <v>MANGUEIRA DE INCENDIO, TIPO 2, DE 1 1/2", COMPRIMENTO = 30 M, TECIDO EM FIO DE POLIESTER E TUBO INTERNO EM BORRACHA SINTETICA, COM UNIOES</v>
          </cell>
          <cell r="C3227" t="str">
            <v xml:space="preserve">UN    </v>
          </cell>
          <cell r="D3227">
            <v>581.67999999999995</v>
          </cell>
        </row>
        <row r="3228">
          <cell r="A3228">
            <v>21034</v>
          </cell>
          <cell r="B3228" t="str">
            <v>MANGUEIRA DE INCENDIO, TIPO 2, DE 2 1/2", COMPRIMENTO = 15 M, TECIDO EM FIO DE POLIESTER E TUBO INTERNO EM BORRACHA SINTETICA, COM UNIOES ENGATE RAPIDO</v>
          </cell>
          <cell r="C3228" t="str">
            <v xml:space="preserve">UN    </v>
          </cell>
          <cell r="D3228">
            <v>496.28</v>
          </cell>
        </row>
        <row r="3229">
          <cell r="A3229">
            <v>37531</v>
          </cell>
          <cell r="B3229" t="str">
            <v>MANGUEIRA DE INCENDIO, TIPO 2, DE 2 1/2", COMPRIMENTO = 20 M, TECIDO EM FIO DE POLIESTER E TUBO INTERNO EM BORRACHA SINTETICA, COM UNIOES</v>
          </cell>
          <cell r="C3229" t="str">
            <v xml:space="preserve">UN    </v>
          </cell>
          <cell r="D3229">
            <v>625</v>
          </cell>
        </row>
        <row r="3230">
          <cell r="A3230">
            <v>21036</v>
          </cell>
          <cell r="B3230" t="str">
            <v>MANGUEIRA DE INCENDIO, TIPO 2, DE 2 1/2", COMPRIMENTO = 25 M, TECIDO EM FIO DE POLIESTER E TUBO INTERNO EM BORRACHA SINTETICA, COM UNIOES ENGATE RAPIDO</v>
          </cell>
          <cell r="C3230" t="str">
            <v xml:space="preserve">UN    </v>
          </cell>
          <cell r="D3230">
            <v>759.9</v>
          </cell>
        </row>
        <row r="3231">
          <cell r="A3231">
            <v>21037</v>
          </cell>
          <cell r="B3231" t="str">
            <v>MANGUEIRA DE INCENDIO, TIPO 2, DE 2 1/2", COMPRIMENTO = 30 M, TECIDO EM FIO DE POLIESTER E TUBO INTERNO EM BORRACHA SINTETICA, COM UNIOES ENGATE RAPIDO</v>
          </cell>
          <cell r="C3231" t="str">
            <v xml:space="preserve">UN    </v>
          </cell>
          <cell r="D3231">
            <v>866.33</v>
          </cell>
        </row>
        <row r="3232">
          <cell r="A3232">
            <v>20185</v>
          </cell>
          <cell r="B3232" t="str">
            <v>MANGUEIRA DE PVC FLEXIVEL,TIPO FLAT/ACHATADA, COR LARANJA, D = 1 1/2" (40 MM), PARA CONDUCAO DE AGUA, SERVICOS LEVES E MEDIOS</v>
          </cell>
          <cell r="C3232" t="str">
            <v xml:space="preserve">M     </v>
          </cell>
          <cell r="D3232">
            <v>11.53</v>
          </cell>
        </row>
        <row r="3233">
          <cell r="A3233">
            <v>20260</v>
          </cell>
          <cell r="B3233" t="str">
            <v>MANGUEIRA PARA GAS - GLP, PVC, TRANCADA, DIAMETRO DE 3/8", COMPRIMENTO DE 1M (NORMATIZADA)</v>
          </cell>
          <cell r="C3233" t="str">
            <v xml:space="preserve">UN    </v>
          </cell>
          <cell r="D3233">
            <v>9.27</v>
          </cell>
        </row>
        <row r="3234">
          <cell r="A3234">
            <v>37523</v>
          </cell>
          <cell r="B3234" t="str">
            <v>MANIPULADOR TELESCOPICO, POTENCIA DE 101 HP, CAPACIDADE DE CARGA DE 3.500 KG, ALTURA MAXIMA DE ELEVACAO DE 12 M</v>
          </cell>
          <cell r="C3234" t="str">
            <v xml:space="preserve">UN    </v>
          </cell>
          <cell r="D3234">
            <v>367288.77</v>
          </cell>
        </row>
        <row r="3235">
          <cell r="A3235">
            <v>37515</v>
          </cell>
          <cell r="B3235" t="str">
            <v>MANIPULADOR TELESCOPICO, POTENCIA DE 85 HP, CAPACIDADE DE CARGA DE 3.500 KG, ALTURA MAXIMA DE ELEVACAO DE 12,3 M</v>
          </cell>
          <cell r="C3235" t="str">
            <v xml:space="preserve">UN    </v>
          </cell>
          <cell r="D3235">
            <v>326538.5</v>
          </cell>
        </row>
        <row r="3236">
          <cell r="A3236">
            <v>12899</v>
          </cell>
          <cell r="B3236" t="str">
            <v>MANOMETRO COM CAIXA EM ACO PINTADO, ESCALA *10* KGF/CM2 (*10* BAR), DIAMETRO NOMINAL DE *63* MM, CONEXAO DE 1/4"</v>
          </cell>
          <cell r="C3236" t="str">
            <v xml:space="preserve">UN    </v>
          </cell>
          <cell r="D3236">
            <v>97.71</v>
          </cell>
        </row>
        <row r="3237">
          <cell r="A3237">
            <v>12898</v>
          </cell>
          <cell r="B3237" t="str">
            <v>MANOMETRO COM CAIXA EM ACO PINTADO, ESCALA *10* KGF/CM2 (*10* BAR), DIAMETRO NOMINAL DE 100 MM, CONEXAO DE 1/2"</v>
          </cell>
          <cell r="C3237" t="str">
            <v xml:space="preserve">UN    </v>
          </cell>
          <cell r="D3237">
            <v>155</v>
          </cell>
        </row>
        <row r="3238">
          <cell r="A3238">
            <v>42528</v>
          </cell>
          <cell r="B3238" t="str">
            <v>MANTA ALUMINIZADA NAS DUAS FACES, PARA SUBCOBERTURA,  E = *2* MM</v>
          </cell>
          <cell r="C3238" t="str">
            <v xml:space="preserve">M2    </v>
          </cell>
          <cell r="D3238">
            <v>6.14</v>
          </cell>
        </row>
        <row r="3239">
          <cell r="A3239">
            <v>39696</v>
          </cell>
          <cell r="B3239" t="str">
            <v>MANTA ALUMINIZADA 1 FACE PARA SUBCOBERTURA, E = *1* MM</v>
          </cell>
          <cell r="C3239" t="str">
            <v xml:space="preserve">M2    </v>
          </cell>
          <cell r="D3239">
            <v>4.32</v>
          </cell>
        </row>
        <row r="3240">
          <cell r="A3240">
            <v>39700</v>
          </cell>
          <cell r="B3240" t="str">
            <v>MANTA ANTIRRUIDO DE POLIESTER (PET) PARA CONTRAPISO E = *8* MM</v>
          </cell>
          <cell r="C3240" t="str">
            <v xml:space="preserve">M2    </v>
          </cell>
          <cell r="D3240">
            <v>18.7</v>
          </cell>
        </row>
        <row r="3241">
          <cell r="A3241">
            <v>11621</v>
          </cell>
          <cell r="B3241" t="str">
            <v>MANTA ASFALTICA ELASTOMERICA EM POLIESTER ALUMINIZADA 3 MM, TIPO III, CLASSE B (NBR 9952)</v>
          </cell>
          <cell r="C3241" t="str">
            <v xml:space="preserve">M2    </v>
          </cell>
          <cell r="D3241">
            <v>37.22</v>
          </cell>
        </row>
        <row r="3242">
          <cell r="A3242">
            <v>4014</v>
          </cell>
          <cell r="B3242" t="str">
            <v>MANTA ASFALTICA ELASTOMERICA EM POLIESTER 3 MM, TIPO III, CLASSE B, ACABAMENTO PP (NBR 9952)</v>
          </cell>
          <cell r="C3242" t="str">
            <v xml:space="preserve">M2    </v>
          </cell>
          <cell r="D3242">
            <v>38.51</v>
          </cell>
        </row>
        <row r="3243">
          <cell r="A3243">
            <v>4015</v>
          </cell>
          <cell r="B3243" t="str">
            <v>MANTA ASFALTICA ELASTOMERICA EM POLIESTER 4 MM, TIPO III, CLASSE B, ACABAMENTO PP (NBR 9952)</v>
          </cell>
          <cell r="C3243" t="str">
            <v xml:space="preserve">M2    </v>
          </cell>
          <cell r="D3243">
            <v>47.29</v>
          </cell>
        </row>
        <row r="3244">
          <cell r="A3244">
            <v>4017</v>
          </cell>
          <cell r="B3244" t="str">
            <v>MANTA ASFALTICA ELASTOMERICA EM POLIESTER 5 MM, TIPO III, CLASSE B, ACABAMENTO PP (NBR 9952)</v>
          </cell>
          <cell r="C3244" t="str">
            <v xml:space="preserve">M2    </v>
          </cell>
          <cell r="D3244">
            <v>68.81</v>
          </cell>
        </row>
        <row r="3245">
          <cell r="A3245">
            <v>4016</v>
          </cell>
          <cell r="B3245" t="str">
            <v>MANTA ASFALTICA ELASTOMERICA TIPO GLASS 3 MM, TIPO II, CLASSE C, ACABAMENTO PP (NBR 9952)</v>
          </cell>
          <cell r="C3245" t="str">
            <v xml:space="preserve">M2    </v>
          </cell>
          <cell r="D3245">
            <v>27.18</v>
          </cell>
        </row>
        <row r="3246">
          <cell r="A3246">
            <v>39699</v>
          </cell>
          <cell r="B3246" t="str">
            <v>MANTA DE BORRACHA ANTIRRUIDO 5 MM</v>
          </cell>
          <cell r="C3246" t="str">
            <v xml:space="preserve">M2    </v>
          </cell>
          <cell r="D3246">
            <v>10.61</v>
          </cell>
        </row>
        <row r="3247">
          <cell r="A3247">
            <v>38544</v>
          </cell>
          <cell r="B3247" t="str">
            <v>MANTA DE POLIETILENO EXPANDIDO (PEBD) ANTICHAMAS, E = 8 MM</v>
          </cell>
          <cell r="C3247" t="str">
            <v xml:space="preserve">M2    </v>
          </cell>
          <cell r="D3247">
            <v>6.97</v>
          </cell>
        </row>
        <row r="3248">
          <cell r="A3248">
            <v>38545</v>
          </cell>
          <cell r="B3248" t="str">
            <v>MANTA DE POLIETILENO EXPANDIDO (PEBD), E = 5 MM</v>
          </cell>
          <cell r="C3248" t="str">
            <v xml:space="preserve">M2    </v>
          </cell>
          <cell r="D3248">
            <v>4.4800000000000004</v>
          </cell>
        </row>
        <row r="3249">
          <cell r="A3249">
            <v>42527</v>
          </cell>
          <cell r="B3249" t="str">
            <v>MANTA DE POLIETILENO EXPANDIDO, COM 1 FACE METALIZADA PARA SUBCOBERTURA,  E = *5* MM</v>
          </cell>
          <cell r="C3249" t="str">
            <v xml:space="preserve">M2    </v>
          </cell>
          <cell r="D3249">
            <v>16.23</v>
          </cell>
        </row>
        <row r="3250">
          <cell r="A3250">
            <v>39323</v>
          </cell>
          <cell r="B3250" t="str">
            <v>MANTA GEOTEXTIL TECIDO DE LAMINETES DE POLIPROPILENO, RESISTENCIA A TRACAO = *25* KN/M</v>
          </cell>
          <cell r="C3250" t="str">
            <v xml:space="preserve">M2    </v>
          </cell>
          <cell r="D3250">
            <v>17.100000000000001</v>
          </cell>
        </row>
        <row r="3251">
          <cell r="A3251">
            <v>626</v>
          </cell>
          <cell r="B3251" t="str">
            <v>MANTA LIQUIDA DE BASE ASFALTICA MODIFICADA COM A ADICAO DE ELASTOMEROS DILUIDOS EM SOLVENTE ORGANICO, APLICACAO A FRIO (MEMBRANA IMPERMEABILIZANTE ASFASTICA)</v>
          </cell>
          <cell r="C3251" t="str">
            <v xml:space="preserve">KG    </v>
          </cell>
          <cell r="D3251">
            <v>13.88</v>
          </cell>
        </row>
        <row r="3252">
          <cell r="A3252">
            <v>25860</v>
          </cell>
          <cell r="B3252" t="str">
            <v>MANTA TERMOPLASTICA, PEAD, GEOMEMBRANA LISA, E = 0,50 MM ( NBR 15352)</v>
          </cell>
          <cell r="C3252" t="str">
            <v xml:space="preserve">M2    </v>
          </cell>
          <cell r="D3252">
            <v>8.7899999999999991</v>
          </cell>
        </row>
        <row r="3253">
          <cell r="A3253">
            <v>25861</v>
          </cell>
          <cell r="B3253" t="str">
            <v>MANTA TERMOPLASTICA, PEAD, GEOMEMBRANA LISA, E = 0,75 MM ( NBR 15352)</v>
          </cell>
          <cell r="C3253" t="str">
            <v xml:space="preserve">M2    </v>
          </cell>
          <cell r="D3253">
            <v>13.27</v>
          </cell>
        </row>
        <row r="3254">
          <cell r="A3254">
            <v>25862</v>
          </cell>
          <cell r="B3254" t="str">
            <v>MANTA TERMOPLASTICA, PEAD, GEOMEMBRANA LISA, E = 0,80 MM ( NBR 15352)</v>
          </cell>
          <cell r="C3254" t="str">
            <v xml:space="preserve">M2    </v>
          </cell>
          <cell r="D3254">
            <v>14.09</v>
          </cell>
        </row>
        <row r="3255">
          <cell r="A3255">
            <v>25863</v>
          </cell>
          <cell r="B3255" t="str">
            <v>MANTA TERMOPLASTICA, PEAD, GEOMEMBRANA LISA, E = 1,00 MM ( NBR 15352)</v>
          </cell>
          <cell r="C3255" t="str">
            <v xml:space="preserve">M2    </v>
          </cell>
          <cell r="D3255">
            <v>17.61</v>
          </cell>
        </row>
        <row r="3256">
          <cell r="A3256">
            <v>25864</v>
          </cell>
          <cell r="B3256" t="str">
            <v>MANTA TERMOPLASTICA, PEAD, GEOMEMBRANA LISA, E = 1,50 MM ( NBR 15352)</v>
          </cell>
          <cell r="C3256" t="str">
            <v xml:space="preserve">M2    </v>
          </cell>
          <cell r="D3256">
            <v>26.41</v>
          </cell>
        </row>
        <row r="3257">
          <cell r="A3257">
            <v>25865</v>
          </cell>
          <cell r="B3257" t="str">
            <v>MANTA TERMOPLASTICA, PEAD, GEOMEMBRANA LISA, E = 2,00 MM ( NBR 15352)</v>
          </cell>
          <cell r="C3257" t="str">
            <v xml:space="preserve">M2    </v>
          </cell>
          <cell r="D3257">
            <v>35.380000000000003</v>
          </cell>
        </row>
        <row r="3258">
          <cell r="A3258">
            <v>25866</v>
          </cell>
          <cell r="B3258" t="str">
            <v>MANTA TERMOPLASTICA, PEAD, GEOMEMBRANA LISA, E = 2,50 MM ( NBR 15352)</v>
          </cell>
          <cell r="C3258" t="str">
            <v xml:space="preserve">M2    </v>
          </cell>
          <cell r="D3258">
            <v>43.93</v>
          </cell>
        </row>
        <row r="3259">
          <cell r="A3259">
            <v>25868</v>
          </cell>
          <cell r="B3259" t="str">
            <v>MANTA TERMOPLASTICA, PEAD, GEOMEMBRANA TEXTURIZADA EM AMBAS AS FACES, E = 0,50 MM (NBR 15352)</v>
          </cell>
          <cell r="C3259" t="str">
            <v xml:space="preserve">M2    </v>
          </cell>
          <cell r="D3259">
            <v>9.8000000000000007</v>
          </cell>
        </row>
        <row r="3260">
          <cell r="A3260">
            <v>25869</v>
          </cell>
          <cell r="B3260" t="str">
            <v>MANTA TERMOPLASTICA, PEAD, GEOMEMBRANA TEXTURIZADA EM AMBAS AS FACES, E = 0,75 MM (NBR 15352)</v>
          </cell>
          <cell r="C3260" t="str">
            <v xml:space="preserve">M2    </v>
          </cell>
          <cell r="D3260">
            <v>13.84</v>
          </cell>
        </row>
        <row r="3261">
          <cell r="A3261">
            <v>25870</v>
          </cell>
          <cell r="B3261" t="str">
            <v>MANTA TERMOPLASTICA, PEAD, GEOMEMBRANA TEXTURIZADA EM AMBAS AS FACES, E = 0,80 MM (NBR 15352)</v>
          </cell>
          <cell r="C3261" t="str">
            <v xml:space="preserve">M2    </v>
          </cell>
          <cell r="D3261">
            <v>15.69</v>
          </cell>
        </row>
        <row r="3262">
          <cell r="A3262">
            <v>25871</v>
          </cell>
          <cell r="B3262" t="str">
            <v>MANTA TERMOPLASTICA, PEAD, GEOMEMBRANA TEXTURIZADA EM AMBAS AS FACES, E = 1,00 MM (NBR 15352)</v>
          </cell>
          <cell r="C3262" t="str">
            <v xml:space="preserve">M2    </v>
          </cell>
          <cell r="D3262">
            <v>19.260000000000002</v>
          </cell>
        </row>
        <row r="3263">
          <cell r="A3263">
            <v>25867</v>
          </cell>
          <cell r="B3263" t="str">
            <v>MANTA TERMOPLASTICA, PEAD, GEOMEMBRANA TEXTURIZADA EM AMBAS AS FACES, E = 1,50 MM (NBR 15352)</v>
          </cell>
          <cell r="C3263" t="str">
            <v xml:space="preserve">M2    </v>
          </cell>
          <cell r="D3263">
            <v>28.52</v>
          </cell>
        </row>
        <row r="3264">
          <cell r="A3264">
            <v>25872</v>
          </cell>
          <cell r="B3264" t="str">
            <v>MANTA TERMOPLASTICA, PEAD, GEOMEMBRANA TEXTURIZADA EM AMBAS AS FACES, E = 2,00 MM (NBR 15352)</v>
          </cell>
          <cell r="C3264" t="str">
            <v xml:space="preserve">M2    </v>
          </cell>
          <cell r="D3264">
            <v>38.54</v>
          </cell>
        </row>
        <row r="3265">
          <cell r="A3265">
            <v>25873</v>
          </cell>
          <cell r="B3265" t="str">
            <v>MANTA TERMOPLASTICA, PEAD, GEOMEMBRANA TEXTURIZADA EM AMBAS AS FACES, E = 2,50 MM (NBR 15352)</v>
          </cell>
          <cell r="C3265" t="str">
            <v xml:space="preserve">M2    </v>
          </cell>
          <cell r="D3265">
            <v>48.07</v>
          </cell>
        </row>
        <row r="3266">
          <cell r="A3266">
            <v>40637</v>
          </cell>
          <cell r="B3266" t="str">
            <v>MAQUINA DEMARCADORA DE FAIXA DE TRAFEGO A FRIO, AUTOPROPELIDA, MOTOR DIESEL 38 HP</v>
          </cell>
          <cell r="C3266" t="str">
            <v xml:space="preserve">UN    </v>
          </cell>
          <cell r="D3266">
            <v>505925.24</v>
          </cell>
        </row>
        <row r="3267">
          <cell r="A3267">
            <v>13836</v>
          </cell>
          <cell r="B3267" t="str">
            <v>MAQUINA EXTRUSORA DE CONCRETO PARA GUIAS E SARJETAS, COM MOTOR A DIESEL DE 14 CV</v>
          </cell>
          <cell r="C3267" t="str">
            <v xml:space="preserve">UN    </v>
          </cell>
          <cell r="D3267">
            <v>78291.97</v>
          </cell>
        </row>
        <row r="3268">
          <cell r="A3268">
            <v>14534</v>
          </cell>
          <cell r="B3268" t="str">
            <v>MAQUINA MANUAL TIPO PRENSA PARA PRODUCAO DE BLOCOS E PAVIMENTOS DE CONCRETO, COM MOTOR ELETRICO TRIFASICO PARA VIBRACAO, POTENCIA TOTAL INSTALADA DE 1,5 KW</v>
          </cell>
          <cell r="C3268" t="str">
            <v xml:space="preserve">UN    </v>
          </cell>
          <cell r="D3268">
            <v>32775.089999999997</v>
          </cell>
        </row>
        <row r="3269">
          <cell r="A3269">
            <v>14619</v>
          </cell>
          <cell r="B3269" t="str">
            <v>MAQUINA PARA CORTE COM DISCO ABRASIVO DE DIAMETRO DE 18'' (450 MM), COM MOTOR ELETRICO TRIFASICO DE 10 CV</v>
          </cell>
          <cell r="C3269" t="str">
            <v xml:space="preserve">UN    </v>
          </cell>
          <cell r="D3269">
            <v>16296.14</v>
          </cell>
        </row>
        <row r="3270">
          <cell r="A3270">
            <v>14535</v>
          </cell>
          <cell r="B3270" t="str">
            <v>MAQUINA TIPO PRENSA HIDRAULICA, PARA FABRICACAO DE TUBOS DE CONCRETO PARA AGUAS PLUVIAIS, DN 200 A DN 600 MM X 1000 MM DE COMPRIMENTO, COM MOTOR PRINCIPAL DE 20 CV</v>
          </cell>
          <cell r="C3270" t="str">
            <v xml:space="preserve">UN    </v>
          </cell>
          <cell r="D3270">
            <v>325295.92</v>
          </cell>
        </row>
        <row r="3271">
          <cell r="A3271">
            <v>39813</v>
          </cell>
          <cell r="B3271" t="str">
            <v>MAQUINA TIPO VASO/TANQUE/JATO DE PRESSAO PORTATIL PARA JATEAMENTO, CONTROLE AUTOMATICO E REMOTO, CAMARA DE 1 SAIDA, 280 L, DIAM. *670* MM, BICO JATO CURTO VENTURI DE 5/16", MANGUEIRA DE 1" DE 10 M, COMPLETA (VALVULAS POP UP E DOSADORA, FUNDO CONICO ETC)</v>
          </cell>
          <cell r="C3271" t="str">
            <v xml:space="preserve">UN    </v>
          </cell>
          <cell r="D3271">
            <v>17291.87</v>
          </cell>
        </row>
        <row r="3272">
          <cell r="A3272">
            <v>40403</v>
          </cell>
          <cell r="B3272" t="str">
            <v>MAQUINA TRANSFORMADORA MONOFASICA PARA SOLDA ELETRICA, TENSAO DE 220 V, FREQUENCIA DE 60 HZ, FAIXA DE CORRENTE ENTRE 80 A (+/- 10 A) E 250 A, POTENCIA ENTRE 14,00 KVA E 15,0 KVA, CICLO DE TRABALHO ENTRE 10% E 20% A 250 A</v>
          </cell>
          <cell r="C3272" t="str">
            <v xml:space="preserve">UN    </v>
          </cell>
          <cell r="D3272">
            <v>710.96</v>
          </cell>
        </row>
        <row r="3273">
          <cell r="A3273">
            <v>12868</v>
          </cell>
          <cell r="B3273" t="str">
            <v>MARCENEIRO</v>
          </cell>
          <cell r="C3273" t="str">
            <v xml:space="preserve">H     </v>
          </cell>
          <cell r="D3273">
            <v>15.2</v>
          </cell>
        </row>
        <row r="3274">
          <cell r="A3274">
            <v>40916</v>
          </cell>
          <cell r="B3274" t="str">
            <v>MARCENEIRO (MENSALISTA)</v>
          </cell>
          <cell r="C3274" t="str">
            <v xml:space="preserve">MES   </v>
          </cell>
          <cell r="D3274">
            <v>2695.75</v>
          </cell>
        </row>
        <row r="3275">
          <cell r="A3275">
            <v>4755</v>
          </cell>
          <cell r="B3275" t="str">
            <v>MARMORISTA / GRANITEIRO</v>
          </cell>
          <cell r="C3275" t="str">
            <v xml:space="preserve">H     </v>
          </cell>
          <cell r="D3275">
            <v>15.2</v>
          </cell>
        </row>
        <row r="3276">
          <cell r="A3276">
            <v>41067</v>
          </cell>
          <cell r="B3276" t="str">
            <v>MARMORISTA / GRANITEIRO (MENSALISTA)</v>
          </cell>
          <cell r="C3276" t="str">
            <v xml:space="preserve">MES   </v>
          </cell>
          <cell r="D3276">
            <v>2696.55</v>
          </cell>
        </row>
        <row r="3277">
          <cell r="A3277">
            <v>38463</v>
          </cell>
          <cell r="B3277" t="str">
            <v>MARTELO DE SOLDADOR/PICADOR DE SOLDA</v>
          </cell>
          <cell r="C3277" t="str">
            <v xml:space="preserve">UN    </v>
          </cell>
          <cell r="D3277">
            <v>32.26</v>
          </cell>
        </row>
        <row r="3278">
          <cell r="A3278">
            <v>40703</v>
          </cell>
          <cell r="B3278" t="str">
            <v>MARTELO DEMOLIDOR ELETRICO, COM POTENCIA DE 2.000 W, FREQUENCIA DE 1.000 IMPACTOS POR MINUTO, FORÇA DE IMPACTO ENTRE 60 E 65 J, PESO DE 30 KG</v>
          </cell>
          <cell r="C3278" t="str">
            <v xml:space="preserve">UN    </v>
          </cell>
          <cell r="D3278">
            <v>7809.68</v>
          </cell>
        </row>
        <row r="3279">
          <cell r="A3279">
            <v>14531</v>
          </cell>
          <cell r="B3279" t="str">
            <v>MARTELO DEMOLIDOR PNEUMATICO MANUAL, COM REDUCAO DE VIBRACAO, PESO DE 21 KG</v>
          </cell>
          <cell r="C3279" t="str">
            <v xml:space="preserve">UN    </v>
          </cell>
          <cell r="D3279">
            <v>14560.18</v>
          </cell>
        </row>
        <row r="3280">
          <cell r="A3280">
            <v>36533</v>
          </cell>
          <cell r="B3280" t="str">
            <v>MARTELO DEMOLIDOR PNEUMATICO MANUAL, COM REDUCAO DE VIBRACAO, PESO DE 31,5 KG</v>
          </cell>
          <cell r="C3280" t="str">
            <v xml:space="preserve">UN    </v>
          </cell>
          <cell r="D3280">
            <v>16755.05</v>
          </cell>
        </row>
        <row r="3281">
          <cell r="A3281">
            <v>11616</v>
          </cell>
          <cell r="B3281" t="str">
            <v>MARTELO DEMOLIDOR PNEUMATICO MANUAL, PADRAO, PESO DE 32 KG</v>
          </cell>
          <cell r="C3281" t="str">
            <v xml:space="preserve">UN    </v>
          </cell>
          <cell r="D3281">
            <v>15824.89</v>
          </cell>
        </row>
        <row r="3282">
          <cell r="A3282">
            <v>41898</v>
          </cell>
          <cell r="B3282" t="str">
            <v>MARTELO DEMOLIDOR PNEUMATICO MANUAL, PESO  DE 28 KG, COM SILENCIADOR</v>
          </cell>
          <cell r="C3282" t="str">
            <v xml:space="preserve">UN    </v>
          </cell>
          <cell r="D3282">
            <v>17805.16</v>
          </cell>
        </row>
        <row r="3283">
          <cell r="A3283">
            <v>13447</v>
          </cell>
          <cell r="B3283" t="str">
            <v>MARTELO PERFURADOR PNEUMATICO MANUAL, DE SUPERFICIE, COM AVANCO DE COLUNA, PESO DE 22 KG</v>
          </cell>
          <cell r="C3283" t="str">
            <v xml:space="preserve">UN    </v>
          </cell>
          <cell r="D3283">
            <v>32762.720000000001</v>
          </cell>
        </row>
        <row r="3284">
          <cell r="A3284">
            <v>14529</v>
          </cell>
          <cell r="B3284" t="str">
            <v>MARTELO PERFURADOR PNEUMATICO MANUAL, HASTE 25 X 75 MM, 21 KG</v>
          </cell>
          <cell r="C3284" t="str">
            <v xml:space="preserve">UN    </v>
          </cell>
          <cell r="D3284">
            <v>18323.36</v>
          </cell>
        </row>
        <row r="3285">
          <cell r="A3285">
            <v>10747</v>
          </cell>
          <cell r="B3285" t="str">
            <v>MARTELO PERFURADOR PNEUMATICO MANUAL, PESO DE 25 KG, COM SILENCIADOR</v>
          </cell>
          <cell r="C3285" t="str">
            <v xml:space="preserve">UN    </v>
          </cell>
          <cell r="D3285">
            <v>17978.009999999998</v>
          </cell>
        </row>
        <row r="3286">
          <cell r="A3286">
            <v>36141</v>
          </cell>
          <cell r="B3286" t="str">
            <v>MASCARA DE SEGURANCA PARA SOLDA COM ESCUDO DE CELERON E CARNEIRA DE PLASTICO COM REGULAGEM</v>
          </cell>
          <cell r="C3286" t="str">
            <v xml:space="preserve">UN    </v>
          </cell>
          <cell r="D3286">
            <v>31.45</v>
          </cell>
        </row>
        <row r="3287">
          <cell r="A3287">
            <v>4053</v>
          </cell>
          <cell r="B3287" t="str">
            <v>MASSA A OLEO PARA MADEIRA</v>
          </cell>
          <cell r="C3287" t="str">
            <v xml:space="preserve">GL    </v>
          </cell>
          <cell r="D3287">
            <v>53.25</v>
          </cell>
        </row>
        <row r="3288">
          <cell r="A3288">
            <v>4052</v>
          </cell>
          <cell r="B3288" t="str">
            <v>MASSA ACRILICA</v>
          </cell>
          <cell r="C3288" t="str">
            <v xml:space="preserve">18L   </v>
          </cell>
          <cell r="D3288">
            <v>108.61</v>
          </cell>
        </row>
        <row r="3289">
          <cell r="A3289">
            <v>4056</v>
          </cell>
          <cell r="B3289" t="str">
            <v>MASSA ACRILICA PARA PAREDES INTERIOR/EXTERIOR</v>
          </cell>
          <cell r="C3289" t="str">
            <v xml:space="preserve">GL    </v>
          </cell>
          <cell r="D3289">
            <v>28</v>
          </cell>
        </row>
        <row r="3290">
          <cell r="A3290">
            <v>4051</v>
          </cell>
          <cell r="B3290" t="str">
            <v>MASSA CORRIDA PVA PARA PAREDES INTERNAS</v>
          </cell>
          <cell r="C3290" t="str">
            <v xml:space="preserve">18L   </v>
          </cell>
          <cell r="D3290">
            <v>69.900000000000006</v>
          </cell>
        </row>
        <row r="3291">
          <cell r="A3291">
            <v>4048</v>
          </cell>
          <cell r="B3291" t="str">
            <v>MASSA CORRIDA PVA PARA PAREDES INTERNAS</v>
          </cell>
          <cell r="C3291" t="str">
            <v xml:space="preserve">L     </v>
          </cell>
          <cell r="D3291">
            <v>3.88</v>
          </cell>
        </row>
        <row r="3292">
          <cell r="A3292">
            <v>4047</v>
          </cell>
          <cell r="B3292" t="str">
            <v>MASSA CORRIDA PVA PARA PAREDES INTERNAS</v>
          </cell>
          <cell r="C3292" t="str">
            <v xml:space="preserve">GL    </v>
          </cell>
          <cell r="D3292">
            <v>13.98</v>
          </cell>
        </row>
        <row r="3293">
          <cell r="A3293">
            <v>39434</v>
          </cell>
          <cell r="B3293" t="str">
            <v>MASSA DE REJUNTE EM PO PARA DRYWALL, A BASE DE GESSO, SECAGEM RAPIDA, PARA TRATAMENTO DE JUNTAS DE CHAPA DE GESSO (COM ADICAO DE AGUA)</v>
          </cell>
          <cell r="C3293" t="str">
            <v xml:space="preserve">KG    </v>
          </cell>
          <cell r="D3293">
            <v>4.18</v>
          </cell>
        </row>
        <row r="3294">
          <cell r="A3294">
            <v>39433</v>
          </cell>
          <cell r="B3294" t="str">
            <v>MASSA DE REJUNTE PRONTA PARA TRATAMENTO DE JUNTAS DE CHAPA DE GESSO PARA DRYWALL, SEM ADICAO DE AGUA</v>
          </cell>
          <cell r="C3294" t="str">
            <v xml:space="preserve">KG    </v>
          </cell>
          <cell r="D3294">
            <v>3</v>
          </cell>
        </row>
        <row r="3295">
          <cell r="A3295">
            <v>4049</v>
          </cell>
          <cell r="B3295" t="str">
            <v>MASSA EPOXI BICOMPONENTE (MASSA + CATALIZADOR)</v>
          </cell>
          <cell r="C3295" t="str">
            <v xml:space="preserve">L     </v>
          </cell>
          <cell r="D3295">
            <v>43.79</v>
          </cell>
        </row>
        <row r="3296">
          <cell r="A3296">
            <v>38120</v>
          </cell>
          <cell r="B3296" t="str">
            <v>MASSA EPOXI BICOMPONENTE PARA REPAROS</v>
          </cell>
          <cell r="C3296" t="str">
            <v xml:space="preserve">KG    </v>
          </cell>
          <cell r="D3296">
            <v>98.78</v>
          </cell>
        </row>
        <row r="3297">
          <cell r="A3297">
            <v>38877</v>
          </cell>
          <cell r="B3297" t="str">
            <v>MASSA PARA TEXTURA LISA DE BASE ACRILICA, USO INTERNO E EXTERNO</v>
          </cell>
          <cell r="C3297" t="str">
            <v xml:space="preserve">KG    </v>
          </cell>
          <cell r="D3297">
            <v>5.93</v>
          </cell>
        </row>
        <row r="3298">
          <cell r="A3298">
            <v>34546</v>
          </cell>
          <cell r="B3298" t="str">
            <v>MASSA PARA TEXTURA RUSTICA DE BASE ACRILICA, COR BRANCA, USO INTERNO E EXTERNO</v>
          </cell>
          <cell r="C3298" t="str">
            <v xml:space="preserve">KG    </v>
          </cell>
          <cell r="D3298">
            <v>5.98</v>
          </cell>
        </row>
        <row r="3299">
          <cell r="A3299">
            <v>10498</v>
          </cell>
          <cell r="B3299" t="str">
            <v>MASSA PARA VIDRO</v>
          </cell>
          <cell r="C3299" t="str">
            <v xml:space="preserve">KG    </v>
          </cell>
          <cell r="D3299">
            <v>6.61</v>
          </cell>
        </row>
        <row r="3300">
          <cell r="A3300">
            <v>4823</v>
          </cell>
          <cell r="B3300" t="str">
            <v>MASSA PLASTICA PARA MARMORE/GRANITO</v>
          </cell>
          <cell r="C3300" t="str">
            <v xml:space="preserve">KG    </v>
          </cell>
          <cell r="D3300">
            <v>29.13</v>
          </cell>
        </row>
        <row r="3301">
          <cell r="A3301">
            <v>12357</v>
          </cell>
          <cell r="B3301" t="str">
            <v>MASTRO SIMPLES GALVANIZADO DIAMETRO NOMINAL 1 1/2", COMPRIMENTO 3 M</v>
          </cell>
          <cell r="C3301" t="str">
            <v xml:space="preserve">UN    </v>
          </cell>
          <cell r="D3301">
            <v>152.06</v>
          </cell>
        </row>
        <row r="3302">
          <cell r="A3302">
            <v>12358</v>
          </cell>
          <cell r="B3302" t="str">
            <v>MASTRO SIMPLES GALVANIZADO DIAMETRO NOMINAL 2", COMPRIMENTO 3 M</v>
          </cell>
          <cell r="C3302" t="str">
            <v xml:space="preserve">UN    </v>
          </cell>
          <cell r="D3302">
            <v>171.04</v>
          </cell>
        </row>
        <row r="3303">
          <cell r="A3303">
            <v>11079</v>
          </cell>
          <cell r="B3303" t="str">
            <v>MATERIAL FILTRANTE (PEDREGULHO) 0,6 A 25,46 MM (POSTO PEDREIRA/FORNECEDOR, SEM FRETE)</v>
          </cell>
          <cell r="C3303" t="str">
            <v xml:space="preserve">M3    </v>
          </cell>
          <cell r="D3303">
            <v>998.08</v>
          </cell>
        </row>
        <row r="3304">
          <cell r="A3304">
            <v>11082</v>
          </cell>
          <cell r="B3304" t="str">
            <v>MATERIAL FILTRANTE (PEDREGULHO) 38 A 25,4 MM (POSTO PEDREIRA/FORNECEDOR, SEM FRETE)</v>
          </cell>
          <cell r="C3304" t="str">
            <v xml:space="preserve">M3    </v>
          </cell>
          <cell r="D3304">
            <v>1018.28</v>
          </cell>
        </row>
        <row r="3305">
          <cell r="A3305">
            <v>4058</v>
          </cell>
          <cell r="B3305" t="str">
            <v>MECANICO DE EQUIPAMENTOS PESADOS</v>
          </cell>
          <cell r="C3305" t="str">
            <v xml:space="preserve">H     </v>
          </cell>
          <cell r="D3305">
            <v>16.29</v>
          </cell>
        </row>
        <row r="3306">
          <cell r="A3306">
            <v>40974</v>
          </cell>
          <cell r="B3306" t="str">
            <v>MECANICO DE EQUIPAMENTOS PESADOS (MENSALISTA)</v>
          </cell>
          <cell r="C3306" t="str">
            <v xml:space="preserve">MES   </v>
          </cell>
          <cell r="D3306">
            <v>2890</v>
          </cell>
        </row>
        <row r="3307">
          <cell r="A3307">
            <v>34794</v>
          </cell>
          <cell r="B3307" t="str">
            <v>MECANICO DE REFRIGERACAO</v>
          </cell>
          <cell r="C3307" t="str">
            <v xml:space="preserve">H     </v>
          </cell>
          <cell r="D3307">
            <v>16.93</v>
          </cell>
        </row>
        <row r="3308">
          <cell r="A3308">
            <v>40925</v>
          </cell>
          <cell r="B3308" t="str">
            <v>MECANICO DE REFRIGERACAO (MENSALISTA)</v>
          </cell>
          <cell r="C3308" t="str">
            <v xml:space="preserve">MES   </v>
          </cell>
          <cell r="D3308">
            <v>3003.72</v>
          </cell>
        </row>
        <row r="3309">
          <cell r="A3309">
            <v>13741</v>
          </cell>
          <cell r="B3309" t="str">
            <v>MEDIDOR DE NIVEL ESTATICO E DINAMICO PARA POCO, COMPRIMENTO DE 200 M</v>
          </cell>
          <cell r="C3309" t="str">
            <v xml:space="preserve">UN    </v>
          </cell>
          <cell r="D3309">
            <v>1568.47</v>
          </cell>
        </row>
        <row r="3310">
          <cell r="A3310">
            <v>3288</v>
          </cell>
          <cell r="B3310" t="str">
            <v>MEIA CANA DE MADEIRA CEDRINHO OU EQUIVALENTE DA REGIAO, ACABAMENTO PARA FORRO PAULISTA, *2,5 X 2,5* CM</v>
          </cell>
          <cell r="C3310" t="str">
            <v xml:space="preserve">M     </v>
          </cell>
          <cell r="D3310">
            <v>3.87</v>
          </cell>
        </row>
        <row r="3311">
          <cell r="A3311">
            <v>13587</v>
          </cell>
          <cell r="B3311" t="str">
            <v>MEIA CANA DE MADEIRA PINUS OU EQUIVALENTE DA REGIAO, ACABAMENTO PARA FORRO PAULISTA, *2,5 X 2,5* CM</v>
          </cell>
          <cell r="C3311" t="str">
            <v xml:space="preserve">M     </v>
          </cell>
          <cell r="D3311">
            <v>2.33</v>
          </cell>
        </row>
        <row r="3312">
          <cell r="A3312">
            <v>38598</v>
          </cell>
          <cell r="B3312" t="str">
            <v>MEIA CANALETA CONCRETO ESTRUTURAL 14 X 19 X 19 CM, FBK 14 MPA (NBR 6136)</v>
          </cell>
          <cell r="C3312" t="str">
            <v xml:space="preserve">UN    </v>
          </cell>
          <cell r="D3312">
            <v>2.41</v>
          </cell>
        </row>
        <row r="3313">
          <cell r="A3313">
            <v>38595</v>
          </cell>
          <cell r="B3313" t="str">
            <v>MEIA CANALETA CONCRETO ESTRUTURAL 14 X 19 X 19 CM, FBK 4,5 MPA (NBR 6136)</v>
          </cell>
          <cell r="C3313" t="str">
            <v xml:space="preserve">UN    </v>
          </cell>
          <cell r="D3313">
            <v>1.66</v>
          </cell>
        </row>
        <row r="3314">
          <cell r="A3314">
            <v>38592</v>
          </cell>
          <cell r="B3314" t="str">
            <v>MEIO BLOCO CONCRETO ESTRUTURAL 14 X 19 X 14 CM, FBK 14 MPA (NBR 6136)</v>
          </cell>
          <cell r="C3314" t="str">
            <v xml:space="preserve">UN    </v>
          </cell>
          <cell r="D3314">
            <v>2.1800000000000002</v>
          </cell>
        </row>
        <row r="3315">
          <cell r="A3315">
            <v>38588</v>
          </cell>
          <cell r="B3315" t="str">
            <v>MEIO BLOCO CONCRETO ESTRUTURAL 14 X 19 X 14 CM, FBK 4,5 MPA (NBR 6136)</v>
          </cell>
          <cell r="C3315" t="str">
            <v xml:space="preserve">UN    </v>
          </cell>
          <cell r="D3315">
            <v>1.37</v>
          </cell>
        </row>
        <row r="3316">
          <cell r="A3316">
            <v>38593</v>
          </cell>
          <cell r="B3316" t="str">
            <v>MEIO BLOCO CONCRETO ESTRUTURAL 14 X 19 X 19 CM, FBK 14 MPA (NBR 6136)</v>
          </cell>
          <cell r="C3316" t="str">
            <v xml:space="preserve">UN    </v>
          </cell>
          <cell r="D3316">
            <v>2.34</v>
          </cell>
        </row>
        <row r="3317">
          <cell r="A3317">
            <v>38589</v>
          </cell>
          <cell r="B3317" t="str">
            <v>MEIO BLOCO CONCRETO ESTRUTURAL 14 X 19 X 19 CM, FBK 4,5 MPA (NBR 6136)</v>
          </cell>
          <cell r="C3317" t="str">
            <v xml:space="preserve">UN    </v>
          </cell>
          <cell r="D3317">
            <v>1.67</v>
          </cell>
        </row>
        <row r="3318">
          <cell r="A3318">
            <v>38594</v>
          </cell>
          <cell r="B3318" t="str">
            <v>MEIO BLOCO CONCRETO ESTRUTURAL 14 X 19 X 34 CM, FBK 14 MPA (NBR 6136)</v>
          </cell>
          <cell r="C3318" t="str">
            <v xml:space="preserve">UN    </v>
          </cell>
          <cell r="D3318">
            <v>3.47</v>
          </cell>
        </row>
        <row r="3319">
          <cell r="A3319">
            <v>34787</v>
          </cell>
          <cell r="B3319" t="str">
            <v>MEIO BLOCO ESTRUTURAL CERAMICO 14 X 19 X 14 CM, 4,0 MPA (NBR 15270)</v>
          </cell>
          <cell r="C3319" t="str">
            <v xml:space="preserve">UN    </v>
          </cell>
          <cell r="D3319">
            <v>1.01</v>
          </cell>
        </row>
        <row r="3320">
          <cell r="A3320">
            <v>34788</v>
          </cell>
          <cell r="B3320" t="str">
            <v>MEIO BLOCO ESTRUTURAL CERAMICO 14 X 19 X 14 CM, 6,0 MPA (NBR 15270)</v>
          </cell>
          <cell r="C3320" t="str">
            <v xml:space="preserve">UN    </v>
          </cell>
          <cell r="D3320">
            <v>1.02</v>
          </cell>
        </row>
        <row r="3321">
          <cell r="A3321">
            <v>34784</v>
          </cell>
          <cell r="B3321" t="str">
            <v>MEIO BLOCO ESTRUTURAL CERAMICO 14 X 19 X 19 CM, 4,0 MPA (NBR 15270)</v>
          </cell>
          <cell r="C3321" t="str">
            <v xml:space="preserve">UN    </v>
          </cell>
          <cell r="D3321">
            <v>1.1200000000000001</v>
          </cell>
        </row>
        <row r="3322">
          <cell r="A3322">
            <v>34781</v>
          </cell>
          <cell r="B3322" t="str">
            <v>MEIO BLOCO ESTRUTURAL CERAMICO 14 X 19 X 19 CM, 6,0 MPA (NBR 15270)</v>
          </cell>
          <cell r="C3322" t="str">
            <v xml:space="preserve">UN    </v>
          </cell>
          <cell r="D3322">
            <v>1.27</v>
          </cell>
        </row>
        <row r="3323">
          <cell r="A3323">
            <v>34773</v>
          </cell>
          <cell r="B3323" t="str">
            <v>MEIO BLOCO VEDACAO CONCRETO APARENTE 14 X 19 X 19 CM  (CLASSE C - NBR 6136)</v>
          </cell>
          <cell r="C3323" t="str">
            <v xml:space="preserve">UN    </v>
          </cell>
          <cell r="D3323">
            <v>1.73</v>
          </cell>
        </row>
        <row r="3324">
          <cell r="A3324">
            <v>34769</v>
          </cell>
          <cell r="B3324" t="str">
            <v>MEIO BLOCO VEDACAO CONCRETO APARENTE 19 X 19 X 19 CM (CLASSE C - NBR 6136)</v>
          </cell>
          <cell r="C3324" t="str">
            <v xml:space="preserve">UN    </v>
          </cell>
          <cell r="D3324">
            <v>2.0099999999999998</v>
          </cell>
        </row>
        <row r="3325">
          <cell r="A3325">
            <v>34763</v>
          </cell>
          <cell r="B3325" t="str">
            <v>MEIO BLOCO VEDACAO CONCRETO APARENTE 9  X 19 X 19 CM (CLASSE C - NBR 6136)</v>
          </cell>
          <cell r="C3325" t="str">
            <v xml:space="preserve">UN    </v>
          </cell>
          <cell r="D3325">
            <v>1.1599999999999999</v>
          </cell>
        </row>
        <row r="3326">
          <cell r="A3326">
            <v>34774</v>
          </cell>
          <cell r="B3326" t="str">
            <v>MEIO BLOCO VEDACAO CONCRETO 14 X 19 X 19 CM (CLASSE C - NBR 6136)</v>
          </cell>
          <cell r="C3326" t="str">
            <v xml:space="preserve">UN    </v>
          </cell>
          <cell r="D3326">
            <v>1.55</v>
          </cell>
        </row>
        <row r="3327">
          <cell r="A3327">
            <v>34771</v>
          </cell>
          <cell r="B3327" t="str">
            <v>MEIO BLOCO VEDACAO CONCRETO 19 X 19 X 19 CM (CLASSE C - NBR 6136)</v>
          </cell>
          <cell r="C3327" t="str">
            <v xml:space="preserve">UN    </v>
          </cell>
          <cell r="D3327">
            <v>1.78</v>
          </cell>
        </row>
        <row r="3328">
          <cell r="A3328">
            <v>34764</v>
          </cell>
          <cell r="B3328" t="str">
            <v>MEIO BLOCO VEDACAO CONCRETO 9 X 19 X 19 CM (CLASSE C - NBR 6136)</v>
          </cell>
          <cell r="C3328" t="str">
            <v xml:space="preserve">UN    </v>
          </cell>
          <cell r="D3328">
            <v>1.0900000000000001</v>
          </cell>
        </row>
        <row r="3329">
          <cell r="A3329">
            <v>4062</v>
          </cell>
          <cell r="B3329" t="str">
            <v>MEIO-FIO OU GUIA DE CONCRETO, PRE-MOLDADO, COMP 1 M, *30 X 15* CM (H X L)</v>
          </cell>
          <cell r="C3329" t="str">
            <v xml:space="preserve">UN    </v>
          </cell>
          <cell r="D3329">
            <v>20.62</v>
          </cell>
        </row>
        <row r="3330">
          <cell r="A3330">
            <v>4059</v>
          </cell>
          <cell r="B3330" t="str">
            <v>MEIO-FIO OU GUIA DE CONCRETO, PRE-MOLDADO, COMP 1 M, *30 X 15/ 12* CM (H X L1/L2)</v>
          </cell>
          <cell r="C3330" t="str">
            <v xml:space="preserve">M     </v>
          </cell>
          <cell r="D3330">
            <v>25</v>
          </cell>
        </row>
        <row r="3331">
          <cell r="A3331">
            <v>4061</v>
          </cell>
          <cell r="B3331" t="str">
            <v>MEIO-FIO OU GUIA DE CONCRETO, PRE-MOLDADO, COMP 80 CM, *45 X 18 /12* CM (H X L1/L2)</v>
          </cell>
          <cell r="C3331" t="str">
            <v xml:space="preserve">UN    </v>
          </cell>
          <cell r="D3331">
            <v>20</v>
          </cell>
        </row>
        <row r="3332">
          <cell r="A3332">
            <v>41315</v>
          </cell>
          <cell r="B3332" t="str">
            <v>MEMBRANA IMPERMEABILIZANTE A BASE DE POLIUREIA, BICOMPONENTE, APLICACAO A FRIO</v>
          </cell>
          <cell r="C3332" t="str">
            <v xml:space="preserve">KG    </v>
          </cell>
          <cell r="D3332">
            <v>57.47</v>
          </cell>
        </row>
        <row r="3333">
          <cell r="A3333">
            <v>43148</v>
          </cell>
          <cell r="B3333" t="str">
            <v>MEMBRANA IMPERMEABILIZANTE A BASE DE POLIURETANO</v>
          </cell>
          <cell r="C3333" t="str">
            <v xml:space="preserve">KG    </v>
          </cell>
          <cell r="D3333">
            <v>39.01</v>
          </cell>
        </row>
        <row r="3334">
          <cell r="A3334">
            <v>43147</v>
          </cell>
          <cell r="B3334" t="str">
            <v>MEMBRANA IMPERMEABILIZANTE ACRILICA MONOCOMPONENTE</v>
          </cell>
          <cell r="C3334" t="str">
            <v xml:space="preserve">KG    </v>
          </cell>
          <cell r="D3334">
            <v>15.11</v>
          </cell>
        </row>
        <row r="3335">
          <cell r="A3335">
            <v>10608</v>
          </cell>
          <cell r="B3335" t="str">
            <v>MESA VIBRATORIA COM DIMENSOES DE 2,0 X 1,0 M, COM MOTOR ELETRICO DE 2 POLOS E POTENCIA DE 3 CV</v>
          </cell>
          <cell r="C3335" t="str">
            <v xml:space="preserve">UN    </v>
          </cell>
          <cell r="D3335">
            <v>11200</v>
          </cell>
        </row>
        <row r="3336">
          <cell r="A3336">
            <v>4069</v>
          </cell>
          <cell r="B3336" t="str">
            <v>MESTRE DE OBRAS</v>
          </cell>
          <cell r="C3336" t="str">
            <v xml:space="preserve">H     </v>
          </cell>
          <cell r="D3336">
            <v>30.25</v>
          </cell>
        </row>
        <row r="3337">
          <cell r="A3337">
            <v>40819</v>
          </cell>
          <cell r="B3337" t="str">
            <v>MESTRE DE OBRAS (MENSALISTA)</v>
          </cell>
          <cell r="C3337" t="str">
            <v xml:space="preserve">MES   </v>
          </cell>
          <cell r="D3337">
            <v>5362.11</v>
          </cell>
        </row>
        <row r="3338">
          <cell r="A3338">
            <v>34361</v>
          </cell>
          <cell r="B3338" t="str">
            <v>METACAULIM DE ALTA REATIVIDADE/CAULIM CALCINADO</v>
          </cell>
          <cell r="C3338" t="str">
            <v xml:space="preserve">KG    </v>
          </cell>
          <cell r="D3338">
            <v>10.99</v>
          </cell>
        </row>
        <row r="3339">
          <cell r="A3339">
            <v>36512</v>
          </cell>
          <cell r="B3339" t="str">
            <v>MICRO-TRATOR CORTADOR DE GRAMA COM LARGURA DO CORTE DE 107 CM, COM  2 LAMINAS E DESCARTE LATERAL</v>
          </cell>
          <cell r="C3339" t="str">
            <v xml:space="preserve">UN    </v>
          </cell>
          <cell r="D3339">
            <v>10066.81</v>
          </cell>
        </row>
        <row r="3340">
          <cell r="A3340">
            <v>25972</v>
          </cell>
          <cell r="B3340" t="str">
            <v>MICROESFERAS DE VIDRO PARA SINALIZACAO HORIZONTAL VIARIA, TIPO I-B (PREMIX) - NBR 16184</v>
          </cell>
          <cell r="C3340" t="str">
            <v xml:space="preserve">KG    </v>
          </cell>
          <cell r="D3340">
            <v>8.66</v>
          </cell>
        </row>
        <row r="3341">
          <cell r="A3341">
            <v>25973</v>
          </cell>
          <cell r="B3341" t="str">
            <v>MICROESFERAS DE VIDRO PARA SINALIZACAO HORIZONTAL VIARIA, TIPO II-A (DROP-ON) - NBR 16184</v>
          </cell>
          <cell r="C3341" t="str">
            <v xml:space="preserve">KG    </v>
          </cell>
          <cell r="D3341">
            <v>8.66</v>
          </cell>
        </row>
        <row r="3342">
          <cell r="A3342">
            <v>11697</v>
          </cell>
          <cell r="B3342" t="str">
            <v>MICTORIO COLETIVO ACO INOX (AISI 304), E = 0,8 MM, DE *100 X 40 X 30* CM (C X A X P)</v>
          </cell>
          <cell r="C3342" t="str">
            <v xml:space="preserve">UN    </v>
          </cell>
          <cell r="D3342">
            <v>475.28</v>
          </cell>
        </row>
        <row r="3343">
          <cell r="A3343">
            <v>11698</v>
          </cell>
          <cell r="B3343" t="str">
            <v>MICTORIO COLETIVO ACO INOX (AISI 304), E = 0,8 MM, DE *100 X 50 X 35* CM (C X A X P)</v>
          </cell>
          <cell r="C3343" t="str">
            <v xml:space="preserve">UN    </v>
          </cell>
          <cell r="D3343">
            <v>566.98</v>
          </cell>
        </row>
        <row r="3344">
          <cell r="A3344">
            <v>11699</v>
          </cell>
          <cell r="B3344" t="str">
            <v>MICTORIO INDIVIDUAL ACO INOX (AISI 304), E = 0,8 MM, DE *50  X 45  X 35* (C X A X P)</v>
          </cell>
          <cell r="C3344" t="str">
            <v xml:space="preserve">UN    </v>
          </cell>
          <cell r="D3344">
            <v>626.64</v>
          </cell>
        </row>
        <row r="3345">
          <cell r="A3345">
            <v>10432</v>
          </cell>
          <cell r="B3345" t="str">
            <v>MICTORIO SIFONADO LOUCA BRANCA SEM COMPLEMENTOS</v>
          </cell>
          <cell r="C3345" t="str">
            <v xml:space="preserve">UN    </v>
          </cell>
          <cell r="D3345">
            <v>225.06</v>
          </cell>
        </row>
        <row r="3346">
          <cell r="A3346">
            <v>10430</v>
          </cell>
          <cell r="B3346" t="str">
            <v>MICTORIO SIFONADO LOUCA COR SEM COMPLEMENTOS</v>
          </cell>
          <cell r="C3346" t="str">
            <v xml:space="preserve">UN    </v>
          </cell>
          <cell r="D3346">
            <v>242.38</v>
          </cell>
        </row>
        <row r="3347">
          <cell r="A3347">
            <v>37514</v>
          </cell>
          <cell r="B3347" t="str">
            <v>MINICARREGADEIRA SOBRE RODAS, POTENCIA LIQUIDA DE *47* HP, CAPACIDADE NOMINAL DE OPERACAO DE *646* KG</v>
          </cell>
          <cell r="C3347" t="str">
            <v xml:space="preserve">UN    </v>
          </cell>
          <cell r="D3347">
            <v>144877.5</v>
          </cell>
        </row>
        <row r="3348">
          <cell r="A3348">
            <v>37519</v>
          </cell>
          <cell r="B3348" t="str">
            <v>MINICARREGADEIRA SOBRE RODAS, POTENCIA LIQUIDA DE *72* HP, CAPACIDADE NOMINAL DE OPERACAO DE *1200* KG</v>
          </cell>
          <cell r="C3348" t="str">
            <v xml:space="preserve">UN    </v>
          </cell>
          <cell r="D3348">
            <v>223588.48000000001</v>
          </cell>
        </row>
        <row r="3349">
          <cell r="A3349">
            <v>37520</v>
          </cell>
          <cell r="B3349" t="str">
            <v>MINIESCAVADEIRA SOBRE ESTEIRAS, POTENCIA LIQUIDA DE *30* HP, PESO OPERACIONAL DE *3.500* KG</v>
          </cell>
          <cell r="C3349" t="str">
            <v xml:space="preserve">UN    </v>
          </cell>
          <cell r="D3349">
            <v>219923.1</v>
          </cell>
        </row>
        <row r="3350">
          <cell r="A3350">
            <v>37521</v>
          </cell>
          <cell r="B3350" t="str">
            <v>MINIESCAVADEIRA SOBRE ESTEIRAS, POTENCIA LIQUIDA DE *42* HP, PESO OPERACIONAL DE *4.500* KG</v>
          </cell>
          <cell r="C3350" t="str">
            <v xml:space="preserve">UN    </v>
          </cell>
          <cell r="D3350">
            <v>268306.19</v>
          </cell>
        </row>
        <row r="3351">
          <cell r="A3351">
            <v>37522</v>
          </cell>
          <cell r="B3351" t="str">
            <v>MINIESCAVADEIRA SOBRE ESTEIRAS, POTENCIA LIQUIDA DE *42* HP, PESO OPERACIONAL DE *5.300* KG</v>
          </cell>
          <cell r="C3351" t="str">
            <v xml:space="preserve">UN    </v>
          </cell>
          <cell r="D3351">
            <v>276378.38</v>
          </cell>
        </row>
        <row r="3352">
          <cell r="A3352">
            <v>21109</v>
          </cell>
          <cell r="B3352" t="str">
            <v>MINUTERIA ELETRONICA COLETIVA COM POTENCIA MAXIMA RESISTIVA PARA LAMPADAS FLUORESCENTES DE *300* W ( 110 V ) / *600* W ( 110 V )</v>
          </cell>
          <cell r="C3352" t="str">
            <v xml:space="preserve">UN    </v>
          </cell>
          <cell r="D3352">
            <v>60.51</v>
          </cell>
        </row>
        <row r="3353">
          <cell r="A3353">
            <v>36800</v>
          </cell>
          <cell r="B3353" t="str">
            <v>MISTURADOR BASE PARA CHUVEIRO/BANHEIRA, 1/2 " OU 3/4 ", SOLDAVEL OU ROSCAVEL</v>
          </cell>
          <cell r="C3353" t="str">
            <v xml:space="preserve">UN    </v>
          </cell>
          <cell r="D3353">
            <v>77.319999999999993</v>
          </cell>
        </row>
        <row r="3354">
          <cell r="A3354">
            <v>11769</v>
          </cell>
          <cell r="B3354" t="str">
            <v>MISTURADOR CROMADO DE MESA BICA BAIXA PARA LAVATORIO (REF 1875)</v>
          </cell>
          <cell r="C3354" t="str">
            <v xml:space="preserve">UN    </v>
          </cell>
          <cell r="D3354">
            <v>189.5</v>
          </cell>
        </row>
        <row r="3355">
          <cell r="A3355">
            <v>36793</v>
          </cell>
          <cell r="B3355" t="str">
            <v>MISTURADOR CROMADO DE PAREDE PARA LAVATORIO (REF 1178)</v>
          </cell>
          <cell r="C3355" t="str">
            <v xml:space="preserve">UN    </v>
          </cell>
          <cell r="D3355">
            <v>306.81</v>
          </cell>
        </row>
        <row r="3356">
          <cell r="A3356">
            <v>37546</v>
          </cell>
          <cell r="B3356" t="str">
            <v>MISTURADOR DE ARGAMASSA, EIXO HORIZONTAL, CAPACIDADE DE MISTURA 160 KG, MOTOR ELETRICO TRIFASICO 220/380 V, POTENCIA 3 CV</v>
          </cell>
          <cell r="C3356" t="str">
            <v xml:space="preserve">UN    </v>
          </cell>
          <cell r="D3356">
            <v>9698.1</v>
          </cell>
        </row>
        <row r="3357">
          <cell r="A3357">
            <v>37544</v>
          </cell>
          <cell r="B3357" t="str">
            <v>MISTURADOR DE ARGAMASSA, EIXO HORIZONTAL, CAPACIDADE DE MISTURA 300 KG, MOTOR ELETRICO TRIFASICO 220/380 V, POTENCIA 5 CV</v>
          </cell>
          <cell r="C3357" t="str">
            <v xml:space="preserve">UN    </v>
          </cell>
          <cell r="D3357">
            <v>10257.370000000001</v>
          </cell>
        </row>
        <row r="3358">
          <cell r="A3358">
            <v>37545</v>
          </cell>
          <cell r="B3358" t="str">
            <v>MISTURADOR DE ARGAMASSA, EIXO HORIZONTAL, CAPACIDADE DE MISTURA 600 KG, MOTOR ELETRICO TRIFASICO 220/380 V, POTENCIA 7,5 CV</v>
          </cell>
          <cell r="C3358" t="str">
            <v xml:space="preserve">UN    </v>
          </cell>
          <cell r="D3358">
            <v>12204.9</v>
          </cell>
        </row>
        <row r="3359">
          <cell r="A3359">
            <v>11771</v>
          </cell>
          <cell r="B3359" t="str">
            <v>MISTURADOR DE PAREDE CROMADO PARA COZINHA BICA MOVEL COM AREJADOR (REF 1258)</v>
          </cell>
          <cell r="C3359" t="str">
            <v xml:space="preserve">UN    </v>
          </cell>
          <cell r="D3359">
            <v>235.05</v>
          </cell>
        </row>
        <row r="3360">
          <cell r="A3360">
            <v>39919</v>
          </cell>
          <cell r="B3360" t="str">
            <v>MISTURADOR DUPLO HORIZONTAL DE ALTA TURBULENCIA, CAPACIDADE / VOLUME 2 X 500 LITROS, MOTORES ELETRICOS MINIMO 5 CV CADA,  PARA NATA CIMENTO, ARGAMASSA E OUTROS</v>
          </cell>
          <cell r="C3360" t="str">
            <v xml:space="preserve">UN    </v>
          </cell>
          <cell r="D3360">
            <v>48544.37</v>
          </cell>
        </row>
        <row r="3361">
          <cell r="A3361">
            <v>38385</v>
          </cell>
          <cell r="B3361" t="str">
            <v>MISTURADOR MANUAL DE TINTAS PARA FURADEIRA, HASTE METALICA *60* CM, COM HELICE  (MEXEDOR DE TINTA)</v>
          </cell>
          <cell r="C3361" t="str">
            <v xml:space="preserve">UN    </v>
          </cell>
          <cell r="D3361">
            <v>37.67</v>
          </cell>
        </row>
        <row r="3362">
          <cell r="A3362">
            <v>37587</v>
          </cell>
          <cell r="B3362" t="str">
            <v>MISTURADOR MONOCOMANDO PARA CHUVEIRO, BASE BRUTA E ACABAMENTO CROMADO</v>
          </cell>
          <cell r="C3362" t="str">
            <v xml:space="preserve">UN    </v>
          </cell>
          <cell r="D3362">
            <v>213.79</v>
          </cell>
        </row>
        <row r="3363">
          <cell r="A3363">
            <v>11571</v>
          </cell>
          <cell r="B3363" t="str">
            <v>MOLA AEREA FECHA PORTA, PARA PORTAS COM LARGURA ACIMA DE 110 CM</v>
          </cell>
          <cell r="C3363" t="str">
            <v xml:space="preserve">UN    </v>
          </cell>
          <cell r="D3363">
            <v>193.88</v>
          </cell>
        </row>
        <row r="3364">
          <cell r="A3364">
            <v>11561</v>
          </cell>
          <cell r="B3364" t="str">
            <v>MOLA AEREA FECHA PORTA, PARA PORTAS COM LARGURA ATE 110 CM</v>
          </cell>
          <cell r="C3364" t="str">
            <v xml:space="preserve">UN    </v>
          </cell>
          <cell r="D3364">
            <v>149.94999999999999</v>
          </cell>
        </row>
        <row r="3365">
          <cell r="A3365">
            <v>11560</v>
          </cell>
          <cell r="B3365" t="str">
            <v>MOLA AEREA FECHA PORTA, PARA PORTAS COM LARGURA ATE 95 CM</v>
          </cell>
          <cell r="C3365" t="str">
            <v xml:space="preserve">UN    </v>
          </cell>
          <cell r="D3365">
            <v>127.63</v>
          </cell>
        </row>
        <row r="3366">
          <cell r="A3366">
            <v>11499</v>
          </cell>
          <cell r="B3366" t="str">
            <v>MOLA HIDRAULICA DE PISO P/ VIDRO TEMPERADO 10MM</v>
          </cell>
          <cell r="C3366" t="str">
            <v xml:space="preserve">UN    </v>
          </cell>
          <cell r="D3366">
            <v>1097.24</v>
          </cell>
        </row>
        <row r="3367">
          <cell r="A3367">
            <v>34761</v>
          </cell>
          <cell r="B3367" t="str">
            <v>MONTADOR DE ELETROELETRONICOS</v>
          </cell>
          <cell r="C3367" t="str">
            <v xml:space="preserve">H     </v>
          </cell>
          <cell r="D3367">
            <v>15.03</v>
          </cell>
        </row>
        <row r="3368">
          <cell r="A3368">
            <v>40924</v>
          </cell>
          <cell r="B3368" t="str">
            <v>MONTADOR DE ELETROELETRONICOS (MENSALISTA)</v>
          </cell>
          <cell r="C3368" t="str">
            <v xml:space="preserve">MES   </v>
          </cell>
          <cell r="D3368">
            <v>2664.91</v>
          </cell>
        </row>
        <row r="3369">
          <cell r="A3369">
            <v>25957</v>
          </cell>
          <cell r="B3369" t="str">
            <v>MONTADOR DE ESTRUTURAS METALICAS</v>
          </cell>
          <cell r="C3369" t="str">
            <v xml:space="preserve">H     </v>
          </cell>
          <cell r="D3369">
            <v>10.19</v>
          </cell>
        </row>
        <row r="3370">
          <cell r="A3370">
            <v>40983</v>
          </cell>
          <cell r="B3370" t="str">
            <v>MONTADOR DE ESTRUTURAS METALICAS (MENSALISTA)</v>
          </cell>
          <cell r="C3370" t="str">
            <v xml:space="preserve">MES   </v>
          </cell>
          <cell r="D3370">
            <v>1806.93</v>
          </cell>
        </row>
        <row r="3371">
          <cell r="A3371">
            <v>2437</v>
          </cell>
          <cell r="B3371" t="str">
            <v>MONTADOR DE MAQUINAS</v>
          </cell>
          <cell r="C3371" t="str">
            <v xml:space="preserve">H     </v>
          </cell>
          <cell r="D3371">
            <v>16.739999999999998</v>
          </cell>
        </row>
        <row r="3372">
          <cell r="A3372">
            <v>40921</v>
          </cell>
          <cell r="B3372" t="str">
            <v>MONTADOR DE MAQUINAS (MENSALISTA)</v>
          </cell>
          <cell r="C3372" t="str">
            <v xml:space="preserve">MES   </v>
          </cell>
          <cell r="D3372">
            <v>2970.53</v>
          </cell>
        </row>
        <row r="3373">
          <cell r="A3373">
            <v>40534</v>
          </cell>
          <cell r="B3373" t="str">
            <v>MONTANTE EM BARRA CHATA ACO GALVANIZADO, *65 X 8* MM, ALTURA *1420* MM, PINTURA ELETROSTATICA, COR PRETA</v>
          </cell>
          <cell r="C3373" t="str">
            <v xml:space="preserve">UN    </v>
          </cell>
          <cell r="D3373">
            <v>216.05</v>
          </cell>
        </row>
        <row r="3374">
          <cell r="A3374">
            <v>14252</v>
          </cell>
          <cell r="B3374" t="str">
            <v>MOTOBOMBA AUTOESCORVANTE MOTOR A GASOLINA, POTENCIA 6,0HP, BOCAIS 3" X 3", HM/Q = 5 MCA / 24 M3/H A 52,5 MCA / 5,0 M3/H</v>
          </cell>
          <cell r="C3374" t="str">
            <v xml:space="preserve">UN    </v>
          </cell>
          <cell r="D3374">
            <v>1867.54</v>
          </cell>
        </row>
        <row r="3375">
          <cell r="A3375">
            <v>730</v>
          </cell>
          <cell r="B3375" t="str">
            <v>MOTOBOMBA AUTOESCORVANTE MOTOR ELETRICO TRIFASICO 7,4HP BOCA DIAMETRO DE SUCCAO X RECLAQUE: 2"X2", HM/ Q = 10 M / 73,5 M3/H A 28 M / 8,2 M3 /H</v>
          </cell>
          <cell r="C3375" t="str">
            <v xml:space="preserve">UN    </v>
          </cell>
          <cell r="D3375">
            <v>4989.72</v>
          </cell>
        </row>
        <row r="3376">
          <cell r="A3376">
            <v>723</v>
          </cell>
          <cell r="B3376" t="str">
            <v>MOTOBOMBA AUTOESCORVANTE POTENCIA 5,42 HP, BOCAIS SUCCAO X RECALQUE 2" X 2", A GASOLINA, DIAMETRO DO ROTOR 122 MM HM/Q = 6 MCA / 33,0 M3/H A 28 MCA / 8,0 M3/H</v>
          </cell>
          <cell r="C3376" t="str">
            <v xml:space="preserve">UN    </v>
          </cell>
          <cell r="D3376">
            <v>2480.06</v>
          </cell>
        </row>
        <row r="3377">
          <cell r="A3377">
            <v>36502</v>
          </cell>
          <cell r="B3377" t="str">
            <v>MOTOBOMBA CENTRIFUGA, MOTOR A GASOLINA, POTENCIA 5,42 HP, BOCAIS 1 1/2" X 1", DIAMETRO ROTOR 143 MM HM/Q = 6 MCA / 16,8 M3/H A 38 MCA / 6,6 M3/H</v>
          </cell>
          <cell r="C3377" t="str">
            <v xml:space="preserve">UN    </v>
          </cell>
          <cell r="D3377">
            <v>2330.96</v>
          </cell>
        </row>
        <row r="3378">
          <cell r="A3378">
            <v>36503</v>
          </cell>
          <cell r="B3378" t="str">
            <v>MOTOBOMBA TRASH (PARA AGUA SUJA) AUTO ESCORVANTE, MOTOR GASOLINA DE 6,41 HP, DIAMETROS DE SUCCAO X RECALQUE: 3" X 3", HM/Q: 10/60 A 23/0</v>
          </cell>
          <cell r="C3378" t="str">
            <v xml:space="preserve">UN    </v>
          </cell>
          <cell r="D3378">
            <v>2874.35</v>
          </cell>
        </row>
        <row r="3379">
          <cell r="A3379">
            <v>4090</v>
          </cell>
          <cell r="B3379" t="str">
            <v>MOTONIVELADORA POTENCIA BASICA LIQUIDA (PRIMEIRA MARCHA) 125 HP , PESO BRUTO 13843 KG, LARGURA DA LAMINA DE 3,7 M</v>
          </cell>
          <cell r="C3379" t="str">
            <v xml:space="preserve">UN    </v>
          </cell>
          <cell r="D3379">
            <v>547000</v>
          </cell>
        </row>
        <row r="3380">
          <cell r="A3380">
            <v>13227</v>
          </cell>
          <cell r="B3380" t="str">
            <v>MOTONIVELADORA POTENCIA BASICA LIQUIDA (PRIMEIRA MARCHA) 171 HP, PESO BRUTO 14768 KG, LARGURA DA LAMINA DE 3,7 M</v>
          </cell>
          <cell r="C3380" t="str">
            <v xml:space="preserve">UN    </v>
          </cell>
          <cell r="D3380">
            <v>679715.71</v>
          </cell>
        </row>
        <row r="3381">
          <cell r="A3381">
            <v>10597</v>
          </cell>
          <cell r="B3381" t="str">
            <v>MOTONIVELADORA POTENCIA BASICA LIQUIDA (PRIMEIRA MARCHA) 186 HP, PESO BRUTO 15785 KG, LARGURA DA LAMINA DE 4,3 M</v>
          </cell>
          <cell r="C3381" t="str">
            <v xml:space="preserve">UN    </v>
          </cell>
          <cell r="D3381">
            <v>715488.47</v>
          </cell>
        </row>
        <row r="3382">
          <cell r="A3382">
            <v>39628</v>
          </cell>
          <cell r="B3382" t="str">
            <v>MOTOR A DIESEL PARA VIBRADOR DE IMERSAO, DE *4,7* CV</v>
          </cell>
          <cell r="C3382" t="str">
            <v xml:space="preserve">UN    </v>
          </cell>
          <cell r="D3382">
            <v>2807.73</v>
          </cell>
        </row>
        <row r="3383">
          <cell r="A3383">
            <v>39404</v>
          </cell>
          <cell r="B3383" t="str">
            <v>MOTOR A GASOLINA PARA VIBRADOR DE IMERSAO, 4 TEMPOS, DE 5,5 CV</v>
          </cell>
          <cell r="C3383" t="str">
            <v xml:space="preserve">UN    </v>
          </cell>
          <cell r="D3383">
            <v>1392.26</v>
          </cell>
        </row>
        <row r="3384">
          <cell r="A3384">
            <v>39402</v>
          </cell>
          <cell r="B3384" t="str">
            <v>MOTOR ELETRICO PARA VIBRADOR DE IMERSAO, DE 2 CV, MONOFASICO, 110/220 V</v>
          </cell>
          <cell r="C3384" t="str">
            <v xml:space="preserve">UN    </v>
          </cell>
          <cell r="D3384">
            <v>1146.96</v>
          </cell>
        </row>
        <row r="3385">
          <cell r="A3385">
            <v>39403</v>
          </cell>
          <cell r="B3385" t="str">
            <v>MOTOR ELETRICO PARA VIBRADOR DE IMERSAO, DE 2 CV, TRIFASICO, 220/380 V</v>
          </cell>
          <cell r="C3385" t="str">
            <v xml:space="preserve">UN    </v>
          </cell>
          <cell r="D3385">
            <v>1122.01</v>
          </cell>
        </row>
        <row r="3386">
          <cell r="A3386">
            <v>4093</v>
          </cell>
          <cell r="B3386" t="str">
            <v>MOTORISTA DE CAMINHAO</v>
          </cell>
          <cell r="C3386" t="str">
            <v xml:space="preserve">H     </v>
          </cell>
          <cell r="D3386">
            <v>11.81</v>
          </cell>
        </row>
        <row r="3387">
          <cell r="A3387">
            <v>10512</v>
          </cell>
          <cell r="B3387" t="str">
            <v>MOTORISTA DE CAMINHAO (MENSALISTA)</v>
          </cell>
          <cell r="C3387" t="str">
            <v xml:space="preserve">MES   </v>
          </cell>
          <cell r="D3387">
            <v>2550.09</v>
          </cell>
        </row>
        <row r="3388">
          <cell r="A3388">
            <v>20020</v>
          </cell>
          <cell r="B3388" t="str">
            <v>MOTORISTA DE CAMINHAO-BASCULANTE</v>
          </cell>
          <cell r="C3388" t="str">
            <v xml:space="preserve">H     </v>
          </cell>
          <cell r="D3388">
            <v>11.15</v>
          </cell>
        </row>
        <row r="3389">
          <cell r="A3389">
            <v>41038</v>
          </cell>
          <cell r="B3389" t="str">
            <v>MOTORISTA DE CAMINHAO-BASCULANTE (MENSALISTA)</v>
          </cell>
          <cell r="C3389" t="str">
            <v xml:space="preserve">MES   </v>
          </cell>
          <cell r="D3389">
            <v>2405.37</v>
          </cell>
        </row>
        <row r="3390">
          <cell r="A3390">
            <v>4094</v>
          </cell>
          <cell r="B3390" t="str">
            <v>MOTORISTA DE CAMINHAO-CARRETA</v>
          </cell>
          <cell r="C3390" t="str">
            <v xml:space="preserve">H     </v>
          </cell>
          <cell r="D3390">
            <v>15.8</v>
          </cell>
        </row>
        <row r="3391">
          <cell r="A3391">
            <v>40988</v>
          </cell>
          <cell r="B3391" t="str">
            <v>MOTORISTA DE CAMINHAO-CARRETA (MENSALISTA)</v>
          </cell>
          <cell r="C3391" t="str">
            <v xml:space="preserve">MES   </v>
          </cell>
          <cell r="D3391">
            <v>3405.47</v>
          </cell>
        </row>
        <row r="3392">
          <cell r="A3392">
            <v>4095</v>
          </cell>
          <cell r="B3392" t="str">
            <v>MOTORISTA DE CARRO DE PASSEIO</v>
          </cell>
          <cell r="C3392" t="str">
            <v xml:space="preserve">H     </v>
          </cell>
          <cell r="D3392">
            <v>10.96</v>
          </cell>
        </row>
        <row r="3393">
          <cell r="A3393">
            <v>40990</v>
          </cell>
          <cell r="B3393" t="str">
            <v>MOTORISTA DE CARRO DE PASSEIO (MENSALISTA)</v>
          </cell>
          <cell r="C3393" t="str">
            <v xml:space="preserve">MES   </v>
          </cell>
          <cell r="D3393">
            <v>2497.67</v>
          </cell>
        </row>
        <row r="3394">
          <cell r="A3394">
            <v>4097</v>
          </cell>
          <cell r="B3394" t="str">
            <v>MOTORISTA DE ONIBUS / MICRO-ONIBUS</v>
          </cell>
          <cell r="C3394" t="str">
            <v xml:space="preserve">H     </v>
          </cell>
          <cell r="D3394">
            <v>12.91</v>
          </cell>
        </row>
        <row r="3395">
          <cell r="A3395">
            <v>40994</v>
          </cell>
          <cell r="B3395" t="str">
            <v>MOTORISTA DE ONIBUS / MICRO-ONIBUS (MENSALISTA)</v>
          </cell>
          <cell r="C3395" t="str">
            <v xml:space="preserve">MES   </v>
          </cell>
          <cell r="D3395">
            <v>2940.52</v>
          </cell>
        </row>
        <row r="3396">
          <cell r="A3396">
            <v>4096</v>
          </cell>
          <cell r="B3396" t="str">
            <v>MOTORISTA OPERADOR DE CAMINHAO COM MUNCK</v>
          </cell>
          <cell r="C3396" t="str">
            <v xml:space="preserve">H     </v>
          </cell>
          <cell r="D3396">
            <v>13.85</v>
          </cell>
        </row>
        <row r="3397">
          <cell r="A3397">
            <v>40992</v>
          </cell>
          <cell r="B3397" t="str">
            <v>MOTORISTA OPERADOR DE CAMINHAO COM MUNCK (MENSALISTA)</v>
          </cell>
          <cell r="C3397" t="str">
            <v xml:space="preserve">MES   </v>
          </cell>
          <cell r="D3397">
            <v>3155.67</v>
          </cell>
        </row>
        <row r="3398">
          <cell r="A3398">
            <v>13955</v>
          </cell>
          <cell r="B3398" t="str">
            <v>MOTOSSERRA PORTATIL COM MOTOR A GASOLINA DE *60* CC</v>
          </cell>
          <cell r="C3398" t="str">
            <v xml:space="preserve">UN    </v>
          </cell>
          <cell r="D3398">
            <v>2031.24</v>
          </cell>
        </row>
        <row r="3399">
          <cell r="A3399">
            <v>4114</v>
          </cell>
          <cell r="B3399" t="str">
            <v>MOURAO CONCRETO CURVO, SECAO "T", H = 2,80 M + CURVA COM 0,45 M, COM FUROS PARA FIOS</v>
          </cell>
          <cell r="C3399" t="str">
            <v xml:space="preserve">UN    </v>
          </cell>
          <cell r="D3399">
            <v>45.8</v>
          </cell>
        </row>
        <row r="3400">
          <cell r="A3400">
            <v>36797</v>
          </cell>
          <cell r="B3400" t="str">
            <v>MOURAO DE CONCRETO CURVO,10 X 10 CM, H= *2,60* M + CURVA DE 0,40 M</v>
          </cell>
          <cell r="C3400" t="str">
            <v xml:space="preserve">UN    </v>
          </cell>
          <cell r="D3400">
            <v>40.049999999999997</v>
          </cell>
        </row>
        <row r="3401">
          <cell r="A3401">
            <v>4107</v>
          </cell>
          <cell r="B3401" t="str">
            <v>MOURAO DE CONCRETO RETO, *10 X 10* CM, H= 2,30 M</v>
          </cell>
          <cell r="C3401" t="str">
            <v xml:space="preserve">UN    </v>
          </cell>
          <cell r="D3401">
            <v>38.57</v>
          </cell>
        </row>
        <row r="3402">
          <cell r="A3402">
            <v>36799</v>
          </cell>
          <cell r="B3402" t="str">
            <v>MOURAO DE CONCRETO RETO, TIPO ESTICADOR, *10 X 10* CM, H= 2,50 M</v>
          </cell>
          <cell r="C3402" t="str">
            <v xml:space="preserve">UN    </v>
          </cell>
          <cell r="D3402">
            <v>36.82</v>
          </cell>
        </row>
        <row r="3403">
          <cell r="A3403">
            <v>4108</v>
          </cell>
          <cell r="B3403" t="str">
            <v>MOURAO DE CONCRETO RETO, 10 X 10 CM, H= 2,00 M</v>
          </cell>
          <cell r="C3403" t="str">
            <v xml:space="preserve">UN    </v>
          </cell>
          <cell r="D3403">
            <v>31.01</v>
          </cell>
        </row>
        <row r="3404">
          <cell r="A3404">
            <v>4102</v>
          </cell>
          <cell r="B3404" t="str">
            <v>MOURAO DE CONCRETO RETO, 10 X 10 CM, H= 3,00 M</v>
          </cell>
          <cell r="C3404" t="str">
            <v xml:space="preserve">UN    </v>
          </cell>
          <cell r="D3404">
            <v>46.13</v>
          </cell>
        </row>
        <row r="3405">
          <cell r="A3405">
            <v>10826</v>
          </cell>
          <cell r="B3405" t="str">
            <v>MUDA DE ARBUSTO FLORIFERO, CLUSIA/GARDENIA/MOREIA BRANCA/ AZALEIA OU EQUIVALENTE DA REGIAO, H= *50 A 70* CM</v>
          </cell>
          <cell r="C3405" t="str">
            <v xml:space="preserve">UN    </v>
          </cell>
          <cell r="D3405">
            <v>86.2</v>
          </cell>
        </row>
        <row r="3406">
          <cell r="A3406">
            <v>365</v>
          </cell>
          <cell r="B3406" t="str">
            <v>MUDA DE ARBUSTO FOLHAGEM, SANSAO-DO-CAMPO OU EQUIVALENTE DA REGIAO, H= *50 A 70* CM</v>
          </cell>
          <cell r="C3406" t="str">
            <v xml:space="preserve">UN    </v>
          </cell>
          <cell r="D3406">
            <v>53.44</v>
          </cell>
        </row>
        <row r="3407">
          <cell r="A3407">
            <v>38639</v>
          </cell>
          <cell r="B3407" t="str">
            <v>MUDA DE ARBUSTO, BUXINHO, H= *50* M</v>
          </cell>
          <cell r="C3407" t="str">
            <v xml:space="preserve">UN    </v>
          </cell>
          <cell r="D3407">
            <v>206.89</v>
          </cell>
        </row>
        <row r="3408">
          <cell r="A3408">
            <v>38640</v>
          </cell>
          <cell r="B3408" t="str">
            <v>MUDA DE ARBUSTO, PINGO DE OURO/ VIOLETEIRA, H = *10 A 20* CM</v>
          </cell>
          <cell r="C3408" t="str">
            <v xml:space="preserve">UN    </v>
          </cell>
          <cell r="D3408">
            <v>3.1</v>
          </cell>
        </row>
        <row r="3409">
          <cell r="A3409">
            <v>358</v>
          </cell>
          <cell r="B3409" t="str">
            <v>MUDA DE ARVORE ORNAMENTAL, OITI/AROEIRA SALSA/ANGICO/IPE/JACARANDA OU EQUIVALENTE  DA REGIAO, H= *1* M</v>
          </cell>
          <cell r="C3409" t="str">
            <v xml:space="preserve">UN    </v>
          </cell>
          <cell r="D3409">
            <v>63.79</v>
          </cell>
        </row>
        <row r="3410">
          <cell r="A3410">
            <v>359</v>
          </cell>
          <cell r="B3410" t="str">
            <v>MUDA DE ARVORE ORNAMENTAL, OITI/AROEIRA SALSA/ANGICO/IPE/JACARANDA OU EQUIVALENTE  DA REGIAO, H= *2* M</v>
          </cell>
          <cell r="C3410" t="str">
            <v xml:space="preserve">UN    </v>
          </cell>
          <cell r="D3410">
            <v>131.03</v>
          </cell>
        </row>
        <row r="3411">
          <cell r="A3411">
            <v>38641</v>
          </cell>
          <cell r="B3411" t="str">
            <v>MUDA DE PALMEIRA, ARECA, H= *1,50* CM</v>
          </cell>
          <cell r="C3411" t="str">
            <v xml:space="preserve">UN    </v>
          </cell>
          <cell r="D3411">
            <v>129.31</v>
          </cell>
        </row>
        <row r="3412">
          <cell r="A3412">
            <v>360</v>
          </cell>
          <cell r="B3412" t="str">
            <v>MUDA DE RASTEIRA/FORRACAO, AMENDOIM RASTEIRO/ONZE HORAS/AZULZINHA/IMPATIENS OU EQUIVALENTE DA REGIAO</v>
          </cell>
          <cell r="C3412" t="str">
            <v xml:space="preserve">UN    </v>
          </cell>
          <cell r="D3412">
            <v>3</v>
          </cell>
        </row>
        <row r="3413">
          <cell r="A3413">
            <v>4127</v>
          </cell>
          <cell r="B3413" t="str">
            <v>MUFLA TERMINAL PRIMARIA UNIPOLAR USO EXTERNO PARA CABO 25/70MM2 ISOL, 3,6/6KV EM EPR - BORRACHA DE SILICONE</v>
          </cell>
          <cell r="C3413" t="str">
            <v xml:space="preserve">UN    </v>
          </cell>
          <cell r="D3413">
            <v>210.82</v>
          </cell>
        </row>
        <row r="3414">
          <cell r="A3414">
            <v>4154</v>
          </cell>
          <cell r="B3414" t="str">
            <v>MUFLA TERMINAL PRIMARIA UNIPOLAR USO INTERNO PARA CABO 25/70MM2 ISOL 6/10KV EM EPR- BORRACHA DE SILICONE</v>
          </cell>
          <cell r="C3414" t="str">
            <v xml:space="preserve">UN    </v>
          </cell>
          <cell r="D3414">
            <v>257.57</v>
          </cell>
        </row>
        <row r="3415">
          <cell r="A3415">
            <v>4168</v>
          </cell>
          <cell r="B3415" t="str">
            <v>MUFLA TERMINAL PRIMARIA UNIPOLAR USO INTERNO PARA CABO 35/120MM2 ISOLACAO 15/25KV EM EPR - BORRACHA DE SILICONE</v>
          </cell>
          <cell r="C3415" t="str">
            <v xml:space="preserve">UN    </v>
          </cell>
          <cell r="D3415">
            <v>272.02</v>
          </cell>
        </row>
        <row r="3416">
          <cell r="A3416">
            <v>4161</v>
          </cell>
          <cell r="B3416" t="str">
            <v>MUFLA TERMINAL PRIMARIA UNIPOLAR USO INTERNO PARA CABO 35/70MM2 ISOLACAO 8,7/15KV EM EPR - BORRACHA DE SILICONE</v>
          </cell>
          <cell r="C3416" t="str">
            <v xml:space="preserve">UN    </v>
          </cell>
          <cell r="D3416">
            <v>261.82</v>
          </cell>
        </row>
        <row r="3417">
          <cell r="A3417">
            <v>42430</v>
          </cell>
          <cell r="B3417" t="str">
            <v>MULTIEXERCITADOR COM SEIS FUNCOES, EM TUBO DE ACO CARBONO, PINTURA NO PROCESSO ELETROSTATICO - EQUIPAMENTO DE GINASTICA PARA ACADEMIA AO AR LIVRE / ACADEMIA DA TERCEIRA IDADE - ATI</v>
          </cell>
          <cell r="C3417" t="str">
            <v xml:space="preserve">UN    </v>
          </cell>
          <cell r="D3417">
            <v>3654.84</v>
          </cell>
        </row>
        <row r="3418">
          <cell r="A3418">
            <v>4214</v>
          </cell>
          <cell r="B3418" t="str">
            <v>NIPEL PVC, ROSCAVEL, 1 1/2",  AGUA FRIA PREDIAL</v>
          </cell>
          <cell r="C3418" t="str">
            <v xml:space="preserve">UN    </v>
          </cell>
          <cell r="D3418">
            <v>6.12</v>
          </cell>
        </row>
        <row r="3419">
          <cell r="A3419">
            <v>4215</v>
          </cell>
          <cell r="B3419" t="str">
            <v>NIPEL PVC, ROSCAVEL, 1 1/4",  AGUA FRIA PREDIAL</v>
          </cell>
          <cell r="C3419" t="str">
            <v xml:space="preserve">UN    </v>
          </cell>
          <cell r="D3419">
            <v>4.03</v>
          </cell>
        </row>
        <row r="3420">
          <cell r="A3420">
            <v>4210</v>
          </cell>
          <cell r="B3420" t="str">
            <v>NIPEL PVC, ROSCAVEL, 1/2",  AGUA FRIA PREDIAL</v>
          </cell>
          <cell r="C3420" t="str">
            <v xml:space="preserve">UN    </v>
          </cell>
          <cell r="D3420">
            <v>0.67</v>
          </cell>
        </row>
        <row r="3421">
          <cell r="A3421">
            <v>4212</v>
          </cell>
          <cell r="B3421" t="str">
            <v>NIPEL PVC, ROSCAVEL, 1",  AGUA FRIA PREDIAL</v>
          </cell>
          <cell r="C3421" t="str">
            <v xml:space="preserve">UN    </v>
          </cell>
          <cell r="D3421">
            <v>1.94</v>
          </cell>
        </row>
        <row r="3422">
          <cell r="A3422">
            <v>4213</v>
          </cell>
          <cell r="B3422" t="str">
            <v>NIPEL PVC, ROSCAVEL, 2",  AGUA FRIA PREDIAL</v>
          </cell>
          <cell r="C3422" t="str">
            <v xml:space="preserve">UN    </v>
          </cell>
          <cell r="D3422">
            <v>8.6999999999999993</v>
          </cell>
        </row>
        <row r="3423">
          <cell r="A3423">
            <v>4211</v>
          </cell>
          <cell r="B3423" t="str">
            <v>NIPEL PVC, ROSCAVEL, 3/4",  AGUA FRIA PREDIAL</v>
          </cell>
          <cell r="C3423" t="str">
            <v xml:space="preserve">UN    </v>
          </cell>
          <cell r="D3423">
            <v>0.97</v>
          </cell>
        </row>
        <row r="3424">
          <cell r="A3424">
            <v>4209</v>
          </cell>
          <cell r="B3424" t="str">
            <v>NIPLE DE FERRO GALVANIZADO, COM ROSCA BSP, DE 1 1/2"</v>
          </cell>
          <cell r="C3424" t="str">
            <v xml:space="preserve">UN    </v>
          </cell>
          <cell r="D3424">
            <v>10.39</v>
          </cell>
        </row>
        <row r="3425">
          <cell r="A3425">
            <v>4180</v>
          </cell>
          <cell r="B3425" t="str">
            <v>NIPLE DE FERRO GALVANIZADO, COM ROSCA BSP, DE 1 1/4"</v>
          </cell>
          <cell r="C3425" t="str">
            <v xml:space="preserve">UN    </v>
          </cell>
          <cell r="D3425">
            <v>7.82</v>
          </cell>
        </row>
        <row r="3426">
          <cell r="A3426">
            <v>4177</v>
          </cell>
          <cell r="B3426" t="str">
            <v>NIPLE DE FERRO GALVANIZADO, COM ROSCA BSP, DE 1/2"</v>
          </cell>
          <cell r="C3426" t="str">
            <v xml:space="preserve">UN    </v>
          </cell>
          <cell r="D3426">
            <v>2.59</v>
          </cell>
        </row>
        <row r="3427">
          <cell r="A3427">
            <v>4179</v>
          </cell>
          <cell r="B3427" t="str">
            <v>NIPLE DE FERRO GALVANIZADO, COM ROSCA BSP, DE 1"</v>
          </cell>
          <cell r="C3427" t="str">
            <v xml:space="preserve">UN    </v>
          </cell>
          <cell r="D3427">
            <v>5.31</v>
          </cell>
        </row>
        <row r="3428">
          <cell r="A3428">
            <v>4208</v>
          </cell>
          <cell r="B3428" t="str">
            <v>NIPLE DE FERRO GALVANIZADO, COM ROSCA BSP, DE 2 1/2"</v>
          </cell>
          <cell r="C3428" t="str">
            <v xml:space="preserve">UN    </v>
          </cell>
          <cell r="D3428">
            <v>24.73</v>
          </cell>
        </row>
        <row r="3429">
          <cell r="A3429">
            <v>4181</v>
          </cell>
          <cell r="B3429" t="str">
            <v>NIPLE DE FERRO GALVANIZADO, COM ROSCA BSP, DE 2"</v>
          </cell>
          <cell r="C3429" t="str">
            <v xml:space="preserve">UN    </v>
          </cell>
          <cell r="D3429">
            <v>16.16</v>
          </cell>
        </row>
        <row r="3430">
          <cell r="A3430">
            <v>4178</v>
          </cell>
          <cell r="B3430" t="str">
            <v>NIPLE DE FERRO GALVANIZADO, COM ROSCA BSP, DE 3/4"</v>
          </cell>
          <cell r="C3430" t="str">
            <v xml:space="preserve">UN    </v>
          </cell>
          <cell r="D3430">
            <v>3.6</v>
          </cell>
        </row>
        <row r="3431">
          <cell r="A3431">
            <v>4182</v>
          </cell>
          <cell r="B3431" t="str">
            <v>NIPLE DE FERRO GALVANIZADO, COM ROSCA BSP, DE 3"</v>
          </cell>
          <cell r="C3431" t="str">
            <v xml:space="preserve">UN    </v>
          </cell>
          <cell r="D3431">
            <v>40.229999999999997</v>
          </cell>
        </row>
        <row r="3432">
          <cell r="A3432">
            <v>4183</v>
          </cell>
          <cell r="B3432" t="str">
            <v>NIPLE DE FERRO GALVANIZADO, COM ROSCA BSP, DE 4"</v>
          </cell>
          <cell r="C3432" t="str">
            <v xml:space="preserve">UN    </v>
          </cell>
          <cell r="D3432">
            <v>64.77</v>
          </cell>
        </row>
        <row r="3433">
          <cell r="A3433">
            <v>4184</v>
          </cell>
          <cell r="B3433" t="str">
            <v>NIPLE DE FERRO GALVANIZADO, COM ROSCA BSP, DE 5"</v>
          </cell>
          <cell r="C3433" t="str">
            <v xml:space="preserve">UN    </v>
          </cell>
          <cell r="D3433">
            <v>142.97999999999999</v>
          </cell>
        </row>
        <row r="3434">
          <cell r="A3434">
            <v>4185</v>
          </cell>
          <cell r="B3434" t="str">
            <v>NIPLE DE FERRO GALVANIZADO, COM ROSCA BSP, DE 6"</v>
          </cell>
          <cell r="C3434" t="str">
            <v xml:space="preserve">UN    </v>
          </cell>
          <cell r="D3434">
            <v>237.58</v>
          </cell>
        </row>
        <row r="3435">
          <cell r="A3435">
            <v>4205</v>
          </cell>
          <cell r="B3435" t="str">
            <v>NIPLE DE REDUCAO DE FERRO GALVANIZADO, COM ROSCA BSP, DE 1 1/2" X 1 1/4"</v>
          </cell>
          <cell r="C3435" t="str">
            <v xml:space="preserve">UN    </v>
          </cell>
          <cell r="D3435">
            <v>13.72</v>
          </cell>
        </row>
        <row r="3436">
          <cell r="A3436">
            <v>4192</v>
          </cell>
          <cell r="B3436" t="str">
            <v>NIPLE DE REDUCAO DE FERRO GALVANIZADO, COM ROSCA BSP, DE 1 1/2" X 1"</v>
          </cell>
          <cell r="C3436" t="str">
            <v xml:space="preserve">UN    </v>
          </cell>
          <cell r="D3436">
            <v>13.72</v>
          </cell>
        </row>
        <row r="3437">
          <cell r="A3437">
            <v>4191</v>
          </cell>
          <cell r="B3437" t="str">
            <v>NIPLE DE REDUCAO DE FERRO GALVANIZADO, COM ROSCA BSP, DE 1 1/2" X 3/4"</v>
          </cell>
          <cell r="C3437" t="str">
            <v xml:space="preserve">UN    </v>
          </cell>
          <cell r="D3437">
            <v>13.72</v>
          </cell>
        </row>
        <row r="3438">
          <cell r="A3438">
            <v>4207</v>
          </cell>
          <cell r="B3438" t="str">
            <v>NIPLE DE REDUCAO DE FERRO GALVANIZADO, COM ROSCA BSP, DE 1 1/4" X 1/2"</v>
          </cell>
          <cell r="C3438" t="str">
            <v xml:space="preserve">UN    </v>
          </cell>
          <cell r="D3438">
            <v>11.04</v>
          </cell>
        </row>
        <row r="3439">
          <cell r="A3439">
            <v>4206</v>
          </cell>
          <cell r="B3439" t="str">
            <v>NIPLE DE REDUCAO DE FERRO GALVANIZADO, COM ROSCA BSP, DE 1 1/4" X 1"</v>
          </cell>
          <cell r="C3439" t="str">
            <v xml:space="preserve">UN    </v>
          </cell>
          <cell r="D3439">
            <v>10.72</v>
          </cell>
        </row>
        <row r="3440">
          <cell r="A3440">
            <v>4190</v>
          </cell>
          <cell r="B3440" t="str">
            <v>NIPLE DE REDUCAO DE FERRO GALVANIZADO, COM ROSCA BSP, DE 1 1/4" X 3/4"</v>
          </cell>
          <cell r="C3440" t="str">
            <v xml:space="preserve">UN    </v>
          </cell>
          <cell r="D3440">
            <v>10.72</v>
          </cell>
        </row>
        <row r="3441">
          <cell r="A3441">
            <v>4186</v>
          </cell>
          <cell r="B3441" t="str">
            <v>NIPLE DE REDUCAO DE FERRO GALVANIZADO, COM ROSCA BSP, DE 1/2" X 1/4"</v>
          </cell>
          <cell r="C3441" t="str">
            <v xml:space="preserve">UN    </v>
          </cell>
          <cell r="D3441">
            <v>3.17</v>
          </cell>
        </row>
        <row r="3442">
          <cell r="A3442">
            <v>4188</v>
          </cell>
          <cell r="B3442" t="str">
            <v>NIPLE DE REDUCAO DE FERRO GALVANIZADO, COM ROSCA BSP, DE 1" X 1/2"</v>
          </cell>
          <cell r="C3442" t="str">
            <v xml:space="preserve">UN    </v>
          </cell>
          <cell r="D3442">
            <v>6.47</v>
          </cell>
        </row>
        <row r="3443">
          <cell r="A3443">
            <v>4189</v>
          </cell>
          <cell r="B3443" t="str">
            <v>NIPLE DE REDUCAO DE FERRO GALVANIZADO, COM ROSCA BSP, DE 1" X 3/4"</v>
          </cell>
          <cell r="C3443" t="str">
            <v xml:space="preserve">UN    </v>
          </cell>
          <cell r="D3443">
            <v>6.47</v>
          </cell>
        </row>
        <row r="3444">
          <cell r="A3444">
            <v>4197</v>
          </cell>
          <cell r="B3444" t="str">
            <v>NIPLE DE REDUCAO DE FERRO GALVANIZADO, COM ROSCA BSP, DE 2 1/2" X 2"</v>
          </cell>
          <cell r="C3444" t="str">
            <v xml:space="preserve">UN    </v>
          </cell>
          <cell r="D3444">
            <v>34.26</v>
          </cell>
        </row>
        <row r="3445">
          <cell r="A3445">
            <v>4194</v>
          </cell>
          <cell r="B3445" t="str">
            <v>NIPLE DE REDUCAO DE FERRO GALVANIZADO, COM ROSCA BSP, DE 2" X 1 1/2"</v>
          </cell>
          <cell r="C3445" t="str">
            <v xml:space="preserve">UN    </v>
          </cell>
          <cell r="D3445">
            <v>20.7</v>
          </cell>
        </row>
        <row r="3446">
          <cell r="A3446">
            <v>4193</v>
          </cell>
          <cell r="B3446" t="str">
            <v>NIPLE DE REDUCAO DE FERRO GALVANIZADO, COM ROSCA BSP, DE 2" X 1 1/4"</v>
          </cell>
          <cell r="C3446" t="str">
            <v xml:space="preserve">UN    </v>
          </cell>
          <cell r="D3446">
            <v>20.7</v>
          </cell>
        </row>
        <row r="3447">
          <cell r="A3447">
            <v>4204</v>
          </cell>
          <cell r="B3447" t="str">
            <v>NIPLE DE REDUCAO DE FERRO GALVANIZADO, COM ROSCA BSP, DE 2" X 1"</v>
          </cell>
          <cell r="C3447" t="str">
            <v xml:space="preserve">UN    </v>
          </cell>
          <cell r="D3447">
            <v>20.7</v>
          </cell>
        </row>
        <row r="3448">
          <cell r="A3448">
            <v>4187</v>
          </cell>
          <cell r="B3448" t="str">
            <v>NIPLE DE REDUCAO DE FERRO GALVANIZADO, COM ROSCA BSP, DE 3/4" X 1/2"</v>
          </cell>
          <cell r="C3448" t="str">
            <v xml:space="preserve">UN    </v>
          </cell>
          <cell r="D3448">
            <v>4.12</v>
          </cell>
        </row>
        <row r="3449">
          <cell r="A3449">
            <v>4202</v>
          </cell>
          <cell r="B3449" t="str">
            <v>NIPLE DE REDUCAO DE FERRO GALVANIZADO, COM ROSCA BSP, DE 3" X 2 1/2"</v>
          </cell>
          <cell r="C3449" t="str">
            <v xml:space="preserve">UN    </v>
          </cell>
          <cell r="D3449">
            <v>62.56</v>
          </cell>
        </row>
        <row r="3450">
          <cell r="A3450">
            <v>4203</v>
          </cell>
          <cell r="B3450" t="str">
            <v>NIPLE DE REDUCAO DE FERRO GALVANIZADO, COM ROSCA BSP, DE 3" X 2"</v>
          </cell>
          <cell r="C3450" t="str">
            <v xml:space="preserve">UN    </v>
          </cell>
          <cell r="D3450">
            <v>55.25</v>
          </cell>
        </row>
        <row r="3451">
          <cell r="A3451">
            <v>40368</v>
          </cell>
          <cell r="B3451" t="str">
            <v>NIPLE SEXTAVADO EM ACO CARBONO, COM ROSCA BSP, PRESSAO 3.000 LBS, DN 1 1/2"</v>
          </cell>
          <cell r="C3451" t="str">
            <v xml:space="preserve">UN    </v>
          </cell>
          <cell r="D3451">
            <v>30.11</v>
          </cell>
        </row>
        <row r="3452">
          <cell r="A3452">
            <v>40365</v>
          </cell>
          <cell r="B3452" t="str">
            <v>NIPLE SEXTAVADO EM ACO CARBONO, COM ROSCA BSP, PRESSAO 3.000 LBS, DN 1 1/4"</v>
          </cell>
          <cell r="C3452" t="str">
            <v xml:space="preserve">UN    </v>
          </cell>
          <cell r="D3452">
            <v>20.309999999999999</v>
          </cell>
        </row>
        <row r="3453">
          <cell r="A3453">
            <v>40356</v>
          </cell>
          <cell r="B3453" t="str">
            <v>NIPLE SEXTAVADO EM ACO CARBONO, COM ROSCA BSP, PRESSAO 3.000 LBS, DN 1/2"</v>
          </cell>
          <cell r="C3453" t="str">
            <v xml:space="preserve">UN    </v>
          </cell>
          <cell r="D3453">
            <v>6.94</v>
          </cell>
        </row>
        <row r="3454">
          <cell r="A3454">
            <v>40362</v>
          </cell>
          <cell r="B3454" t="str">
            <v>NIPLE SEXTAVADO EM ACO CARBONO, COM ROSCA BSP, PRESSAO 3.000 LBS, DN 1"</v>
          </cell>
          <cell r="C3454" t="str">
            <v xml:space="preserve">UN    </v>
          </cell>
          <cell r="D3454">
            <v>13.45</v>
          </cell>
        </row>
        <row r="3455">
          <cell r="A3455">
            <v>40374</v>
          </cell>
          <cell r="B3455" t="str">
            <v>NIPLE SEXTAVADO EM ACO CARBONO, COM ROSCA BSP, PRESSAO 3.000 LBS, DN 2 1/2"</v>
          </cell>
          <cell r="C3455" t="str">
            <v xml:space="preserve">UN    </v>
          </cell>
          <cell r="D3455">
            <v>78.7</v>
          </cell>
        </row>
        <row r="3456">
          <cell r="A3456">
            <v>40371</v>
          </cell>
          <cell r="B3456" t="str">
            <v>NIPLE SEXTAVADO EM ACO CARBONO, COM ROSCA BSP, PRESSAO 3.000 LBS, DN 2"</v>
          </cell>
          <cell r="C3456" t="str">
            <v xml:space="preserve">UN    </v>
          </cell>
          <cell r="D3456">
            <v>49.54</v>
          </cell>
        </row>
        <row r="3457">
          <cell r="A3457">
            <v>40359</v>
          </cell>
          <cell r="B3457" t="str">
            <v>NIPLE SEXTAVADO EM ACO CARBONO, COM ROSCA BSP, PRESSAO 3.000 LBS, DN 3/4"</v>
          </cell>
          <cell r="C3457" t="str">
            <v xml:space="preserve">UN    </v>
          </cell>
          <cell r="D3457">
            <v>8.9600000000000009</v>
          </cell>
        </row>
        <row r="3458">
          <cell r="A3458">
            <v>7595</v>
          </cell>
          <cell r="B3458" t="str">
            <v>NIVELADOR</v>
          </cell>
          <cell r="C3458" t="str">
            <v xml:space="preserve">H     </v>
          </cell>
          <cell r="D3458">
            <v>7.38</v>
          </cell>
        </row>
        <row r="3459">
          <cell r="A3459">
            <v>41094</v>
          </cell>
          <cell r="B3459" t="str">
            <v>NIVELADOR (MENSALISTA)</v>
          </cell>
          <cell r="C3459" t="str">
            <v xml:space="preserve">MES   </v>
          </cell>
          <cell r="D3459">
            <v>1375.64</v>
          </cell>
        </row>
        <row r="3460">
          <cell r="A3460">
            <v>38175</v>
          </cell>
          <cell r="B3460" t="str">
            <v>NUMERO / ALGARISMO PARA PORTA, TAMANHO *40* MM, EM ZAMAC, (MODELO DE 0 A 9), FIXACAO POR PARAFUSOS</v>
          </cell>
          <cell r="C3460" t="str">
            <v xml:space="preserve">UN    </v>
          </cell>
          <cell r="D3460">
            <v>2.58</v>
          </cell>
        </row>
        <row r="3461">
          <cell r="A3461">
            <v>38176</v>
          </cell>
          <cell r="B3461" t="str">
            <v>NUMERO / ALGARISMO PARA RESIDENCIA (FACHADA), TAMANHO *120* MM, EM ZAMAC, (MODELO DE 0 A 9), FIXACAO POR PARAFUSOS</v>
          </cell>
          <cell r="C3461" t="str">
            <v xml:space="preserve">UN    </v>
          </cell>
          <cell r="D3461">
            <v>7.01</v>
          </cell>
        </row>
        <row r="3462">
          <cell r="A3462">
            <v>36152</v>
          </cell>
          <cell r="B3462" t="str">
            <v>OCULOS DE SEGURANCA CONTRA IMPACTOS COM LENTE INCOLOR, ARMACAO NYLON, COM PROTECAO UVA E UVB</v>
          </cell>
          <cell r="C3462" t="str">
            <v xml:space="preserve">UN    </v>
          </cell>
          <cell r="D3462">
            <v>4.54</v>
          </cell>
        </row>
        <row r="3463">
          <cell r="A3463">
            <v>11138</v>
          </cell>
          <cell r="B3463" t="str">
            <v>OLEO COMBUSTIVEL BPF A GRANEL</v>
          </cell>
          <cell r="C3463" t="str">
            <v xml:space="preserve">L     </v>
          </cell>
          <cell r="D3463">
            <v>2.59</v>
          </cell>
        </row>
        <row r="3464">
          <cell r="A3464">
            <v>5333</v>
          </cell>
          <cell r="B3464" t="str">
            <v>OLEO DE LINHACA</v>
          </cell>
          <cell r="C3464" t="str">
            <v xml:space="preserve">L     </v>
          </cell>
          <cell r="D3464">
            <v>16.88</v>
          </cell>
        </row>
        <row r="3465">
          <cell r="A3465">
            <v>4221</v>
          </cell>
          <cell r="B3465" t="str">
            <v>OLEO DIESEL COMBUSTIVEL COMUM</v>
          </cell>
          <cell r="C3465" t="str">
            <v xml:space="preserve">L     </v>
          </cell>
          <cell r="D3465">
            <v>4.03</v>
          </cell>
        </row>
        <row r="3466">
          <cell r="A3466">
            <v>4227</v>
          </cell>
          <cell r="B3466" t="str">
            <v>OLEO LUBRIFICANTE PARA MOTORES DE EQUIPAMENTOS PESADOS (CAMINHOES, TRATORES, RETROS E ETC)</v>
          </cell>
          <cell r="C3466" t="str">
            <v xml:space="preserve">L     </v>
          </cell>
          <cell r="D3466">
            <v>14.03</v>
          </cell>
        </row>
        <row r="3467">
          <cell r="A3467">
            <v>38170</v>
          </cell>
          <cell r="B3467" t="str">
            <v>OLHO MAGICO / VISOR PARA PORTA DE *25 A 46* MM DE ESPESSURA, ANGULO DE VISAO APROXIMADO DE 200 GRAUS, LATAO CROMADO, COM FECHO JANELA</v>
          </cell>
          <cell r="C3467" t="str">
            <v xml:space="preserve">UN    </v>
          </cell>
          <cell r="D3467">
            <v>11.81</v>
          </cell>
        </row>
        <row r="3468">
          <cell r="A3468">
            <v>4252</v>
          </cell>
          <cell r="B3468" t="str">
            <v>OPERADOR DE BATE-ESTACAS</v>
          </cell>
          <cell r="C3468" t="str">
            <v xml:space="preserve">H     </v>
          </cell>
          <cell r="D3468">
            <v>12.43</v>
          </cell>
        </row>
        <row r="3469">
          <cell r="A3469">
            <v>40980</v>
          </cell>
          <cell r="B3469" t="str">
            <v>OPERADOR DE BATE-ESTACAS (MENSALISTA)</v>
          </cell>
          <cell r="C3469" t="str">
            <v xml:space="preserve">MES   </v>
          </cell>
          <cell r="D3469">
            <v>2205.42</v>
          </cell>
        </row>
        <row r="3470">
          <cell r="A3470">
            <v>4243</v>
          </cell>
          <cell r="B3470" t="str">
            <v>OPERADOR DE BETONEIRA (CAMINHAO)</v>
          </cell>
          <cell r="C3470" t="str">
            <v xml:space="preserve">H     </v>
          </cell>
          <cell r="D3470">
            <v>10.66</v>
          </cell>
        </row>
        <row r="3471">
          <cell r="A3471">
            <v>41031</v>
          </cell>
          <cell r="B3471" t="str">
            <v>OPERADOR DE BETONEIRA (CAMINHAO) (MENSALISTA)</v>
          </cell>
          <cell r="C3471" t="str">
            <v xml:space="preserve">MES   </v>
          </cell>
          <cell r="D3471">
            <v>1891.4</v>
          </cell>
        </row>
        <row r="3472">
          <cell r="A3472">
            <v>40986</v>
          </cell>
          <cell r="B3472" t="str">
            <v>OPERADOR DE BETONEIRA ESTACIONARIA / MISTURADOR (MENSALISTA)</v>
          </cell>
          <cell r="C3472" t="str">
            <v xml:space="preserve">MES   </v>
          </cell>
          <cell r="D3472">
            <v>1825.27</v>
          </cell>
        </row>
        <row r="3473">
          <cell r="A3473">
            <v>37666</v>
          </cell>
          <cell r="B3473" t="str">
            <v>OPERADOR DE BETONEIRA ESTACIONARIA/MISTURADOR</v>
          </cell>
          <cell r="C3473" t="str">
            <v xml:space="preserve">H     </v>
          </cell>
          <cell r="D3473">
            <v>10.27</v>
          </cell>
        </row>
        <row r="3474">
          <cell r="A3474">
            <v>4250</v>
          </cell>
          <cell r="B3474" t="str">
            <v>OPERADOR DE COMPRESSOR DE AR OU COMPRESSORISTA</v>
          </cell>
          <cell r="C3474" t="str">
            <v xml:space="preserve">H     </v>
          </cell>
          <cell r="D3474">
            <v>11.21</v>
          </cell>
        </row>
        <row r="3475">
          <cell r="A3475">
            <v>40978</v>
          </cell>
          <cell r="B3475" t="str">
            <v>OPERADOR DE COMPRESSOR DE AR OU COMPRESSORISTA (MENSALISTA)</v>
          </cell>
          <cell r="C3475" t="str">
            <v xml:space="preserve">MES   </v>
          </cell>
          <cell r="D3475">
            <v>1989.29</v>
          </cell>
        </row>
        <row r="3476">
          <cell r="A3476">
            <v>25960</v>
          </cell>
          <cell r="B3476" t="str">
            <v>OPERADOR DE DEMARCADORA DE FAIXAS DE TRAFEGO</v>
          </cell>
          <cell r="C3476" t="str">
            <v xml:space="preserve">H     </v>
          </cell>
          <cell r="D3476">
            <v>13.12</v>
          </cell>
        </row>
        <row r="3477">
          <cell r="A3477">
            <v>41043</v>
          </cell>
          <cell r="B3477" t="str">
            <v>OPERADOR DE DEMARCADORA DE FAIXAS DE TRAFEGO (MENSALISTA)</v>
          </cell>
          <cell r="C3477" t="str">
            <v xml:space="preserve">MES   </v>
          </cell>
          <cell r="D3477">
            <v>2327.87</v>
          </cell>
        </row>
        <row r="3478">
          <cell r="A3478">
            <v>4234</v>
          </cell>
          <cell r="B3478" t="str">
            <v>OPERADOR DE ESCAVADEIRA</v>
          </cell>
          <cell r="C3478" t="str">
            <v xml:space="preserve">H     </v>
          </cell>
          <cell r="D3478">
            <v>14.38</v>
          </cell>
        </row>
        <row r="3479">
          <cell r="A3479">
            <v>40987</v>
          </cell>
          <cell r="B3479" t="str">
            <v>OPERADOR DE ESCAVADEIRA (MENSALISTA)</v>
          </cell>
          <cell r="C3479" t="str">
            <v xml:space="preserve">MES   </v>
          </cell>
          <cell r="D3479">
            <v>2550.09</v>
          </cell>
        </row>
        <row r="3480">
          <cell r="A3480">
            <v>4253</v>
          </cell>
          <cell r="B3480" t="str">
            <v>OPERADOR DE GUINCHO</v>
          </cell>
          <cell r="C3480" t="str">
            <v xml:space="preserve">H     </v>
          </cell>
          <cell r="D3480">
            <v>10.34</v>
          </cell>
        </row>
        <row r="3481">
          <cell r="A3481">
            <v>40981</v>
          </cell>
          <cell r="B3481" t="str">
            <v>OPERADOR DE GUINCHO OU GUINCHEIRO (MENSALISTA)</v>
          </cell>
          <cell r="C3481" t="str">
            <v xml:space="preserve">MES   </v>
          </cell>
          <cell r="D3481">
            <v>1834.29</v>
          </cell>
        </row>
        <row r="3482">
          <cell r="A3482">
            <v>4254</v>
          </cell>
          <cell r="B3482" t="str">
            <v>OPERADOR DE GUINDASTE</v>
          </cell>
          <cell r="C3482" t="str">
            <v xml:space="preserve">H     </v>
          </cell>
          <cell r="D3482">
            <v>10.4</v>
          </cell>
        </row>
        <row r="3483">
          <cell r="A3483">
            <v>41036</v>
          </cell>
          <cell r="B3483" t="str">
            <v>OPERADOR DE GUINDASTE (MENSALISTA)</v>
          </cell>
          <cell r="C3483" t="str">
            <v xml:space="preserve">MES   </v>
          </cell>
          <cell r="D3483">
            <v>1844.36</v>
          </cell>
        </row>
        <row r="3484">
          <cell r="A3484">
            <v>4251</v>
          </cell>
          <cell r="B3484" t="str">
            <v>OPERADOR DE JATO ABRASIVO OU JATISTA</v>
          </cell>
          <cell r="C3484" t="str">
            <v xml:space="preserve">H     </v>
          </cell>
          <cell r="D3484">
            <v>15.75</v>
          </cell>
        </row>
        <row r="3485">
          <cell r="A3485">
            <v>40979</v>
          </cell>
          <cell r="B3485" t="str">
            <v>OPERADOR DE JATO ABRASIVO OU JATISTA (MENSALISTA)</v>
          </cell>
          <cell r="C3485" t="str">
            <v xml:space="preserve">MES   </v>
          </cell>
          <cell r="D3485">
            <v>2795.45</v>
          </cell>
        </row>
        <row r="3486">
          <cell r="A3486">
            <v>4230</v>
          </cell>
          <cell r="B3486" t="str">
            <v>OPERADOR DE MAQUINAS E TRATORES DIVERSOS (TERRAPLANAGEM)</v>
          </cell>
          <cell r="C3486" t="str">
            <v xml:space="preserve">H     </v>
          </cell>
          <cell r="D3486">
            <v>10.96</v>
          </cell>
        </row>
        <row r="3487">
          <cell r="A3487">
            <v>40998</v>
          </cell>
          <cell r="B3487" t="str">
            <v>OPERADOR DE MAQUINAS E TRATORES DIVERSOS (TERRAPLANAGEM) (MENSALISTA)</v>
          </cell>
          <cell r="C3487" t="str">
            <v xml:space="preserve">MES   </v>
          </cell>
          <cell r="D3487">
            <v>1943.94</v>
          </cell>
        </row>
        <row r="3488">
          <cell r="A3488">
            <v>4257</v>
          </cell>
          <cell r="B3488" t="str">
            <v>OPERADOR DE MARTELETE OU MARTELETEIRO</v>
          </cell>
          <cell r="C3488" t="str">
            <v xml:space="preserve">H     </v>
          </cell>
          <cell r="D3488">
            <v>8.6199999999999992</v>
          </cell>
        </row>
        <row r="3489">
          <cell r="A3489">
            <v>40982</v>
          </cell>
          <cell r="B3489" t="str">
            <v>OPERADOR DE MARTELETE OU MARTELETEIRO (MENSALISTA)</v>
          </cell>
          <cell r="C3489" t="str">
            <v xml:space="preserve">MES   </v>
          </cell>
          <cell r="D3489">
            <v>1532.48</v>
          </cell>
        </row>
        <row r="3490">
          <cell r="A3490">
            <v>4240</v>
          </cell>
          <cell r="B3490" t="str">
            <v>OPERADOR DE MOTO SCRAPER</v>
          </cell>
          <cell r="C3490" t="str">
            <v xml:space="preserve">H     </v>
          </cell>
          <cell r="D3490">
            <v>13.33</v>
          </cell>
        </row>
        <row r="3491">
          <cell r="A3491">
            <v>41026</v>
          </cell>
          <cell r="B3491" t="str">
            <v>OPERADOR DE MOTO SCRAPER (MENSALISTA)</v>
          </cell>
          <cell r="C3491" t="str">
            <v xml:space="preserve">MES   </v>
          </cell>
          <cell r="D3491">
            <v>2367.56</v>
          </cell>
        </row>
        <row r="3492">
          <cell r="A3492">
            <v>4239</v>
          </cell>
          <cell r="B3492" t="str">
            <v>OPERADOR DE MOTONIVELADORA</v>
          </cell>
          <cell r="C3492" t="str">
            <v xml:space="preserve">H     </v>
          </cell>
          <cell r="D3492">
            <v>16.37</v>
          </cell>
        </row>
        <row r="3493">
          <cell r="A3493">
            <v>41024</v>
          </cell>
          <cell r="B3493" t="str">
            <v>OPERADOR DE MOTONIVELADORA (MENSALISTA)</v>
          </cell>
          <cell r="C3493" t="str">
            <v xml:space="preserve">MES   </v>
          </cell>
          <cell r="D3493">
            <v>2904.55</v>
          </cell>
        </row>
        <row r="3494">
          <cell r="A3494">
            <v>4248</v>
          </cell>
          <cell r="B3494" t="str">
            <v>OPERADOR DE PA CARREGADEIRA</v>
          </cell>
          <cell r="C3494" t="str">
            <v xml:space="preserve">H     </v>
          </cell>
          <cell r="D3494">
            <v>11.94</v>
          </cell>
        </row>
        <row r="3495">
          <cell r="A3495">
            <v>41033</v>
          </cell>
          <cell r="B3495" t="str">
            <v>OPERADOR DE PA CARREGADEIRA (MENSALISTA)</v>
          </cell>
          <cell r="C3495" t="str">
            <v xml:space="preserve">MES   </v>
          </cell>
          <cell r="D3495">
            <v>2121.09</v>
          </cell>
        </row>
        <row r="3496">
          <cell r="A3496">
            <v>25959</v>
          </cell>
          <cell r="B3496" t="str">
            <v>OPERADOR DE PAVIMENTADORA</v>
          </cell>
          <cell r="C3496" t="str">
            <v xml:space="preserve">H     </v>
          </cell>
          <cell r="D3496">
            <v>13.78</v>
          </cell>
        </row>
        <row r="3497">
          <cell r="A3497">
            <v>41040</v>
          </cell>
          <cell r="B3497" t="str">
            <v>OPERADOR DE PAVIMENTADORA/MESA VIBROACABADORA (MENSALISTA)</v>
          </cell>
          <cell r="C3497" t="str">
            <v xml:space="preserve">MES   </v>
          </cell>
          <cell r="D3497">
            <v>2444.2600000000002</v>
          </cell>
        </row>
        <row r="3498">
          <cell r="A3498">
            <v>4238</v>
          </cell>
          <cell r="B3498" t="str">
            <v>OPERADOR DE ROLO COMPACTADOR</v>
          </cell>
          <cell r="C3498" t="str">
            <v xml:space="preserve">H     </v>
          </cell>
          <cell r="D3498">
            <v>10.96</v>
          </cell>
        </row>
        <row r="3499">
          <cell r="A3499">
            <v>41012</v>
          </cell>
          <cell r="B3499" t="str">
            <v>OPERADOR DE ROLO COMPACTADOR (MENSALISTA)</v>
          </cell>
          <cell r="C3499" t="str">
            <v xml:space="preserve">MES   </v>
          </cell>
          <cell r="D3499">
            <v>1943.94</v>
          </cell>
        </row>
        <row r="3500">
          <cell r="A3500">
            <v>4237</v>
          </cell>
          <cell r="B3500" t="str">
            <v>OPERADOR DE TRATOR - EXCLUSIVE AGROPECUARIA</v>
          </cell>
          <cell r="C3500" t="str">
            <v xml:space="preserve">H     </v>
          </cell>
          <cell r="D3500">
            <v>11.04</v>
          </cell>
        </row>
        <row r="3501">
          <cell r="A3501">
            <v>41002</v>
          </cell>
          <cell r="B3501" t="str">
            <v>OPERADOR DE TRATOR - EXCLUSIVE AGROPECUARIA (MENSALISTA)</v>
          </cell>
          <cell r="C3501" t="str">
            <v xml:space="preserve">MES   </v>
          </cell>
          <cell r="D3501">
            <v>1959.24</v>
          </cell>
        </row>
        <row r="3502">
          <cell r="A3502">
            <v>4233</v>
          </cell>
          <cell r="B3502" t="str">
            <v>OPERADOR DE USINA DE ASFALTO, DE SOLOS OU DE CONCRETO</v>
          </cell>
          <cell r="C3502" t="str">
            <v xml:space="preserve">H     </v>
          </cell>
          <cell r="D3502">
            <v>11.84</v>
          </cell>
        </row>
        <row r="3503">
          <cell r="A3503">
            <v>41001</v>
          </cell>
          <cell r="B3503" t="str">
            <v>OPERADOR DE USINA DE ASFALTO, DE SOLOS OU DE CONCRETO (MENSALISTA)</v>
          </cell>
          <cell r="C3503" t="str">
            <v xml:space="preserve">MES   </v>
          </cell>
          <cell r="D3503">
            <v>2099.04</v>
          </cell>
        </row>
        <row r="3504">
          <cell r="A3504">
            <v>2</v>
          </cell>
          <cell r="B3504" t="str">
            <v>OXIGENIO, RECARGA PARA CILINDRO DE CONJUNTO OXICORTE GRANDE</v>
          </cell>
          <cell r="C3504" t="str">
            <v xml:space="preserve">M3    </v>
          </cell>
          <cell r="D3504">
            <v>14.36</v>
          </cell>
        </row>
        <row r="3505">
          <cell r="A3505">
            <v>36517</v>
          </cell>
          <cell r="B3505" t="str">
            <v>PA CARREGADEIRA SOBRE RODAS, POTENCIA BRUTA *127* CV, CAPACIDADE DA CACAMBA DE 2,0 A 2,4 M3, PESO OPERACIONAL DE 10330 KG</v>
          </cell>
          <cell r="C3505" t="str">
            <v xml:space="preserve">UN    </v>
          </cell>
          <cell r="D3505">
            <v>325565.65999999997</v>
          </cell>
        </row>
        <row r="3506">
          <cell r="A3506">
            <v>4262</v>
          </cell>
          <cell r="B3506" t="str">
            <v>PA CARREGADEIRA SOBRE RODAS, POTENCIA LIQUIDA 128 HP, CAPACIDADE DA CACAMBA DE 1,7 A 2,8 M3, PESO OPERACIONAL DE 11632 KG</v>
          </cell>
          <cell r="C3506" t="str">
            <v xml:space="preserve">UN    </v>
          </cell>
          <cell r="D3506">
            <v>366628</v>
          </cell>
        </row>
        <row r="3507">
          <cell r="A3507">
            <v>4263</v>
          </cell>
          <cell r="B3507" t="str">
            <v>PA CARREGADEIRA SOBRE RODAS, POTENCIA LIQUIDA 197 HP, CAPACIDADE DA CACAMBA DE 2,5 A 3,5 M3, PESO OPERACIONAL DE 18338 KG</v>
          </cell>
          <cell r="C3507" t="str">
            <v xml:space="preserve">UN    </v>
          </cell>
          <cell r="D3507">
            <v>508390.8</v>
          </cell>
        </row>
        <row r="3508">
          <cell r="A3508">
            <v>36518</v>
          </cell>
          <cell r="B3508" t="str">
            <v>PA CARREGADEIRA SOBRE RODAS, POTENCIA LIQUIDA 213 HP, CAPACIDADE DA CACAMBA DE 1,9 A 3,5 M3, PESO OPERACIONAL DE 19234 KG</v>
          </cell>
          <cell r="C3508" t="str">
            <v xml:space="preserve">UN    </v>
          </cell>
          <cell r="D3508">
            <v>578783.37</v>
          </cell>
        </row>
        <row r="3509">
          <cell r="A3509">
            <v>14221</v>
          </cell>
          <cell r="B3509" t="str">
            <v>PA CARREGADEIRA SOBRE RODAS, POTENCIA 152 HP, CAPACIDADE DA CACAMBA DE 1,53 A 2,30 M3, PESO OPERACIONAL DE 10216 KG</v>
          </cell>
          <cell r="C3509" t="str">
            <v xml:space="preserve">UN    </v>
          </cell>
          <cell r="D3509">
            <v>337786.58</v>
          </cell>
        </row>
        <row r="3510">
          <cell r="A3510">
            <v>38402</v>
          </cell>
          <cell r="B3510" t="str">
            <v>PA DE LIXO PLASTICA, CABO LONGO</v>
          </cell>
          <cell r="C3510" t="str">
            <v xml:space="preserve">UN    </v>
          </cell>
          <cell r="D3510">
            <v>8.58</v>
          </cell>
        </row>
        <row r="3511">
          <cell r="A3511">
            <v>3412</v>
          </cell>
          <cell r="B3511" t="str">
            <v>PAINEL DE LA DE VIDRO SEM REVESTIMENTO PSI 20, E = 25 MM, DE 1200 X 600 MM</v>
          </cell>
          <cell r="C3511" t="str">
            <v xml:space="preserve">M2    </v>
          </cell>
          <cell r="D3511">
            <v>13.69</v>
          </cell>
        </row>
        <row r="3512">
          <cell r="A3512">
            <v>3413</v>
          </cell>
          <cell r="B3512" t="str">
            <v>PAINEL DE LA DE VIDRO SEM REVESTIMENTO PSI 20, E = 50 MM, DE 1200 X 600 MM</v>
          </cell>
          <cell r="C3512" t="str">
            <v xml:space="preserve">M2    </v>
          </cell>
          <cell r="D3512">
            <v>30.82</v>
          </cell>
        </row>
        <row r="3513">
          <cell r="A3513">
            <v>39744</v>
          </cell>
          <cell r="B3513" t="str">
            <v>PAINEL DE LA DE VIDRO SEM REVESTIMENTO PSI 40, E = 25 MM, DE 1200 X 600 MM</v>
          </cell>
          <cell r="C3513" t="str">
            <v xml:space="preserve">M2    </v>
          </cell>
          <cell r="D3513">
            <v>23.93</v>
          </cell>
        </row>
        <row r="3514">
          <cell r="A3514">
            <v>39745</v>
          </cell>
          <cell r="B3514" t="str">
            <v>PAINEL DE LA DE VIDRO SEM REVESTIMENTO PSI 40, E = 50 MM, DE 1200 X 600 MM</v>
          </cell>
          <cell r="C3514" t="str">
            <v xml:space="preserve">M2    </v>
          </cell>
          <cell r="D3514">
            <v>50.51</v>
          </cell>
        </row>
        <row r="3515">
          <cell r="A3515">
            <v>39637</v>
          </cell>
          <cell r="B3515" t="str">
            <v>PAINEL ESTRUTURAL PARA LAJE SECA REVESTIDO EM PLACA CIMENTICIA, DE 1,20 X 2,50 M, E = 23 MM</v>
          </cell>
          <cell r="C3515" t="str">
            <v xml:space="preserve">M2    </v>
          </cell>
          <cell r="D3515">
            <v>63.34</v>
          </cell>
        </row>
        <row r="3516">
          <cell r="A3516">
            <v>39638</v>
          </cell>
          <cell r="B3516" t="str">
            <v>PAINEL ESTRUTURAL PARA LAJE SECA REVESTIDO EM PLACA CIMENTICIA, DE 1,20 X 2,50 M, E = 40 MM</v>
          </cell>
          <cell r="C3516" t="str">
            <v xml:space="preserve">M2    </v>
          </cell>
          <cell r="D3516">
            <v>117.95</v>
          </cell>
        </row>
        <row r="3517">
          <cell r="A3517">
            <v>39639</v>
          </cell>
          <cell r="B3517" t="str">
            <v>PAINEL ESTRUTURAL PARA LAJE SECA REVESTIDO EM PLACA CIMENTICIA, DE 1,20 X 2,50 M, E = 55 MM</v>
          </cell>
          <cell r="C3517" t="str">
            <v xml:space="preserve">M2    </v>
          </cell>
          <cell r="D3517">
            <v>155.51</v>
          </cell>
        </row>
        <row r="3518">
          <cell r="A3518">
            <v>39517</v>
          </cell>
          <cell r="B3518" t="str">
            <v>PAINEL TERMOISOLANTE PARA FECHAMENTOS VERTICAIS (INCLUI PARAFUSOS DE FIXACAO) REVESTIDO EM ACO GALVALUME, LARGURA UTIL DE 1100 MM, REVESTIMENTO COM ESPESSURA DE 0,50 MM, COM PRE-PINTURA NAS DUAS FACES, NUCLEO EM POLIURETANO (PUR) COM ESPESSURA 40/50 MM</v>
          </cell>
          <cell r="C3518" t="str">
            <v xml:space="preserve">M2    </v>
          </cell>
          <cell r="D3518">
            <v>133.74</v>
          </cell>
        </row>
        <row r="3519">
          <cell r="A3519">
            <v>39518</v>
          </cell>
          <cell r="B3519" t="str">
            <v>PAINEL TERMOISOLANTE PARA FECHAMENTOS VERTICAIS (INCLUI PARAFUSOS DE FIXACAO) REVESTIDO EM ACO GALVALUME, LARGURA UTIL DE 1100 MM, REVESTIMENTO COM ESPESSURA DE 0,50 MM, COM PRE-PINTURA NAS DUAS FACES, NUCLEO EM POLIURETANO (PUR) COM ESPESSURA 70/80 MM</v>
          </cell>
          <cell r="C3519" t="str">
            <v xml:space="preserve">M2    </v>
          </cell>
          <cell r="D3519">
            <v>158.55000000000001</v>
          </cell>
        </row>
        <row r="3520">
          <cell r="A3520">
            <v>38366</v>
          </cell>
          <cell r="B3520" t="str">
            <v>PAPEL KRAFT BETUMADO</v>
          </cell>
          <cell r="C3520" t="str">
            <v xml:space="preserve">M2    </v>
          </cell>
          <cell r="D3520">
            <v>3.95</v>
          </cell>
        </row>
        <row r="3521">
          <cell r="A3521">
            <v>11703</v>
          </cell>
          <cell r="B3521" t="str">
            <v>PAPELEIRA DE PAREDE EM METAL CROMADO SEM TAMPA</v>
          </cell>
          <cell r="C3521" t="str">
            <v xml:space="preserve">UN    </v>
          </cell>
          <cell r="D3521">
            <v>28.62</v>
          </cell>
        </row>
        <row r="3522">
          <cell r="A3522">
            <v>37400</v>
          </cell>
          <cell r="B3522" t="str">
            <v>PAPELEIRA PLASTICA TIPO DISPENSER PARA PAPEL HIGIENICO ROLAO</v>
          </cell>
          <cell r="C3522" t="str">
            <v xml:space="preserve">UN    </v>
          </cell>
          <cell r="D3522">
            <v>41.17</v>
          </cell>
        </row>
        <row r="3523">
          <cell r="A3523">
            <v>25400</v>
          </cell>
          <cell r="B3523" t="str">
            <v>PAR DE TABELAS DE BASQUETE EM COMPENSADO NAVAL DE *1,80 X 1,20* M, COM ARO DE METAL E REDE (SEM SUPORTE DE FIXACAO)</v>
          </cell>
          <cell r="C3523" t="str">
            <v xml:space="preserve">UN    </v>
          </cell>
          <cell r="D3523">
            <v>1247.98</v>
          </cell>
        </row>
        <row r="3524">
          <cell r="A3524">
            <v>4272</v>
          </cell>
          <cell r="B3524" t="str">
            <v>PARA-RAIOS DE BAIXA TENSAO, TENSAO DE OPERACAO *280* V , CORRENTE MAXIMA *20* KA</v>
          </cell>
          <cell r="C3524" t="str">
            <v xml:space="preserve">UN    </v>
          </cell>
          <cell r="D3524">
            <v>87.3</v>
          </cell>
        </row>
        <row r="3525">
          <cell r="A3525">
            <v>4276</v>
          </cell>
          <cell r="B3525" t="str">
            <v>PARA-RAIOS DE DISTRIBUICAO, TENSAO NOMINAL 15 KV, CORRENTE NOMINAL DE DESCARGA 5 KA</v>
          </cell>
          <cell r="C3525" t="str">
            <v xml:space="preserve">UN    </v>
          </cell>
          <cell r="D3525">
            <v>257.68</v>
          </cell>
        </row>
        <row r="3526">
          <cell r="A3526">
            <v>4273</v>
          </cell>
          <cell r="B3526" t="str">
            <v>PARA-RAIOS DE DISTRIBUICAO, TENSAO NOMINAL 30 KV, CORRENTE NOMINAL DE DESCARGA 10 KA</v>
          </cell>
          <cell r="C3526" t="str">
            <v xml:space="preserve">UN    </v>
          </cell>
          <cell r="D3526">
            <v>428.06</v>
          </cell>
        </row>
        <row r="3527">
          <cell r="A3527">
            <v>4274</v>
          </cell>
          <cell r="B3527" t="str">
            <v>PARA-RAIOS TIPO FRANKLIN 350 MM, EM LATAO CROMADO, DUAS DESCIDAS, PARA PROTECAO DE EDIFICACOES CONTRA DESCARGAS ATMOSFERICAS</v>
          </cell>
          <cell r="C3527" t="str">
            <v xml:space="preserve">UN    </v>
          </cell>
          <cell r="D3527">
            <v>99.26</v>
          </cell>
        </row>
        <row r="3528">
          <cell r="A3528">
            <v>39438</v>
          </cell>
          <cell r="B3528" t="str">
            <v>PARAFUSO CABECA TROMBETA E PONTA AGULHA (GN55), COMPRIMENTO 55 MM, EM ACO FOSFATIZADO, PARA FIXAR CHAPA DE GESSO EM PERFIL DRYWALL METALICO MAXIMO 0,7 MM</v>
          </cell>
          <cell r="C3528" t="str">
            <v xml:space="preserve">UN    </v>
          </cell>
          <cell r="D3528">
            <v>0.18</v>
          </cell>
        </row>
        <row r="3529">
          <cell r="A3529">
            <v>11963</v>
          </cell>
          <cell r="B3529" t="str">
            <v>PARAFUSO DE ACO TIPO CHUMBADOR PARABOLT, DIAMETRO 1/2", COMPRIMENTO 75 MM</v>
          </cell>
          <cell r="C3529" t="str">
            <v xml:space="preserve">UN    </v>
          </cell>
          <cell r="D3529">
            <v>6.56</v>
          </cell>
        </row>
        <row r="3530">
          <cell r="A3530">
            <v>11964</v>
          </cell>
          <cell r="B3530" t="str">
            <v>PARAFUSO DE ACO TIPO CHUMBADOR PARABOLT, DIAMETRO 3/8", COMPRIMENTO 75 MM</v>
          </cell>
          <cell r="C3530" t="str">
            <v xml:space="preserve">UN    </v>
          </cell>
          <cell r="D3530">
            <v>1.65</v>
          </cell>
        </row>
        <row r="3531">
          <cell r="A3531">
            <v>4379</v>
          </cell>
          <cell r="B3531" t="str">
            <v>PARAFUSO DE ACO ZINCADO COM ROSCA SOBERBA, CABECA CHATA E FENDA SIMPLES, DIAMETRO 2,5 MM, COMPRIMENTO * 9,5 * MM</v>
          </cell>
          <cell r="C3531" t="str">
            <v xml:space="preserve">UN    </v>
          </cell>
          <cell r="D3531">
            <v>0.03</v>
          </cell>
        </row>
        <row r="3532">
          <cell r="A3532">
            <v>4377</v>
          </cell>
          <cell r="B3532" t="str">
            <v>PARAFUSO DE ACO ZINCADO COM ROSCA SOBERBA, CABECA CHATA E FENDA SIMPLES, DIAMETRO 4,2 MM, COMPRIMENTO * 32 * MM</v>
          </cell>
          <cell r="C3532" t="str">
            <v xml:space="preserve">UN    </v>
          </cell>
          <cell r="D3532">
            <v>0.13</v>
          </cell>
        </row>
        <row r="3533">
          <cell r="A3533">
            <v>4356</v>
          </cell>
          <cell r="B3533" t="str">
            <v>PARAFUSO DE ACO ZINCADO COM ROSCA SOBERBA, CABECA CHATA E FENDA SIMPLES, DIAMETRO 4,8 MM, COMPRIMENTO 45 MM</v>
          </cell>
          <cell r="C3533" t="str">
            <v xml:space="preserve">UN    </v>
          </cell>
          <cell r="D3533">
            <v>0.18</v>
          </cell>
        </row>
        <row r="3534">
          <cell r="A3534">
            <v>13246</v>
          </cell>
          <cell r="B3534" t="str">
            <v>PARAFUSO DE FERRO POLIDO, SEXTAVADO, COM ROSCA INTEIRA, DIAMETRO 5/16", COMPRIMENTO 3/4", COM PORCA E ARRUELA LISA LEVE</v>
          </cell>
          <cell r="C3534" t="str">
            <v xml:space="preserve">UN    </v>
          </cell>
          <cell r="D3534">
            <v>0.31</v>
          </cell>
        </row>
        <row r="3535">
          <cell r="A3535">
            <v>4346</v>
          </cell>
          <cell r="B3535" t="str">
            <v>PARAFUSO DE FERRO POLIDO, SEXTAVADO, COM ROSCA PARCIAL, DIAMETRO 5/8", COMPRIMENTO 6", COM PORCA E ARRUELA DE PRESSAO MEDIA</v>
          </cell>
          <cell r="C3535" t="str">
            <v xml:space="preserve">UN    </v>
          </cell>
          <cell r="D3535">
            <v>7.03</v>
          </cell>
        </row>
        <row r="3536">
          <cell r="A3536">
            <v>11955</v>
          </cell>
          <cell r="B3536" t="str">
            <v>PARAFUSO DE LATAO COM ACABAMENTO CROMADO PARA FIXAR PECA SANITARIA, INCLUI PORCA CEGA, ARRUELA E BUCHA DE NYLON TAMANHO S-10</v>
          </cell>
          <cell r="C3536" t="str">
            <v xml:space="preserve">UN    </v>
          </cell>
          <cell r="D3536">
            <v>3.07</v>
          </cell>
        </row>
        <row r="3537">
          <cell r="A3537">
            <v>11960</v>
          </cell>
          <cell r="B3537" t="str">
            <v>PARAFUSO DE LATAO COM ROSCA SOBERBA, CABECA CHATA E FENDA SIMPLES, DIAMETRO 2,5 MM, COMPRIMENTO 12 MM</v>
          </cell>
          <cell r="C3537" t="str">
            <v xml:space="preserve">UN    </v>
          </cell>
          <cell r="D3537">
            <v>0.1</v>
          </cell>
        </row>
        <row r="3538">
          <cell r="A3538">
            <v>4333</v>
          </cell>
          <cell r="B3538" t="str">
            <v>PARAFUSO DE LATAO COM ROSCA SOBERBA, CABECA CHATA E FENDA SIMPLES, DIAMETRO 3,2 MM, COMPRIMENTO 16 MM</v>
          </cell>
          <cell r="C3538" t="str">
            <v xml:space="preserve">UN    </v>
          </cell>
          <cell r="D3538">
            <v>0.18</v>
          </cell>
        </row>
        <row r="3539">
          <cell r="A3539">
            <v>4358</v>
          </cell>
          <cell r="B3539" t="str">
            <v>PARAFUSO DE LATAO COM ROSCA SOBERBA, CABECA CHATA E FENDA SIMPLES, DIAMETRO 4,8 MM, COMPRIMENTO 65 MM</v>
          </cell>
          <cell r="C3539" t="str">
            <v xml:space="preserve">UN    </v>
          </cell>
          <cell r="D3539">
            <v>1.4</v>
          </cell>
        </row>
        <row r="3540">
          <cell r="A3540">
            <v>39435</v>
          </cell>
          <cell r="B3540" t="str">
            <v>PARAFUSO DRY WALL, EM ACO FOSFATIZADO, CABECA TROMBETA E PONTA AGULHA (TA), COMPRIMENTO 25 MM</v>
          </cell>
          <cell r="C3540" t="str">
            <v xml:space="preserve">UN    </v>
          </cell>
          <cell r="D3540">
            <v>7.0000000000000007E-2</v>
          </cell>
        </row>
        <row r="3541">
          <cell r="A3541">
            <v>39436</v>
          </cell>
          <cell r="B3541" t="str">
            <v>PARAFUSO DRY WALL, EM ACO FOSFATIZADO, CABECA TROMBETA E PONTA AGULHA (TA), COMPRIMENTO 35 MM</v>
          </cell>
          <cell r="C3541" t="str">
            <v xml:space="preserve">UN    </v>
          </cell>
          <cell r="D3541">
            <v>0.12</v>
          </cell>
        </row>
        <row r="3542">
          <cell r="A3542">
            <v>39437</v>
          </cell>
          <cell r="B3542" t="str">
            <v>PARAFUSO DRY WALL, EM ACO FOSFATIZADO, CABECA TROMBETA E PONTA AGULHA (TA), COMPRIMENTO 45 MM</v>
          </cell>
          <cell r="C3542" t="str">
            <v xml:space="preserve">UN    </v>
          </cell>
          <cell r="D3542">
            <v>0.16</v>
          </cell>
        </row>
        <row r="3543">
          <cell r="A3543">
            <v>39439</v>
          </cell>
          <cell r="B3543" t="str">
            <v>PARAFUSO DRY WALL, EM ACO FOSFATIZADO, CABECA TROMBETA E PONTA BROCA (TB), COMPRIMENTO 25 MM</v>
          </cell>
          <cell r="C3543" t="str">
            <v xml:space="preserve">UN    </v>
          </cell>
          <cell r="D3543">
            <v>0.1</v>
          </cell>
        </row>
        <row r="3544">
          <cell r="A3544">
            <v>39440</v>
          </cell>
          <cell r="B3544" t="str">
            <v>PARAFUSO DRY WALL, EM ACO FOSFATIZADO, CABECA TROMBETA E PONTA BROCA (TB), COMPRIMENTO 35 MM</v>
          </cell>
          <cell r="C3544" t="str">
            <v xml:space="preserve">UN    </v>
          </cell>
          <cell r="D3544">
            <v>0.14000000000000001</v>
          </cell>
        </row>
        <row r="3545">
          <cell r="A3545">
            <v>39441</v>
          </cell>
          <cell r="B3545" t="str">
            <v>PARAFUSO DRY WALL, EM ACO FOSFATIZADO, CABECA TROMBETA E PONTA BROCA (TB), COMPRIMENTO 45 MM</v>
          </cell>
          <cell r="C3545" t="str">
            <v xml:space="preserve">UN    </v>
          </cell>
          <cell r="D3545">
            <v>0.17</v>
          </cell>
        </row>
        <row r="3546">
          <cell r="A3546">
            <v>39442</v>
          </cell>
          <cell r="B3546" t="str">
            <v>PARAFUSO DRY WALL, EM ACO ZINCADO, CABECA LENTILHA E PONTA AGULHA (LA), LARGURA 4,2 MM, COMPRIMENTO 13 MM</v>
          </cell>
          <cell r="C3546" t="str">
            <v xml:space="preserve">UN    </v>
          </cell>
          <cell r="D3546">
            <v>0.12</v>
          </cell>
        </row>
        <row r="3547">
          <cell r="A3547">
            <v>39443</v>
          </cell>
          <cell r="B3547" t="str">
            <v>PARAFUSO DRY WALL, EM ACO ZINCADO, CABECA LENTILHA E PONTA BROCA (LB), LARGURA 4,2 MM, COMPRIMENTO 13 MM</v>
          </cell>
          <cell r="C3547" t="str">
            <v xml:space="preserve">UN    </v>
          </cell>
          <cell r="D3547">
            <v>0.16</v>
          </cell>
        </row>
        <row r="3548">
          <cell r="A3548">
            <v>4329</v>
          </cell>
          <cell r="B3548" t="str">
            <v>PARAFUSO EM ACO GALVANIZADO, TIPO MAQUINA, SEXTAVADO, SEM PORCA, DIAMETRO 1/2", COMPRIMENTO 2"</v>
          </cell>
          <cell r="C3548" t="str">
            <v xml:space="preserve">UN    </v>
          </cell>
          <cell r="D3548">
            <v>1.5</v>
          </cell>
        </row>
        <row r="3549">
          <cell r="A3549">
            <v>4383</v>
          </cell>
          <cell r="B3549" t="str">
            <v>PARAFUSO FRANCES METRICO ZINCADO, DIAMETRO 12 MM, COMPRIMENTO 140MM, COM PORCA SEXTAVADA E ARRUELA DE PRESSAO MEDIA</v>
          </cell>
          <cell r="C3549" t="str">
            <v xml:space="preserve">UN    </v>
          </cell>
          <cell r="D3549">
            <v>13.56</v>
          </cell>
        </row>
        <row r="3550">
          <cell r="A3550">
            <v>4344</v>
          </cell>
          <cell r="B3550" t="str">
            <v>PARAFUSO FRANCES METRICO ZINCADO, DIAMETRO 12 MM, COMPRIMENTO 150 MM, COM PORCA SEXTAVADA E ARRUELA DE PRESSAO MEDIA</v>
          </cell>
          <cell r="C3550" t="str">
            <v xml:space="preserve">UN    </v>
          </cell>
          <cell r="D3550">
            <v>14.21</v>
          </cell>
        </row>
        <row r="3551">
          <cell r="A3551">
            <v>436</v>
          </cell>
          <cell r="B3551" t="str">
            <v>PARAFUSO FRANCES M16 EM ACO GALVANIZADO, COMPRIMENTO = 150 MM, DIAMETRO = 16 MM, CABECA ABAULADA</v>
          </cell>
          <cell r="C3551" t="str">
            <v xml:space="preserve">UN    </v>
          </cell>
          <cell r="D3551">
            <v>3.67</v>
          </cell>
        </row>
        <row r="3552">
          <cell r="A3552">
            <v>442</v>
          </cell>
          <cell r="B3552" t="str">
            <v>PARAFUSO FRANCES M16 EM ACO GALVANIZADO, COMPRIMENTO = 45 MM, DIAMETRO = 16 MM, CABECA ABAULADA</v>
          </cell>
          <cell r="C3552" t="str">
            <v xml:space="preserve">UN    </v>
          </cell>
          <cell r="D3552">
            <v>2.17</v>
          </cell>
        </row>
        <row r="3553">
          <cell r="A3553">
            <v>11953</v>
          </cell>
          <cell r="B3553" t="str">
            <v>PARAFUSO FRANCES ZINCADO, DIAMETRO 1/2'', COMPRIMENTO 2'', COM PORCA E ARRUELA</v>
          </cell>
          <cell r="C3553" t="str">
            <v xml:space="preserve">UN    </v>
          </cell>
          <cell r="D3553">
            <v>2.25</v>
          </cell>
        </row>
        <row r="3554">
          <cell r="A3554">
            <v>4335</v>
          </cell>
          <cell r="B3554" t="str">
            <v>PARAFUSO FRANCES ZINCADO, DIAMETRO 1/2", COMPRIMENTO 12", COM PORCA E ARRUELA LISA MEDIA</v>
          </cell>
          <cell r="C3554" t="str">
            <v xml:space="preserve">UN    </v>
          </cell>
          <cell r="D3554">
            <v>9.5399999999999991</v>
          </cell>
        </row>
        <row r="3555">
          <cell r="A3555">
            <v>4334</v>
          </cell>
          <cell r="B3555" t="str">
            <v>PARAFUSO FRANCES ZINCADO, DIAMETRO 1/2", COMPRIMENTO 15", COM PORCA E ARRUELA LISA MEDIA</v>
          </cell>
          <cell r="C3555" t="str">
            <v xml:space="preserve">UN    </v>
          </cell>
          <cell r="D3555">
            <v>13.09</v>
          </cell>
        </row>
        <row r="3556">
          <cell r="A3556">
            <v>4343</v>
          </cell>
          <cell r="B3556" t="str">
            <v>PARAFUSO FRANCES ZINCADO, DIAMETRO 1/2", COMPRIMENTO 4", COM PORCA E ARRUELA</v>
          </cell>
          <cell r="C3556" t="str">
            <v xml:space="preserve">UN    </v>
          </cell>
          <cell r="D3556">
            <v>3.22</v>
          </cell>
        </row>
        <row r="3557">
          <cell r="A3557">
            <v>430</v>
          </cell>
          <cell r="B3557" t="str">
            <v>PARAFUSO M16 EM ACO GALVANIZADO, COMPRIMENTO = 125 MM, DIAMETRO = 16 MM, ROSCA MAQUINA, CABECA QUADRADA</v>
          </cell>
          <cell r="C3557" t="str">
            <v xml:space="preserve">UN    </v>
          </cell>
          <cell r="D3557">
            <v>3.29</v>
          </cell>
        </row>
        <row r="3558">
          <cell r="A3558">
            <v>441</v>
          </cell>
          <cell r="B3558" t="str">
            <v>PARAFUSO M16 EM ACO GALVANIZADO, COMPRIMENTO = 150 MM, DIAMETRO = 16 MM, ROSCA MAQUINA, CABECA QUADRADA</v>
          </cell>
          <cell r="C3558" t="str">
            <v xml:space="preserve">UN    </v>
          </cell>
          <cell r="D3558">
            <v>3.62</v>
          </cell>
        </row>
        <row r="3559">
          <cell r="A3559">
            <v>431</v>
          </cell>
          <cell r="B3559" t="str">
            <v>PARAFUSO M16 EM ACO GALVANIZADO, COMPRIMENTO = 200 MM, DIAMETRO = 16 MM, ROSCA MAQUINA, CABECA QUADRADA</v>
          </cell>
          <cell r="C3559" t="str">
            <v xml:space="preserve">UN    </v>
          </cell>
          <cell r="D3559">
            <v>4.37</v>
          </cell>
        </row>
        <row r="3560">
          <cell r="A3560">
            <v>432</v>
          </cell>
          <cell r="B3560" t="str">
            <v>PARAFUSO M16 EM ACO GALVANIZADO, COMPRIMENTO = 250 MM, DIAMETRO = 16 MM, ROSCA MAQUINA, CABECA QUADRADA</v>
          </cell>
          <cell r="C3560" t="str">
            <v xml:space="preserve">UN    </v>
          </cell>
          <cell r="D3560">
            <v>4.82</v>
          </cell>
        </row>
        <row r="3561">
          <cell r="A3561">
            <v>429</v>
          </cell>
          <cell r="B3561" t="str">
            <v>PARAFUSO M16 EM ACO GALVANIZADO, COMPRIMENTO = 300 MM, DIAMETRO = 16 MM, ROSCA DUPLA</v>
          </cell>
          <cell r="C3561" t="str">
            <v xml:space="preserve">UN    </v>
          </cell>
          <cell r="D3561">
            <v>6.5</v>
          </cell>
        </row>
        <row r="3562">
          <cell r="A3562">
            <v>439</v>
          </cell>
          <cell r="B3562" t="str">
            <v>PARAFUSO M16 EM ACO GALVANIZADO, COMPRIMENTO = 300 MM, DIAMETRO = 16 MM, ROSCA MAQUINA, CABECA QUADRADA</v>
          </cell>
          <cell r="C3562" t="str">
            <v xml:space="preserve">UN    </v>
          </cell>
          <cell r="D3562">
            <v>5.54</v>
          </cell>
        </row>
        <row r="3563">
          <cell r="A3563">
            <v>433</v>
          </cell>
          <cell r="B3563" t="str">
            <v>PARAFUSO M16 EM ACO GALVANIZADO, COMPRIMENTO = 350 MM, DIAMETRO = 16 MM, ROSCA MAQUINA, CABECA QUADRADA</v>
          </cell>
          <cell r="C3563" t="str">
            <v xml:space="preserve">UN    </v>
          </cell>
          <cell r="D3563">
            <v>6.47</v>
          </cell>
        </row>
        <row r="3564">
          <cell r="A3564">
            <v>437</v>
          </cell>
          <cell r="B3564" t="str">
            <v>PARAFUSO M16 EM ACO GALVANIZADO, COMPRIMENTO = 400 MM, DIAMETRO = 16 MM, ROSCA DUPLA</v>
          </cell>
          <cell r="C3564" t="str">
            <v xml:space="preserve">UN    </v>
          </cell>
          <cell r="D3564">
            <v>8.59</v>
          </cell>
        </row>
        <row r="3565">
          <cell r="A3565">
            <v>11790</v>
          </cell>
          <cell r="B3565" t="str">
            <v>PARAFUSO M16 EM ACO GALVANIZADO, COMPRIMENTO = 450 MM, DIAMETRO = 16 MM, ROSCA MAQUINA, CABECA QUADRADA</v>
          </cell>
          <cell r="C3565" t="str">
            <v xml:space="preserve">UN    </v>
          </cell>
          <cell r="D3565">
            <v>9.74</v>
          </cell>
        </row>
        <row r="3566">
          <cell r="A3566">
            <v>428</v>
          </cell>
          <cell r="B3566" t="str">
            <v>PARAFUSO M16 EM ACO GALVANIZADO, COMPRIMENTO = 500 MM, DIAMETRO = 16 MM, ROSCA MAQUINA, COM CABECA SEXTAVADA E PORCA</v>
          </cell>
          <cell r="C3566" t="str">
            <v xml:space="preserve">UN    </v>
          </cell>
          <cell r="D3566">
            <v>10.6</v>
          </cell>
        </row>
        <row r="3567">
          <cell r="A3567">
            <v>4384</v>
          </cell>
          <cell r="B3567" t="str">
            <v>PARAFUSO NIQUELADO COM ACABAMENTO CROMADO PARA FIXAR PECA SANITARIA, INCLUI PORCA CEGA, ARRUELA E BUCHA DE NYLON TAMANHO S-10</v>
          </cell>
          <cell r="C3567" t="str">
            <v xml:space="preserve">UN    </v>
          </cell>
          <cell r="D3567">
            <v>15.58</v>
          </cell>
        </row>
        <row r="3568">
          <cell r="A3568">
            <v>4351</v>
          </cell>
          <cell r="B3568" t="str">
            <v>PARAFUSO NIQUELADO 3 1/2" COM ACABAMENTO CROMADO PARA FIXAR PECA SANITARIA, INCLUI PORCA CEGA, ARRUELA E BUCHA DE NYLON TAMANHO S-8</v>
          </cell>
          <cell r="C3568" t="str">
            <v xml:space="preserve">UN    </v>
          </cell>
          <cell r="D3568">
            <v>11.55</v>
          </cell>
        </row>
        <row r="3569">
          <cell r="A3569">
            <v>11054</v>
          </cell>
          <cell r="B3569" t="str">
            <v>PARAFUSO ROSCA SOBERBA ZINCADO CABECA CHATA FENDA SIMPLES 3,2 X 20 MM (3/4 ")</v>
          </cell>
          <cell r="C3569" t="str">
            <v xml:space="preserve">UN    </v>
          </cell>
          <cell r="D3569">
            <v>0.02</v>
          </cell>
        </row>
        <row r="3570">
          <cell r="A3570">
            <v>11055</v>
          </cell>
          <cell r="B3570" t="str">
            <v>PARAFUSO ROSCA SOBERBA ZINCADO CABECA CHATA FENDA SIMPLES 3,5 X 25 MM (1 ")</v>
          </cell>
          <cell r="C3570" t="str">
            <v xml:space="preserve">UN    </v>
          </cell>
          <cell r="D3570">
            <v>0.04</v>
          </cell>
        </row>
        <row r="3571">
          <cell r="A3571">
            <v>11056</v>
          </cell>
          <cell r="B3571" t="str">
            <v>PARAFUSO ROSCA SOBERBA ZINCADO CABECA CHATA FENDA SIMPLES 3,8 X 30 MM (1.1/4 ")</v>
          </cell>
          <cell r="C3571" t="str">
            <v xml:space="preserve">UN    </v>
          </cell>
          <cell r="D3571">
            <v>0.05</v>
          </cell>
        </row>
        <row r="3572">
          <cell r="A3572">
            <v>11057</v>
          </cell>
          <cell r="B3572" t="str">
            <v>PARAFUSO ROSCA SOBERBA ZINCADO CABECA CHATA FENDA SIMPLES 4,8 X 40 MM (1.1/2 ")</v>
          </cell>
          <cell r="C3572" t="str">
            <v xml:space="preserve">UN    </v>
          </cell>
          <cell r="D3572">
            <v>0.1</v>
          </cell>
        </row>
        <row r="3573">
          <cell r="A3573">
            <v>11059</v>
          </cell>
          <cell r="B3573" t="str">
            <v>PARAFUSO ROSCA SOBERBA ZINCADO CABECA CHATA FENDA SIMPLES 5,5 X 50 MM (2 ")</v>
          </cell>
          <cell r="C3573" t="str">
            <v xml:space="preserve">UN    </v>
          </cell>
          <cell r="D3573">
            <v>0.2</v>
          </cell>
        </row>
        <row r="3574">
          <cell r="A3574">
            <v>11058</v>
          </cell>
          <cell r="B3574" t="str">
            <v>PARAFUSO ROSCA SOBERBA ZINCADO CABECA CHATA FENDA SIMPLES 5,5 X 65 MM (2.1/2 ")</v>
          </cell>
          <cell r="C3574" t="str">
            <v xml:space="preserve">UN    </v>
          </cell>
          <cell r="D3574">
            <v>0.26</v>
          </cell>
        </row>
        <row r="3575">
          <cell r="A3575">
            <v>4380</v>
          </cell>
          <cell r="B3575" t="str">
            <v>PARAFUSO ZINCADO ROSCA SOBERBA 5/16 " X 120 MM PARA TELHA FIBROCIMENTO</v>
          </cell>
          <cell r="C3575" t="str">
            <v xml:space="preserve">UN    </v>
          </cell>
          <cell r="D3575">
            <v>0.88</v>
          </cell>
        </row>
        <row r="3576">
          <cell r="A3576">
            <v>4299</v>
          </cell>
          <cell r="B3576" t="str">
            <v>PARAFUSO ZINCADO ROSCA SOBERBA, CABECA SEXTAVADA, 5/16 " X 110 MM, PARA FIXACAO DE TELHA EM MADEIRA</v>
          </cell>
          <cell r="C3576" t="str">
            <v xml:space="preserve">UN    </v>
          </cell>
          <cell r="D3576">
            <v>0.83</v>
          </cell>
        </row>
        <row r="3577">
          <cell r="A3577">
            <v>4304</v>
          </cell>
          <cell r="B3577" t="str">
            <v>PARAFUSO ZINCADO ROSCA SOBERBA, CABECA SEXTAVADA, 5/16 " X 150 MM, PARA FIXACAO DE TELHA EM MADEIRA</v>
          </cell>
          <cell r="C3577" t="str">
            <v xml:space="preserve">UN    </v>
          </cell>
          <cell r="D3577">
            <v>1.1299999999999999</v>
          </cell>
        </row>
        <row r="3578">
          <cell r="A3578">
            <v>4305</v>
          </cell>
          <cell r="B3578" t="str">
            <v>PARAFUSO ZINCADO ROSCA SOBERBA, CABECA SEXTAVADA, 5/16 " X 180 MM, PARA FIXACAO DE TELHA EM MADEIRA</v>
          </cell>
          <cell r="C3578" t="str">
            <v xml:space="preserve">UN    </v>
          </cell>
          <cell r="D3578">
            <v>1.31</v>
          </cell>
        </row>
        <row r="3579">
          <cell r="A3579">
            <v>4306</v>
          </cell>
          <cell r="B3579" t="str">
            <v>PARAFUSO ZINCADO ROSCA SOBERBA, CABECA SEXTAVADA, 5/16 " X 200 MM, PARA FIXACAO DE TELHA EM MADEIRA</v>
          </cell>
          <cell r="C3579" t="str">
            <v xml:space="preserve">UN    </v>
          </cell>
          <cell r="D3579">
            <v>1.52</v>
          </cell>
        </row>
        <row r="3580">
          <cell r="A3580">
            <v>4308</v>
          </cell>
          <cell r="B3580" t="str">
            <v>PARAFUSO ZINCADO ROSCA SOBERBA, CABECA SEXTAVADA, 5/16 " X 230 MM, PARA FIXACAO DE TELHA EM MADEIRA</v>
          </cell>
          <cell r="C3580" t="str">
            <v xml:space="preserve">UN    </v>
          </cell>
          <cell r="D3580">
            <v>3.16</v>
          </cell>
        </row>
        <row r="3581">
          <cell r="A3581">
            <v>4302</v>
          </cell>
          <cell r="B3581" t="str">
            <v>PARAFUSO ZINCADO ROSCA SOBERBA, CABECA SEXTAVADA, 5/16 " X 250 MM, PARA FIXACAO DE TELHA EM MADEIRA</v>
          </cell>
          <cell r="C3581" t="str">
            <v xml:space="preserve">UN    </v>
          </cell>
          <cell r="D3581">
            <v>2.37</v>
          </cell>
        </row>
        <row r="3582">
          <cell r="A3582">
            <v>4300</v>
          </cell>
          <cell r="B3582" t="str">
            <v>PARAFUSO ZINCADO ROSCA SOBERBA, CABECA SEXTAVADA, 5/16 " X 50 MM, PARA FIXACAO DE TELHA EM MADEIRA</v>
          </cell>
          <cell r="C3582" t="str">
            <v xml:space="preserve">UN    </v>
          </cell>
          <cell r="D3582">
            <v>0.56000000000000005</v>
          </cell>
        </row>
        <row r="3583">
          <cell r="A3583">
            <v>4301</v>
          </cell>
          <cell r="B3583" t="str">
            <v>PARAFUSO ZINCADO ROSCA SOBERBA, CABECA SEXTAVADA, 5/16 " X 85 MM, PARA FIXACAO DE TELHA EM MADEIRA</v>
          </cell>
          <cell r="C3583" t="str">
            <v xml:space="preserve">UN    </v>
          </cell>
          <cell r="D3583">
            <v>0.69</v>
          </cell>
        </row>
        <row r="3584">
          <cell r="A3584">
            <v>4320</v>
          </cell>
          <cell r="B3584" t="str">
            <v>PARAFUSO ZINCADO 5/16 " X 250 MM PARA FIXACAO DE TELHA DE FIBROCIMENTO CANALETE 49, INCLUI BUCHA NYLON S-10</v>
          </cell>
          <cell r="C3584" t="str">
            <v xml:space="preserve">UN    </v>
          </cell>
          <cell r="D3584">
            <v>2.09</v>
          </cell>
        </row>
        <row r="3585">
          <cell r="A3585">
            <v>4318</v>
          </cell>
          <cell r="B3585" t="str">
            <v>PARAFUSO ZINCADO 5/16 " X 85 MM PARA FIXACAO DE TELHA DE FIBROCIMENTO CANALETE 90, INCLUI BUCHA NYLON S-10</v>
          </cell>
          <cell r="C3585" t="str">
            <v xml:space="preserve">UN    </v>
          </cell>
          <cell r="D3585">
            <v>1.02</v>
          </cell>
        </row>
        <row r="3586">
          <cell r="A3586">
            <v>40547</v>
          </cell>
          <cell r="B3586" t="str">
            <v>PARAFUSO ZINCADO, AUTOBROCANTE, FLANGEADO, 4,2 MM X 19 MM</v>
          </cell>
          <cell r="C3586" t="str">
            <v xml:space="preserve">CENTO </v>
          </cell>
          <cell r="D3586">
            <v>18.93</v>
          </cell>
        </row>
        <row r="3587">
          <cell r="A3587">
            <v>11962</v>
          </cell>
          <cell r="B3587" t="str">
            <v>PARAFUSO ZINCADO, SEXTAVADO, COM ROSCA INTEIRA, DIAMETRO 1/4", COMPRIMENTO 1/2"</v>
          </cell>
          <cell r="C3587" t="str">
            <v xml:space="preserve">UN    </v>
          </cell>
          <cell r="D3587">
            <v>0.15</v>
          </cell>
        </row>
        <row r="3588">
          <cell r="A3588">
            <v>4332</v>
          </cell>
          <cell r="B3588" t="str">
            <v>PARAFUSO ZINCADO, SEXTAVADO, COM ROSCA INTEIRA, DIAMETRO 3/8", COMPRIMENTO 2"</v>
          </cell>
          <cell r="C3588" t="str">
            <v xml:space="preserve">UN    </v>
          </cell>
          <cell r="D3588">
            <v>0.75</v>
          </cell>
        </row>
        <row r="3589">
          <cell r="A3589">
            <v>4331</v>
          </cell>
          <cell r="B3589" t="str">
            <v>PARAFUSO ZINCADO, SEXTAVADO, COM ROSCA INTEIRA, DIAMETRO 5/8", COMPRIMENTO 2 1/4"</v>
          </cell>
          <cell r="C3589" t="str">
            <v xml:space="preserve">UN    </v>
          </cell>
          <cell r="D3589">
            <v>2.84</v>
          </cell>
        </row>
        <row r="3590">
          <cell r="A3590">
            <v>4336</v>
          </cell>
          <cell r="B3590" t="str">
            <v>PARAFUSO ZINCADO, SEXTAVADO, COM ROSCA INTEIRA, DIAMETRO 5/8", COMPRIMENTO 3", COM PORCA E ARRUELA DE PRESSAO MEDIA</v>
          </cell>
          <cell r="C3590" t="str">
            <v xml:space="preserve">UN    </v>
          </cell>
          <cell r="D3590">
            <v>3.63</v>
          </cell>
        </row>
        <row r="3591">
          <cell r="A3591">
            <v>13294</v>
          </cell>
          <cell r="B3591" t="str">
            <v>PARAFUSO ZINCADO, SEXTAVADO, COM ROSCA SOBERBA, DIAMETRO 3/8", COMPRIMENTO 80 MM</v>
          </cell>
          <cell r="C3591" t="str">
            <v xml:space="preserve">UN    </v>
          </cell>
          <cell r="D3591">
            <v>1.04</v>
          </cell>
        </row>
        <row r="3592">
          <cell r="A3592">
            <v>11948</v>
          </cell>
          <cell r="B3592" t="str">
            <v>PARAFUSO ZINCADO, SEXTAVADO, COM ROSCA SOBERBA, DIAMETRO 5/16", COMPRIMENTO 40 MM</v>
          </cell>
          <cell r="C3592" t="str">
            <v xml:space="preserve">UN    </v>
          </cell>
          <cell r="D3592">
            <v>0.46</v>
          </cell>
        </row>
        <row r="3593">
          <cell r="A3593">
            <v>4382</v>
          </cell>
          <cell r="B3593" t="str">
            <v>PARAFUSO ZINCADO, SEXTAVADO, COM ROSCA SOBERBA, DIAMETRO 5/16", COMPRIMENTO 80 MM</v>
          </cell>
          <cell r="C3593" t="str">
            <v xml:space="preserve">UN    </v>
          </cell>
          <cell r="D3593">
            <v>0.78</v>
          </cell>
        </row>
        <row r="3594">
          <cell r="A3594">
            <v>4354</v>
          </cell>
          <cell r="B3594" t="str">
            <v>PARAFUSO ZINCADO, SEXTAVADO, GRAU 5, ROSCA INTEIRA, DIAMETRO 1 1/2", COMPRIMENTO 4"</v>
          </cell>
          <cell r="C3594" t="str">
            <v xml:space="preserve">UN    </v>
          </cell>
          <cell r="D3594">
            <v>32.6</v>
          </cell>
        </row>
        <row r="3595">
          <cell r="A3595">
            <v>40839</v>
          </cell>
          <cell r="B3595" t="str">
            <v>PARAFUSO, ASTM A307 - GRAU A, SEXTAVADO, ZINCADO, DIAMETRO 3/8" (9,52 MM), COMPRIMENTO 1 " (25,4 MM)</v>
          </cell>
          <cell r="C3595" t="str">
            <v xml:space="preserve">CENTO </v>
          </cell>
          <cell r="D3595">
            <v>78.459999999999994</v>
          </cell>
        </row>
        <row r="3596">
          <cell r="A3596">
            <v>40552</v>
          </cell>
          <cell r="B3596" t="str">
            <v>PARAFUSO, AUTO ATARRACHANTE, CABECA CHATA, FENDA SIMPLES, 1/4 (6,35 MM) X 25 MM</v>
          </cell>
          <cell r="C3596" t="str">
            <v xml:space="preserve">CENTO </v>
          </cell>
          <cell r="D3596">
            <v>32.46</v>
          </cell>
        </row>
        <row r="3597">
          <cell r="A3597">
            <v>40549</v>
          </cell>
          <cell r="B3597" t="str">
            <v>PARAFUSO, COMUM, ASTM A307, SEXTAVADO, DIAMETRO 1/2" (12,7 MM), COMPRIMENTO 1" (25,4 MM)</v>
          </cell>
          <cell r="C3597" t="str">
            <v xml:space="preserve">CENTO </v>
          </cell>
          <cell r="D3597">
            <v>128.51</v>
          </cell>
        </row>
        <row r="3598">
          <cell r="A3598">
            <v>4385</v>
          </cell>
          <cell r="B3598" t="str">
            <v>PARALELEPIPEDO GRANITICO OU BASALTICO, PARA PAVIMENTACAO, SEM FRETE,  *30 A 35* PECAS POR M2</v>
          </cell>
          <cell r="C3598" t="str">
            <v xml:space="preserve">MIL   </v>
          </cell>
          <cell r="D3598">
            <v>1285.71</v>
          </cell>
        </row>
        <row r="3599">
          <cell r="A3599">
            <v>38397</v>
          </cell>
          <cell r="B3599" t="str">
            <v>PASTA DESENGRAXANTE PARA MAOS</v>
          </cell>
          <cell r="C3599" t="str">
            <v xml:space="preserve">KG    </v>
          </cell>
          <cell r="D3599">
            <v>4.5199999999999996</v>
          </cell>
        </row>
        <row r="3600">
          <cell r="A3600">
            <v>20078</v>
          </cell>
          <cell r="B3600" t="str">
            <v>PASTA LUBRIFICANTE PARA TUBOS E CONEXOES COM JUNTA ELASTICA (USO EM PVC, ACO, POLIETILENO E OUTROS) ( DE *400* G)</v>
          </cell>
          <cell r="C3600" t="str">
            <v xml:space="preserve">UN    </v>
          </cell>
          <cell r="D3600">
            <v>23.81</v>
          </cell>
        </row>
        <row r="3601">
          <cell r="A3601">
            <v>20079</v>
          </cell>
          <cell r="B3601" t="str">
            <v>PASTA LUBRIFICANTE PARA TUBOS E CONEXOES COM JUNTA ELASTICA (USO EM PVC, ACO, POLIETILENO E OUTROS) (POTE DE 3.500* G)</v>
          </cell>
          <cell r="C3601" t="str">
            <v xml:space="preserve">UN    </v>
          </cell>
          <cell r="D3601">
            <v>148.53</v>
          </cell>
        </row>
        <row r="3602">
          <cell r="A3602">
            <v>39897</v>
          </cell>
          <cell r="B3602" t="str">
            <v>PASTA PARA SOLDA DE TUBOS E CONEXOES DE COBRE (EMBALAGEM COM 250 G)</v>
          </cell>
          <cell r="C3602" t="str">
            <v xml:space="preserve">UN    </v>
          </cell>
          <cell r="D3602">
            <v>30.8</v>
          </cell>
        </row>
        <row r="3603">
          <cell r="A3603">
            <v>118</v>
          </cell>
          <cell r="B3603" t="str">
            <v>PASTA VEDA JUNTAS/ROSCA, LATA DE *500* G, PARA INSTALACOES DE GAS E OUTROS</v>
          </cell>
          <cell r="C3603" t="str">
            <v xml:space="preserve">UN    </v>
          </cell>
          <cell r="D3603">
            <v>90.02</v>
          </cell>
        </row>
        <row r="3604">
          <cell r="A3604">
            <v>4396</v>
          </cell>
          <cell r="B3604" t="str">
            <v>PASTILHA CERAMICA/PORCELANA, REVEST INT/EXT E  PISCINA, CORES BRANCA OU FRIAS, *2,5 X 2,5* CM</v>
          </cell>
          <cell r="C3604" t="str">
            <v xml:space="preserve">M2    </v>
          </cell>
          <cell r="D3604">
            <v>150.18</v>
          </cell>
        </row>
        <row r="3605">
          <cell r="A3605">
            <v>36881</v>
          </cell>
          <cell r="B3605" t="str">
            <v>PASTILHA CERAMICA/PORCELANA, REVEST INT/EXT E  PISCINA, CORES FRIAS *5 X 5* CM</v>
          </cell>
          <cell r="C3605" t="str">
            <v xml:space="preserve">M2    </v>
          </cell>
          <cell r="D3605">
            <v>134.19999999999999</v>
          </cell>
        </row>
        <row r="3606">
          <cell r="A3606">
            <v>36882</v>
          </cell>
          <cell r="B3606" t="str">
            <v>PASTILHA CERAMICA/PORCELANA, REVEST INT/EXT E  PISCINA, CORES QUENTES *5 X 5* CM</v>
          </cell>
          <cell r="C3606" t="str">
            <v xml:space="preserve">M2    </v>
          </cell>
          <cell r="D3606">
            <v>156.57</v>
          </cell>
        </row>
        <row r="3607">
          <cell r="A3607">
            <v>4397</v>
          </cell>
          <cell r="B3607" t="str">
            <v>PASTILHA CERAMICA/PORCELANA, REVEST INT/EXT E  PISCINA, CORES QUENTES, *2,5 X 2,5* CM</v>
          </cell>
          <cell r="C3607" t="str">
            <v xml:space="preserve">M2    </v>
          </cell>
          <cell r="D3607">
            <v>243.53</v>
          </cell>
        </row>
        <row r="3608">
          <cell r="A3608">
            <v>34754</v>
          </cell>
          <cell r="B3608" t="str">
            <v>PASTILHA DE VIDRO CRISTAL, NACIONAL, REVEST INT/EXT E PISCINA, TODAS AS CORES, E MAIOR OU IGUAL A 5 MM  *2,0 X 2,0* CM</v>
          </cell>
          <cell r="C3608" t="str">
            <v xml:space="preserve">M2    </v>
          </cell>
          <cell r="D3608">
            <v>450.94</v>
          </cell>
        </row>
        <row r="3609">
          <cell r="A3609">
            <v>25962</v>
          </cell>
          <cell r="B3609" t="str">
            <v>PASTILHA DE VIDRO PIGMENTADA *2,0 X 2,0* CM, NACIONAL, PARA REVESTIMENTO INTERNO/EXTERNO E PISCINA, BRANCA OU CORES FRIAS, ESPESSURA MAIOR OU IGUAL A 5 MM</v>
          </cell>
          <cell r="C3609" t="str">
            <v xml:space="preserve">M2    </v>
          </cell>
          <cell r="D3609">
            <v>285.61</v>
          </cell>
        </row>
        <row r="3610">
          <cell r="A3610">
            <v>34752</v>
          </cell>
          <cell r="B3610" t="str">
            <v>PASTILHA DE VIDRO PIGMENTADA, NACIONAL, REVEST INT/EXT E PISCINA, CORES QUENTES, ESPESSURA MAIOR OU IGUAL A 5 MM  *2,0 X 2,0* CM</v>
          </cell>
          <cell r="C3610" t="str">
            <v xml:space="preserve">M2    </v>
          </cell>
          <cell r="D3610">
            <v>502.95</v>
          </cell>
        </row>
        <row r="3611">
          <cell r="A3611">
            <v>4751</v>
          </cell>
          <cell r="B3611" t="str">
            <v>PASTILHEIRO</v>
          </cell>
          <cell r="C3611" t="str">
            <v xml:space="preserve">H     </v>
          </cell>
          <cell r="D3611">
            <v>17.34</v>
          </cell>
        </row>
        <row r="3612">
          <cell r="A3612">
            <v>41066</v>
          </cell>
          <cell r="B3612" t="str">
            <v>PASTILHEIRO (MENSALISTA)</v>
          </cell>
          <cell r="C3612" t="str">
            <v xml:space="preserve">MES   </v>
          </cell>
          <cell r="D3612">
            <v>3075.92</v>
          </cell>
        </row>
        <row r="3613">
          <cell r="A3613">
            <v>39604</v>
          </cell>
          <cell r="B3613" t="str">
            <v>PATCH CORD, CATEGORIA 5 E, EXTENSAO DE 1,50 M</v>
          </cell>
          <cell r="C3613" t="str">
            <v xml:space="preserve">UN    </v>
          </cell>
          <cell r="D3613">
            <v>8.83</v>
          </cell>
        </row>
        <row r="3614">
          <cell r="A3614">
            <v>39605</v>
          </cell>
          <cell r="B3614" t="str">
            <v>PATCH CORD, CATEGORIA 5 E, EXTENSAO DE 2,50 M</v>
          </cell>
          <cell r="C3614" t="str">
            <v xml:space="preserve">UN    </v>
          </cell>
          <cell r="D3614">
            <v>12.25</v>
          </cell>
        </row>
        <row r="3615">
          <cell r="A3615">
            <v>39606</v>
          </cell>
          <cell r="B3615" t="str">
            <v>PATCH CORD, CATEGORIA 6, EXTENSAO DE 1,50 M</v>
          </cell>
          <cell r="C3615" t="str">
            <v xml:space="preserve">UN    </v>
          </cell>
          <cell r="D3615">
            <v>15.56</v>
          </cell>
        </row>
        <row r="3616">
          <cell r="A3616">
            <v>39607</v>
          </cell>
          <cell r="B3616" t="str">
            <v>PATCH CORD, CATEGORIA 6, EXTENSAO DE 2,50 M</v>
          </cell>
          <cell r="C3616" t="str">
            <v xml:space="preserve">UN    </v>
          </cell>
          <cell r="D3616">
            <v>17.850000000000001</v>
          </cell>
        </row>
        <row r="3617">
          <cell r="A3617">
            <v>39594</v>
          </cell>
          <cell r="B3617" t="str">
            <v>PATCH PANEL, 24 PORTAS, CATEGORIA 5E, COM RACKS DE 19" E 1 U DE ALTURA</v>
          </cell>
          <cell r="C3617" t="str">
            <v xml:space="preserve">UN    </v>
          </cell>
          <cell r="D3617">
            <v>169</v>
          </cell>
        </row>
        <row r="3618">
          <cell r="A3618">
            <v>39596</v>
          </cell>
          <cell r="B3618" t="str">
            <v>PATCH PANEL, 24 PORTAS, CATEGORIA 6, COM RACKS DE 19" E 1 U DE ALTURA</v>
          </cell>
          <cell r="C3618" t="str">
            <v xml:space="preserve">UN    </v>
          </cell>
          <cell r="D3618">
            <v>294.56</v>
          </cell>
        </row>
        <row r="3619">
          <cell r="A3619">
            <v>39595</v>
          </cell>
          <cell r="B3619" t="str">
            <v>PATCH PANEL, 48 PORTAS, CATEGORIA 5E, COM RACKS DE 19" E 2 U DE ALTURA</v>
          </cell>
          <cell r="C3619" t="str">
            <v xml:space="preserve">UN    </v>
          </cell>
          <cell r="D3619">
            <v>247.26</v>
          </cell>
        </row>
        <row r="3620">
          <cell r="A3620">
            <v>39597</v>
          </cell>
          <cell r="B3620" t="str">
            <v>PATCH PANEL, 48 PORTAS, CATEGORIA 6, COM RACKS DE 19" E 2 U DE ALTURA</v>
          </cell>
          <cell r="C3620" t="str">
            <v xml:space="preserve">UN    </v>
          </cell>
          <cell r="D3620">
            <v>397.22</v>
          </cell>
        </row>
        <row r="3621">
          <cell r="A3621">
            <v>20209</v>
          </cell>
          <cell r="B3621" t="str">
            <v>PECA DE MADEIRA APARELHADA *7,5 X 7,5* CM (3 X 3 ") MACARANDUBA, ANGELIM OU EQUIVALENTE DA REGIAO</v>
          </cell>
          <cell r="C3621" t="str">
            <v xml:space="preserve">M     </v>
          </cell>
          <cell r="D3621">
            <v>9.14</v>
          </cell>
        </row>
        <row r="3622">
          <cell r="A3622">
            <v>4433</v>
          </cell>
          <cell r="B3622" t="str">
            <v>PECA DE MADEIRA NAO APARELHADA *7,5 X 7,5* CM (3 X 3 ") MACARANDUBA, ANGELIM OU EQUIVALENTE DA REGIAO</v>
          </cell>
          <cell r="C3622" t="str">
            <v xml:space="preserve">M     </v>
          </cell>
          <cell r="D3622">
            <v>6.65</v>
          </cell>
        </row>
        <row r="3623">
          <cell r="A3623">
            <v>10731</v>
          </cell>
          <cell r="B3623" t="str">
            <v>PEDRA ARDOSIA, CINZA, *40 X 40* CM, E= *1 CM</v>
          </cell>
          <cell r="C3623" t="str">
            <v xml:space="preserve">M2    </v>
          </cell>
          <cell r="D3623">
            <v>51.54</v>
          </cell>
        </row>
        <row r="3624">
          <cell r="A3624">
            <v>4704</v>
          </cell>
          <cell r="B3624" t="str">
            <v>PEDRA ARDOSIA, CINZA, 20  X  40 CM,  E=  *1 CM</v>
          </cell>
          <cell r="C3624" t="str">
            <v xml:space="preserve">M2    </v>
          </cell>
          <cell r="D3624">
            <v>46.51</v>
          </cell>
        </row>
        <row r="3625">
          <cell r="A3625">
            <v>10730</v>
          </cell>
          <cell r="B3625" t="str">
            <v>PEDRA ARDOSIA, CINZA, 30  X  30,  E= *1 CM</v>
          </cell>
          <cell r="C3625" t="str">
            <v xml:space="preserve">M2    </v>
          </cell>
          <cell r="D3625">
            <v>49.83</v>
          </cell>
        </row>
        <row r="3626">
          <cell r="A3626">
            <v>4729</v>
          </cell>
          <cell r="B3626" t="str">
            <v>PEDRA BRITADA GRADUADA, CLASSIFICADA (POSTO PEDREIRA/FORNECEDOR, SEM FRETE)</v>
          </cell>
          <cell r="C3626" t="str">
            <v xml:space="preserve">M3    </v>
          </cell>
          <cell r="D3626">
            <v>93.42</v>
          </cell>
        </row>
        <row r="3627">
          <cell r="A3627">
            <v>4720</v>
          </cell>
          <cell r="B3627" t="str">
            <v>PEDRA BRITADA N. 0, OU PEDRISCO (4,8 A 9,5 MM) POSTO PEDREIRA/FORNECEDOR, SEM FRETE</v>
          </cell>
          <cell r="C3627" t="str">
            <v xml:space="preserve">M3    </v>
          </cell>
          <cell r="D3627">
            <v>102.15</v>
          </cell>
        </row>
        <row r="3628">
          <cell r="A3628">
            <v>4721</v>
          </cell>
          <cell r="B3628" t="str">
            <v>PEDRA BRITADA N. 1 (9,5 a 19 MM) POSTO PEDREIRA/FORNECEDOR, SEM FRETE</v>
          </cell>
          <cell r="C3628" t="str">
            <v xml:space="preserve">M3    </v>
          </cell>
          <cell r="D3628">
            <v>80</v>
          </cell>
        </row>
        <row r="3629">
          <cell r="A3629">
            <v>4718</v>
          </cell>
          <cell r="B3629" t="str">
            <v>PEDRA BRITADA N. 2 (19 A 38 MM) POSTO PEDREIRA/FORNECEDOR, SEM FRETE</v>
          </cell>
          <cell r="C3629" t="str">
            <v xml:space="preserve">M3    </v>
          </cell>
          <cell r="D3629">
            <v>80</v>
          </cell>
        </row>
        <row r="3630">
          <cell r="A3630">
            <v>4722</v>
          </cell>
          <cell r="B3630" t="str">
            <v>PEDRA BRITADA N. 3 (38 A 50 MM) POSTO PEDREIRA/FORNECEDOR, SEM FRETE</v>
          </cell>
          <cell r="C3630" t="str">
            <v xml:space="preserve">M3    </v>
          </cell>
          <cell r="D3630">
            <v>80</v>
          </cell>
        </row>
        <row r="3631">
          <cell r="A3631">
            <v>4723</v>
          </cell>
          <cell r="B3631" t="str">
            <v>PEDRA BRITADA N. 4 (50 A 76 MM) POSTO PEDREIRA/FORNECEDOR, SEM FRETE</v>
          </cell>
          <cell r="C3631" t="str">
            <v xml:space="preserve">M3    </v>
          </cell>
          <cell r="D3631">
            <v>87.28</v>
          </cell>
        </row>
        <row r="3632">
          <cell r="A3632">
            <v>4727</v>
          </cell>
          <cell r="B3632" t="str">
            <v>PEDRA BRITADA N. 5 (76 A 100 MM) POSTO PEDREIRA/FORNECEDOR, SEM FRETE</v>
          </cell>
          <cell r="C3632" t="str">
            <v xml:space="preserve">M3    </v>
          </cell>
          <cell r="D3632">
            <v>89.7</v>
          </cell>
        </row>
        <row r="3633">
          <cell r="A3633">
            <v>4748</v>
          </cell>
          <cell r="B3633" t="str">
            <v>PEDRA BRITADA OU BICA CORRIDA, NAO CLASSIFICADA (POSTO PEDREIRA/FORNECEDOR, SEM FRETE)</v>
          </cell>
          <cell r="C3633" t="str">
            <v xml:space="preserve">M3    </v>
          </cell>
          <cell r="D3633">
            <v>86.55</v>
          </cell>
        </row>
        <row r="3634">
          <cell r="A3634">
            <v>4730</v>
          </cell>
          <cell r="B3634" t="str">
            <v>PEDRA DE MAO OU PEDRA RACHAO PARA ARRIMO/FUNDACAO (POSTO PEDREIRA/FORNECEDOR, SEM FRETE)</v>
          </cell>
          <cell r="C3634" t="str">
            <v xml:space="preserve">M3    </v>
          </cell>
          <cell r="D3634">
            <v>83.64</v>
          </cell>
        </row>
        <row r="3635">
          <cell r="A3635">
            <v>13186</v>
          </cell>
          <cell r="B3635" t="str">
            <v>PEDRA GRANITICA OU BASALTICA IRREGULAR, FAIXA GRANULOMETRICA 100 A 150 MM PARA PAVIMENTACAO OU CALCAMENTO POLIEDRICO, POSTO PEDREIRA / FORNECEDOR (SEM FRETE)</v>
          </cell>
          <cell r="C3635" t="str">
            <v xml:space="preserve">M3    </v>
          </cell>
          <cell r="D3635">
            <v>76.459999999999994</v>
          </cell>
        </row>
        <row r="3636">
          <cell r="A3636">
            <v>10737</v>
          </cell>
          <cell r="B3636" t="str">
            <v>PEDRA GRANITICA OU BASALTO, CACO, RETALHO, CAVACO, TIPO MIRACEMA, MADEIRA, PADUANA, RACHINHA, SANTA ISABEL OU OUTRAS SIMILARES, E=  *1,0 A *2,0 CM</v>
          </cell>
          <cell r="C3636" t="str">
            <v xml:space="preserve">M2    </v>
          </cell>
          <cell r="D3636">
            <v>161.97</v>
          </cell>
        </row>
        <row r="3637">
          <cell r="A3637">
            <v>10734</v>
          </cell>
          <cell r="B3637" t="str">
            <v>PEDRA GRANITICA, SERRADA, TIPO MIRACEMA, MADEIRA, PADUANA, RACHINHA, SANTA ISABEL OU OUTRAS SIMILARES, *11,5 X  *23 CM, E=  *1,0 A *2,0 CM</v>
          </cell>
          <cell r="C3637" t="str">
            <v xml:space="preserve">M2    </v>
          </cell>
          <cell r="D3637">
            <v>96.35</v>
          </cell>
        </row>
        <row r="3638">
          <cell r="A3638">
            <v>4708</v>
          </cell>
          <cell r="B3638" t="str">
            <v>PEDRA PORTUGUESA  OU PETIT PAVE, BRANCA OU PRETA</v>
          </cell>
          <cell r="C3638" t="str">
            <v xml:space="preserve">M2    </v>
          </cell>
          <cell r="D3638">
            <v>186.88</v>
          </cell>
        </row>
        <row r="3639">
          <cell r="A3639">
            <v>4712</v>
          </cell>
          <cell r="B3639" t="str">
            <v>PEDRA QUARTZITO OU CALCARIO LAMINADO, CACO, TIPO CARIRI, ITACOLOMI, LAGOA SANTA, LUMINARIA, PIRENOPOLIS, SAO TOME OU OUTRAS SIMILARES DA REGIAO, E=  *1,5 A *2,5 CM</v>
          </cell>
          <cell r="C3639" t="str">
            <v xml:space="preserve">M2    </v>
          </cell>
          <cell r="D3639">
            <v>91.36</v>
          </cell>
        </row>
        <row r="3640">
          <cell r="A3640">
            <v>4710</v>
          </cell>
          <cell r="B3640" t="str">
            <v>PEDRA QUARTZITO OU CALCARIO LAMINADO, SERRADA, TIPO CARIRI, ITACOLOMI, LAGOA SANTA, LUMINARIA, PIRENOPOLIS, SAO TOME OU OUTRAS SIMILARES DA REGIAO, *20 X *40 CM, E=  *1,5 A *2,5 CM</v>
          </cell>
          <cell r="C3640" t="str">
            <v xml:space="preserve">M2    </v>
          </cell>
          <cell r="D3640">
            <v>293</v>
          </cell>
        </row>
        <row r="3641">
          <cell r="A3641">
            <v>4746</v>
          </cell>
          <cell r="B3641" t="str">
            <v>PEDREGULHO OU PICARRA DE JAZIDA, AO NATURAL, PARA BASE DE PAVIMENTACAO (RETIRADO NA JAZIDA, SEM TRANSPORTE)</v>
          </cell>
          <cell r="C3641" t="str">
            <v xml:space="preserve">M3    </v>
          </cell>
          <cell r="D3641">
            <v>77.58</v>
          </cell>
        </row>
        <row r="3642">
          <cell r="A3642">
            <v>4750</v>
          </cell>
          <cell r="B3642" t="str">
            <v>PEDREIRO</v>
          </cell>
          <cell r="C3642" t="str">
            <v xml:space="preserve">H     </v>
          </cell>
          <cell r="D3642">
            <v>14.88</v>
          </cell>
        </row>
        <row r="3643">
          <cell r="A3643">
            <v>41065</v>
          </cell>
          <cell r="B3643" t="str">
            <v>PEDREIRO (MENSALISTA)</v>
          </cell>
          <cell r="C3643" t="str">
            <v xml:space="preserve">MES   </v>
          </cell>
          <cell r="D3643">
            <v>2637.37</v>
          </cell>
        </row>
        <row r="3644">
          <cell r="A3644">
            <v>34747</v>
          </cell>
          <cell r="B3644" t="str">
            <v>PEITORIL EM MARMORE, POLIDO, BRANCO COMUM, L= *15* CM, E=  *2,0* CM, COM PINGADEIRA</v>
          </cell>
          <cell r="C3644" t="str">
            <v xml:space="preserve">M     </v>
          </cell>
          <cell r="D3644">
            <v>61.4</v>
          </cell>
        </row>
        <row r="3645">
          <cell r="A3645">
            <v>4826</v>
          </cell>
          <cell r="B3645" t="str">
            <v>PEITORIL EM MARMORE, POLIDO, BRANCO COMUM, L= *15* CM, E=  *3* CM, CORTE RETO</v>
          </cell>
          <cell r="C3645" t="str">
            <v xml:space="preserve">M     </v>
          </cell>
          <cell r="D3645">
            <v>66.02</v>
          </cell>
        </row>
        <row r="3646">
          <cell r="A3646">
            <v>41975</v>
          </cell>
          <cell r="B3646" t="str">
            <v>PEITORIL PRE-MOLDADO EM GRANILITE, MARMORITE OU GRANITINA, L = *15* CM</v>
          </cell>
          <cell r="C3646" t="str">
            <v xml:space="preserve">M2    </v>
          </cell>
          <cell r="D3646">
            <v>70.430000000000007</v>
          </cell>
        </row>
        <row r="3647">
          <cell r="A3647">
            <v>4825</v>
          </cell>
          <cell r="B3647" t="str">
            <v>PEITORIL/ SOLEIRA EM MARMORE, POLIDO, BRANCO COMUM, L= *25* CM, E=  *3* CM, CORTE RETO</v>
          </cell>
          <cell r="C3647" t="str">
            <v xml:space="preserve">M     </v>
          </cell>
          <cell r="D3647">
            <v>91.38</v>
          </cell>
        </row>
        <row r="3648">
          <cell r="A3648">
            <v>34744</v>
          </cell>
          <cell r="B3648" t="str">
            <v>PELICULA REFLETIVA, GT 7 ANOS PARA SINALIZACAO VERTICAL</v>
          </cell>
          <cell r="C3648" t="str">
            <v xml:space="preserve">M2    </v>
          </cell>
          <cell r="D3648">
            <v>27.9</v>
          </cell>
        </row>
        <row r="3649">
          <cell r="A3649">
            <v>39430</v>
          </cell>
          <cell r="B3649" t="str">
            <v>PENDURAL OU PRESILHA REGULADORA, EM ACO GALVANIZADO, COM CORPO, MOLA E REBITE, PARA PERFIL TIPO CANALETA DE ESTRUTURA EM FORROS DRYWALL</v>
          </cell>
          <cell r="C3649" t="str">
            <v xml:space="preserve">UN    </v>
          </cell>
          <cell r="D3649">
            <v>1.42</v>
          </cell>
        </row>
        <row r="3650">
          <cell r="A3650">
            <v>39573</v>
          </cell>
          <cell r="B3650" t="str">
            <v>PENDURAL OU REGULADOR, COM MOLA, EM ACO GALVANIZADO, PARA PERFIL TIPO T CLICADO DE FORROS REMOVIVEL</v>
          </cell>
          <cell r="C3650" t="str">
            <v xml:space="preserve">UN    </v>
          </cell>
          <cell r="D3650">
            <v>1.39</v>
          </cell>
        </row>
        <row r="3651">
          <cell r="A3651">
            <v>38410</v>
          </cell>
          <cell r="B3651" t="str">
            <v>PENEIRA ROTATIVA COM MOTOR ELETRICO TRIFASICO DE 2 CV, CILINDRO DE 1 M X 0,60 M, COM FUROS DE 3,17 MM</v>
          </cell>
          <cell r="C3651" t="str">
            <v xml:space="preserve">UN    </v>
          </cell>
          <cell r="D3651">
            <v>11356.34</v>
          </cell>
        </row>
        <row r="3652">
          <cell r="A3652">
            <v>41596</v>
          </cell>
          <cell r="B3652" t="str">
            <v>PERFIL "H" DE ACO LAMINADO, "HP" 250 X 62,0</v>
          </cell>
          <cell r="C3652" t="str">
            <v xml:space="preserve">KG    </v>
          </cell>
          <cell r="D3652">
            <v>6.84</v>
          </cell>
        </row>
        <row r="3653">
          <cell r="A3653">
            <v>41598</v>
          </cell>
          <cell r="B3653" t="str">
            <v>PERFIL "H" DE ACO LAMINADO, "HP" 310 X 79,0</v>
          </cell>
          <cell r="C3653" t="str">
            <v xml:space="preserve">KG    </v>
          </cell>
          <cell r="D3653">
            <v>6.84</v>
          </cell>
        </row>
        <row r="3654">
          <cell r="A3654">
            <v>41594</v>
          </cell>
          <cell r="B3654" t="str">
            <v>PERFIL "H" DE ACO LAMINADO, "W" 200 X 35,9</v>
          </cell>
          <cell r="C3654" t="str">
            <v xml:space="preserve">KG    </v>
          </cell>
          <cell r="D3654">
            <v>6.94</v>
          </cell>
        </row>
        <row r="3655">
          <cell r="A3655">
            <v>4765</v>
          </cell>
          <cell r="B3655" t="str">
            <v>PERFIL "I" DE ACO LAMINADO, "I" 102 X 12,7</v>
          </cell>
          <cell r="C3655" t="str">
            <v xml:space="preserve">M     </v>
          </cell>
          <cell r="D3655">
            <v>78.94</v>
          </cell>
        </row>
        <row r="3656">
          <cell r="A3656">
            <v>10963</v>
          </cell>
          <cell r="B3656" t="str">
            <v>PERFIL "I" DE ACO LAMINADO, "I" 203  X  34,3</v>
          </cell>
          <cell r="C3656" t="str">
            <v xml:space="preserve">M     </v>
          </cell>
          <cell r="D3656">
            <v>215.56</v>
          </cell>
        </row>
        <row r="3657">
          <cell r="A3657">
            <v>34742</v>
          </cell>
          <cell r="B3657" t="str">
            <v>PERFIL "I" DE ACO LAMINADO, "W" 250 X 32,7</v>
          </cell>
          <cell r="C3657" t="str">
            <v xml:space="preserve">KG    </v>
          </cell>
          <cell r="D3657">
            <v>6.27</v>
          </cell>
        </row>
        <row r="3658">
          <cell r="A3658">
            <v>4773</v>
          </cell>
          <cell r="B3658" t="str">
            <v>PERFIL "I" DE ACO LAMINADO, "W" 250 X 44,8</v>
          </cell>
          <cell r="C3658" t="str">
            <v xml:space="preserve">M     </v>
          </cell>
          <cell r="D3658">
            <v>272.10000000000002</v>
          </cell>
        </row>
        <row r="3659">
          <cell r="A3659">
            <v>4774</v>
          </cell>
          <cell r="B3659" t="str">
            <v>PERFIL "I" DE ACO LAMINADO, "W" 410 X 67</v>
          </cell>
          <cell r="C3659" t="str">
            <v xml:space="preserve">KG    </v>
          </cell>
          <cell r="D3659">
            <v>6.29</v>
          </cell>
        </row>
        <row r="3660">
          <cell r="A3660">
            <v>43663</v>
          </cell>
          <cell r="B3660" t="str">
            <v>PERFIL "I" DE ACO LAMINADO, ABAS INCLINADAS, "I" 102 X 12,7</v>
          </cell>
          <cell r="C3660" t="str">
            <v xml:space="preserve">KG    </v>
          </cell>
          <cell r="D3660">
            <v>5.72</v>
          </cell>
        </row>
        <row r="3661">
          <cell r="A3661">
            <v>4766</v>
          </cell>
          <cell r="B3661" t="str">
            <v>PERFIL "I" DE ACO LAMINADO, ABAS INCLINADAS, "I" 152 X 22</v>
          </cell>
          <cell r="C3661" t="str">
            <v xml:space="preserve">KG    </v>
          </cell>
          <cell r="D3661">
            <v>5.39</v>
          </cell>
        </row>
        <row r="3662">
          <cell r="A3662">
            <v>43664</v>
          </cell>
          <cell r="B3662" t="str">
            <v>PERFIL "I" DE ACO LAMINADO, ABAS INCLINADAS, "I" 203 X 34,3</v>
          </cell>
          <cell r="C3662" t="str">
            <v xml:space="preserve">KG    </v>
          </cell>
          <cell r="D3662">
            <v>5.75</v>
          </cell>
        </row>
        <row r="3663">
          <cell r="A3663">
            <v>43082</v>
          </cell>
          <cell r="B3663" t="str">
            <v>PERFIL "I" DE ACO LAMINADO, ABAS PARALELAS, "W", QUALQUER BITOLA</v>
          </cell>
          <cell r="C3663" t="str">
            <v xml:space="preserve">KG    </v>
          </cell>
          <cell r="D3663">
            <v>6.27</v>
          </cell>
        </row>
        <row r="3664">
          <cell r="A3664">
            <v>40313</v>
          </cell>
          <cell r="B3664" t="str">
            <v>PERFIL "I" DE ACO LAMINADO, W 250 X 38,50</v>
          </cell>
          <cell r="C3664" t="str">
            <v xml:space="preserve">KG    </v>
          </cell>
          <cell r="D3664">
            <v>6.27</v>
          </cell>
        </row>
        <row r="3665">
          <cell r="A3665">
            <v>13340</v>
          </cell>
          <cell r="B3665" t="str">
            <v>PERFIL "U" CHAPA ACO DOBRADA,  E = 3,04 MM , H = 20 CM, ABAS = 5 CM (4,47 KG/M)</v>
          </cell>
          <cell r="C3665" t="str">
            <v xml:space="preserve">M     </v>
          </cell>
          <cell r="D3665">
            <v>26.6</v>
          </cell>
        </row>
        <row r="3666">
          <cell r="A3666">
            <v>10965</v>
          </cell>
          <cell r="B3666" t="str">
            <v>PERFIL "U" DE ACO LAMINADO, "U" 102 X 9,3</v>
          </cell>
          <cell r="C3666" t="str">
            <v xml:space="preserve">M     </v>
          </cell>
          <cell r="D3666">
            <v>56.74</v>
          </cell>
        </row>
        <row r="3667">
          <cell r="A3667">
            <v>43665</v>
          </cell>
          <cell r="B3667" t="str">
            <v>PERFIL "U" DE ACO LAMINADO, "U" 102 X 9,3</v>
          </cell>
          <cell r="C3667" t="str">
            <v xml:space="preserve">KG    </v>
          </cell>
          <cell r="D3667">
            <v>5.39</v>
          </cell>
        </row>
        <row r="3668">
          <cell r="A3668">
            <v>10966</v>
          </cell>
          <cell r="B3668" t="str">
            <v>PERFIL "U" DE ACO LAMINADO, "U" 152 X 15,6</v>
          </cell>
          <cell r="C3668" t="str">
            <v xml:space="preserve">KG    </v>
          </cell>
          <cell r="D3668">
            <v>5.72</v>
          </cell>
        </row>
        <row r="3669">
          <cell r="A3669">
            <v>43666</v>
          </cell>
          <cell r="B3669" t="str">
            <v>PERFIL "U" EM CHAPA ACO DOBRADA, E = 3,04 MM, H = 20 CM, ABAS = 5 CM (4,47 KG/M)</v>
          </cell>
          <cell r="C3669" t="str">
            <v xml:space="preserve">JG    </v>
          </cell>
          <cell r="D3669">
            <v>5.72</v>
          </cell>
        </row>
        <row r="3670">
          <cell r="A3670">
            <v>40537</v>
          </cell>
          <cell r="B3670" t="str">
            <v>PERFIL "U" ENRIJECIDO DE  ACO GALVANIZADO, DOBRADO, 200 X 75 X 25 MM, E = 3,75 MM</v>
          </cell>
          <cell r="C3670" t="str">
            <v xml:space="preserve">KG    </v>
          </cell>
          <cell r="D3670">
            <v>6.93</v>
          </cell>
        </row>
        <row r="3671">
          <cell r="A3671">
            <v>40536</v>
          </cell>
          <cell r="B3671" t="str">
            <v>PERFIL "U" ENRIJECIDO DE ACO GALVANIZADO, DOBRADO, 150 X 60 X 20 MM, E = 3,00 MM</v>
          </cell>
          <cell r="C3671" t="str">
            <v xml:space="preserve">KG    </v>
          </cell>
          <cell r="D3671">
            <v>6.93</v>
          </cell>
        </row>
        <row r="3672">
          <cell r="A3672">
            <v>43083</v>
          </cell>
          <cell r="B3672" t="str">
            <v>PERFIL "U" ENRIJECIDO DE ACO GALVANIZADO, DOBRADO, 150 X 60 X 20 MM, E = 3,00 MM OU 200 X 75 X 25 MM, E = 3,75 MM</v>
          </cell>
          <cell r="C3672" t="str">
            <v xml:space="preserve">KG    </v>
          </cell>
          <cell r="D3672">
            <v>5.43</v>
          </cell>
        </row>
        <row r="3673">
          <cell r="A3673">
            <v>40535</v>
          </cell>
          <cell r="B3673" t="str">
            <v>PERFIL "U" SIMPLES DE ACO GALVANIZADO DOBRADO 75 X *40* MM, E = 2,65 MM</v>
          </cell>
          <cell r="C3673" t="str">
            <v xml:space="preserve">KG    </v>
          </cell>
          <cell r="D3673">
            <v>5.43</v>
          </cell>
        </row>
        <row r="3674">
          <cell r="A3674">
            <v>39427</v>
          </cell>
          <cell r="B3674" t="str">
            <v>PERFIL CANALETA, FORMATO C, EM ACO ZINCADO, PARA ESTRUTURA FORRO DRYWALL, E = 0,5 MM, *46 X 18* (L X H), COMPRIMENTO 3 M</v>
          </cell>
          <cell r="C3674" t="str">
            <v xml:space="preserve">M     </v>
          </cell>
          <cell r="D3674">
            <v>3.77</v>
          </cell>
        </row>
        <row r="3675">
          <cell r="A3675">
            <v>39424</v>
          </cell>
          <cell r="B3675" t="str">
            <v>PERFIL CANTONEIRA L, LISA, EM ACO, 25 X 30 MM, E = 0,5 MM, PARA ESTRUTURA DRYWALL</v>
          </cell>
          <cell r="C3675" t="str">
            <v xml:space="preserve">M     </v>
          </cell>
          <cell r="D3675">
            <v>2.2400000000000002</v>
          </cell>
        </row>
        <row r="3676">
          <cell r="A3676">
            <v>39425</v>
          </cell>
          <cell r="B3676" t="str">
            <v>PERFIL CANTONEIRA L, PERFURADA, EM ACO, 23 X 23 MM, E = 0,5 MM, PARA ESTRUTURA DRYWALL</v>
          </cell>
          <cell r="C3676" t="str">
            <v xml:space="preserve">M     </v>
          </cell>
          <cell r="D3676">
            <v>2.21</v>
          </cell>
        </row>
        <row r="3677">
          <cell r="A3677">
            <v>40664</v>
          </cell>
          <cell r="B3677" t="str">
            <v>PERFIL CARTOLA DE ACO GALVANIZADO, *20 X 30 X 10* MM, E =  0,8 MM</v>
          </cell>
          <cell r="C3677" t="str">
            <v xml:space="preserve">KG    </v>
          </cell>
          <cell r="D3677">
            <v>11.14</v>
          </cell>
        </row>
        <row r="3678">
          <cell r="A3678">
            <v>34360</v>
          </cell>
          <cell r="B3678" t="str">
            <v>PERFIL DE ALUMINIO ANODIZADO</v>
          </cell>
          <cell r="C3678" t="str">
            <v xml:space="preserve">KG    </v>
          </cell>
          <cell r="D3678">
            <v>27.47</v>
          </cell>
        </row>
        <row r="3679">
          <cell r="A3679">
            <v>20259</v>
          </cell>
          <cell r="B3679" t="str">
            <v>PERFIL DE BORRACHA EPDM MACICO *12 X 15* MM PARA ESQUADRIAS</v>
          </cell>
          <cell r="C3679" t="str">
            <v xml:space="preserve">M     </v>
          </cell>
          <cell r="D3679">
            <v>8.8000000000000007</v>
          </cell>
        </row>
        <row r="3680">
          <cell r="A3680">
            <v>14077</v>
          </cell>
          <cell r="B3680" t="str">
            <v>PERFIL ELASTOMERICO PRE-FORMADO EM EPMD, PARA JUNTA DE DILATACAO DE PISOS COM POUCA SOLICITACAO, 15 MM DE LARGURA, MOVIMENTACAO DE *11 A 19* MM</v>
          </cell>
          <cell r="C3680" t="str">
            <v xml:space="preserve">M     </v>
          </cell>
          <cell r="D3680">
            <v>134.69</v>
          </cell>
        </row>
        <row r="3681">
          <cell r="A3681">
            <v>3678</v>
          </cell>
          <cell r="B3681" t="str">
            <v>PERFIL ELASTOMERICO PRE-FORMADO EM EPMD, PARA JUNTA DE DILATACAO DE USO GERAL EM MEDIAS SOLICITACOES, 8 MM DE LARGURA, MOVIMENTACAO DE *5 A 11* MM</v>
          </cell>
          <cell r="C3681" t="str">
            <v xml:space="preserve">M     </v>
          </cell>
          <cell r="D3681">
            <v>60.88</v>
          </cell>
        </row>
        <row r="3682">
          <cell r="A3682">
            <v>39418</v>
          </cell>
          <cell r="B3682" t="str">
            <v>PERFIL GUIA, FORMATO U, EM ACO ZINCADO, PARA ESTRUTURA PAREDE DRYWALL, E = 0,5 MM, 48  X 3000 MM (L X C)</v>
          </cell>
          <cell r="C3682" t="str">
            <v xml:space="preserve">M     </v>
          </cell>
          <cell r="D3682">
            <v>4.2</v>
          </cell>
        </row>
        <row r="3683">
          <cell r="A3683">
            <v>39419</v>
          </cell>
          <cell r="B3683" t="str">
            <v>PERFIL GUIA, FORMATO U, EM ACO ZINCADO, PARA ESTRUTURA PAREDE DRYWALL, E = 0,5 MM, 70 X 3000 MM (L X C)</v>
          </cell>
          <cell r="C3683" t="str">
            <v xml:space="preserve">M     </v>
          </cell>
          <cell r="D3683">
            <v>5.12</v>
          </cell>
        </row>
        <row r="3684">
          <cell r="A3684">
            <v>39420</v>
          </cell>
          <cell r="B3684" t="str">
            <v>PERFIL GUIA, FORMATO U, EM ACO ZINCADO, PARA ESTRUTURA PAREDE DRYWALL, E = 0,5 MM, 90 X 3000 MM (L X C)</v>
          </cell>
          <cell r="C3684" t="str">
            <v xml:space="preserve">M     </v>
          </cell>
          <cell r="D3684">
            <v>5.65</v>
          </cell>
        </row>
        <row r="3685">
          <cell r="A3685">
            <v>39571</v>
          </cell>
          <cell r="B3685" t="str">
            <v>PERFIL LONGARINA (PRINCIPAL), T CLICADO, EM ACO, BRANCO, PARA FORRO REMOVIVEL, 24 X 3750 MM (L X C)</v>
          </cell>
          <cell r="C3685" t="str">
            <v xml:space="preserve">M     </v>
          </cell>
          <cell r="D3685">
            <v>3.41</v>
          </cell>
        </row>
        <row r="3686">
          <cell r="A3686">
            <v>39421</v>
          </cell>
          <cell r="B3686" t="str">
            <v>PERFIL MONTANTE, FORMATO C, EM ACO ZINCADO, PARA ESTRUTURA PAREDE DRYWALL, E = 0,5 MM, 48 X 3000 MM (L X C)</v>
          </cell>
          <cell r="C3686" t="str">
            <v xml:space="preserve">M     </v>
          </cell>
          <cell r="D3686">
            <v>4.97</v>
          </cell>
        </row>
        <row r="3687">
          <cell r="A3687">
            <v>39422</v>
          </cell>
          <cell r="B3687" t="str">
            <v>PERFIL MONTANTE, FORMATO C, EM ACO ZINCADO, PARA ESTRUTURA PAREDE DRYWALL, E = 0,5 MM, 70 X 3000 MM (L X C)</v>
          </cell>
          <cell r="C3687" t="str">
            <v xml:space="preserve">M     </v>
          </cell>
          <cell r="D3687">
            <v>5.81</v>
          </cell>
        </row>
        <row r="3688">
          <cell r="A3688">
            <v>39423</v>
          </cell>
          <cell r="B3688" t="str">
            <v>PERFIL MONTANTE, FORMATO C, EM ACO ZINCADO, PARA ESTRUTURA PAREDE DRYWALL, E = 0,5 MM, 90 X 3000 MM (L X C)</v>
          </cell>
          <cell r="C3688" t="str">
            <v xml:space="preserve">M     </v>
          </cell>
          <cell r="D3688">
            <v>6.74</v>
          </cell>
        </row>
        <row r="3689">
          <cell r="A3689">
            <v>39426</v>
          </cell>
          <cell r="B3689" t="str">
            <v>PERFIL RODAPE DE IMPERMEABILIZACAO, FORMATO L, EM ACO ZINCADO, PARA ESTRUTURA DRYWALL, E = 0,5 MM, 220 X 3000 MM (H X C)</v>
          </cell>
          <cell r="C3689" t="str">
            <v xml:space="preserve">M     </v>
          </cell>
          <cell r="D3689">
            <v>15.16</v>
          </cell>
        </row>
        <row r="3690">
          <cell r="A3690">
            <v>39429</v>
          </cell>
          <cell r="B3690" t="str">
            <v>PERFIL TABICA ABERTA, PERFURADA, FORMATO Z, EM ACO GALVANIZADO NATURAL, LARGURA APROXIMADA 40 MM, PARA ESTRUTURA FORRO DRYWALL</v>
          </cell>
          <cell r="C3690" t="str">
            <v xml:space="preserve">M     </v>
          </cell>
          <cell r="D3690">
            <v>4.78</v>
          </cell>
        </row>
        <row r="3691">
          <cell r="A3691">
            <v>39428</v>
          </cell>
          <cell r="B3691" t="str">
            <v>PERFIL TABICA FECHADA, LISA, FORMATO Z, EM ACO GALVANIZADO NATURAL, LARGURA TOTAL NA HORIZONTAL *40* MM, PARA ESTRUTURA FORRO DRYWALL</v>
          </cell>
          <cell r="C3691" t="str">
            <v xml:space="preserve">M     </v>
          </cell>
          <cell r="D3691">
            <v>3.65</v>
          </cell>
        </row>
        <row r="3692">
          <cell r="A3692">
            <v>39572</v>
          </cell>
          <cell r="B3692" t="str">
            <v>PERFIL TIPO CANTONEIRA EM L, EM ACO GALVANIZADO, BRANCO, PARA FORRO REMOVIVEL, *23* X 3000 MM (L X C)</v>
          </cell>
          <cell r="C3692" t="str">
            <v xml:space="preserve">M     </v>
          </cell>
          <cell r="D3692">
            <v>3.16</v>
          </cell>
        </row>
        <row r="3693">
          <cell r="A3693">
            <v>39570</v>
          </cell>
          <cell r="B3693" t="str">
            <v>PERFIL TRAVESSA (SECUNDARIO), T CLICADO, EM ACO GALVANIZADO , BRANCO, PARA FORRO REMOVIVEL, 24 X 1250 MM (L X C)</v>
          </cell>
          <cell r="C3693" t="str">
            <v xml:space="preserve">M     </v>
          </cell>
          <cell r="D3693">
            <v>3.35</v>
          </cell>
        </row>
        <row r="3694">
          <cell r="A3694">
            <v>39569</v>
          </cell>
          <cell r="B3694" t="str">
            <v>PERFIL TRAVESSA (SECUNDARIO), T CLICADO, EM ACO GALVANIZADO, BRANCO, PARA FORRO REMOVIVEL, 24 X 625 MM (L X C)</v>
          </cell>
          <cell r="C3694" t="str">
            <v xml:space="preserve">M     </v>
          </cell>
          <cell r="D3694">
            <v>3.31</v>
          </cell>
        </row>
        <row r="3695">
          <cell r="A3695">
            <v>11552</v>
          </cell>
          <cell r="B3695" t="str">
            <v>PERFIL U / CANALETA DE ALUMINIO, DE ABAS IGUAIS, 1/2" (1,27 X 1,27 CM), PARA PORTA OU JANELA DE CORRER</v>
          </cell>
          <cell r="C3695" t="str">
            <v xml:space="preserve">M     </v>
          </cell>
          <cell r="D3695">
            <v>8.92</v>
          </cell>
        </row>
        <row r="3696">
          <cell r="A3696">
            <v>40598</v>
          </cell>
          <cell r="B3696" t="str">
            <v>PERFIL UDC ("U" DOBRADO DE CHAPA) SIMPLES DE ACO LAMINADO, GALVANIZADO, ASTM A36, 127 X 50 MM, E= 3 MM</v>
          </cell>
          <cell r="C3696" t="str">
            <v xml:space="preserve">KG    </v>
          </cell>
          <cell r="D3696">
            <v>5.29</v>
          </cell>
        </row>
        <row r="3697">
          <cell r="A3697">
            <v>39029</v>
          </cell>
          <cell r="B3697" t="str">
            <v>PERFILADO PERFURADO DUPLO 38 X 76 MM, CHAPA 22</v>
          </cell>
          <cell r="C3697" t="str">
            <v xml:space="preserve">M     </v>
          </cell>
          <cell r="D3697">
            <v>10.7</v>
          </cell>
        </row>
        <row r="3698">
          <cell r="A3698">
            <v>39028</v>
          </cell>
          <cell r="B3698" t="str">
            <v>PERFILADO PERFURADO SIMPLES 38 X 38 MM, CHAPA 22</v>
          </cell>
          <cell r="C3698" t="str">
            <v xml:space="preserve">M     </v>
          </cell>
          <cell r="D3698">
            <v>6.23</v>
          </cell>
        </row>
        <row r="3699">
          <cell r="A3699">
            <v>39328</v>
          </cell>
          <cell r="B3699" t="str">
            <v>PERFILADO PERFURADO 19 X 38 MM, CHAPA 22</v>
          </cell>
          <cell r="C3699" t="str">
            <v xml:space="preserve">M     </v>
          </cell>
          <cell r="D3699">
            <v>3.42</v>
          </cell>
        </row>
        <row r="3700">
          <cell r="A3700">
            <v>38541</v>
          </cell>
          <cell r="B3700" t="str">
            <v>PERFURATRIZ COM TORRE METALICA PARA EXECUCAO DE ESTACA HELICE CONTINUA, PROFUNDIDADE MAXIMA DE 30 M, DIAMETRO MAXIMO DE 800 MM, POTENCIA INSTALADA DE 268 HP, MESA ROTATIVA COM TORQUE MAXIMO DE 170 KNM</v>
          </cell>
          <cell r="C3700" t="str">
            <v xml:space="preserve">UN    </v>
          </cell>
          <cell r="D3700">
            <v>2030106.47</v>
          </cell>
        </row>
        <row r="3701">
          <cell r="A3701">
            <v>38542</v>
          </cell>
          <cell r="B3701" t="str">
            <v>PERFURATRIZ COM TORRE METALICA PARA EXECUCAO DE ESTACA HELICE CONTINUA, PROFUNDIDADE MAXIMA DE 32 M, DIAMETRO MAXIMO DE 1000 MM, POTENCIA INSTALADA DE 350 HP, MESA ROTATIVA COM TORQUE MAXIMO DE 263 KNM</v>
          </cell>
          <cell r="C3701" t="str">
            <v xml:space="preserve">UN    </v>
          </cell>
          <cell r="D3701">
            <v>3156733.92</v>
          </cell>
        </row>
        <row r="3702">
          <cell r="A3702">
            <v>38543</v>
          </cell>
          <cell r="B3702" t="str">
            <v>PERFURATRIZ HIDRAULICA COM TRADO CURTO ACOPLADO, PROFUNDIDADE MAXIMA DE 20 M, DIAMETRO MAXIMO DE 1500 MM, POTENCIA INSTALADA DE 137 HP, MESA ROTATIVA COM TORQUE MAXIMO DE 30 KNM (INCLUI MONTAGEM, NAO INCLUI CAMINHAO)</v>
          </cell>
          <cell r="C3702" t="str">
            <v xml:space="preserve">UN    </v>
          </cell>
          <cell r="D3702">
            <v>772855.57</v>
          </cell>
        </row>
        <row r="3703">
          <cell r="A3703">
            <v>40406</v>
          </cell>
          <cell r="B3703" t="str">
            <v>PERFURATRIZ MANUAL, TORQUE MAXIMO 55 KGF.M, POTENCIA 5 CV, COM DIAMETRO MAXIMO 8 1/2" (INCLUI SUPORTE/CHASSI TIPO MESA)</v>
          </cell>
          <cell r="C3703" t="str">
            <v xml:space="preserve">UN    </v>
          </cell>
          <cell r="D3703">
            <v>52592.21</v>
          </cell>
        </row>
        <row r="3704">
          <cell r="A3704">
            <v>40789</v>
          </cell>
          <cell r="B3704" t="str">
            <v>PERFURATRIZ MANUAL, TORQUE MAXIMO 83 N.M, POTENCIA 5 CV, COM DIAMETRO MAXIMO 4" (NAO INCLUI SUPORTE / CHASSI)</v>
          </cell>
          <cell r="C3704" t="str">
            <v xml:space="preserve">UN    </v>
          </cell>
          <cell r="D3704">
            <v>7579.07</v>
          </cell>
        </row>
        <row r="3705">
          <cell r="A3705">
            <v>40791</v>
          </cell>
          <cell r="B3705" t="str">
            <v>PERFURATRIZ MANUAL, TORQUE MAXIMO 83 N.M, POTENCIA 5 CV, COM DIAMETRO MAXIMO 4", PARA SOLO GRAMPEADO (INCLUI SUPORTE OU CHASSI TIPO MESA)</v>
          </cell>
          <cell r="C3705" t="str">
            <v xml:space="preserve">UN    </v>
          </cell>
          <cell r="D3705">
            <v>23725.81</v>
          </cell>
        </row>
        <row r="3706">
          <cell r="A3706">
            <v>11651</v>
          </cell>
          <cell r="B3706" t="str">
            <v>PERFURATRIZ PNEUMATICA MANUAL DE PESO MEDIO, 18KG, COMPRIMENTO DE CURSO DE 6 M, DIAMETRO DO PISTAO DE 5,5 CM</v>
          </cell>
          <cell r="C3706" t="str">
            <v xml:space="preserve">UN    </v>
          </cell>
          <cell r="D3706">
            <v>12975.98</v>
          </cell>
        </row>
        <row r="3707">
          <cell r="A3707">
            <v>42002</v>
          </cell>
          <cell r="B3707" t="str">
            <v>PERFURATRIZ ROTATIVA SOBRE ESTEIRA, TORQUE MAXIMO 2500 KGM, POTENCIA 110 HP, MOTOR DIESEL  (COLETADO CAIXA)</v>
          </cell>
          <cell r="C3707" t="str">
            <v xml:space="preserve">UN    </v>
          </cell>
          <cell r="D3707">
            <v>661931.74</v>
          </cell>
        </row>
        <row r="3708">
          <cell r="A3708">
            <v>40435</v>
          </cell>
          <cell r="B3708" t="str">
            <v>PERFURATRIZ SOBRE ESTEIRA, TORQUE MAXIMO DE 600 KGF, POTENCIA ENTRE 50 E 60 HP, DIAMETRO MAXIMO DE 10"</v>
          </cell>
          <cell r="C3708" t="str">
            <v xml:space="preserve">UN    </v>
          </cell>
          <cell r="D3708">
            <v>423982.02</v>
          </cell>
        </row>
        <row r="3709">
          <cell r="A3709">
            <v>39012</v>
          </cell>
          <cell r="B3709" t="str">
            <v>PERFURATRIZ SOBRE ESTEIRA, TORQUE MAXIMO 600 KGF, PESO MEDIO 1000 KG, POTENCIA 20 HP, DIAMETRO MAXIMO 10"</v>
          </cell>
          <cell r="C3709" t="str">
            <v xml:space="preserve">UN    </v>
          </cell>
          <cell r="D3709">
            <v>442366.63</v>
          </cell>
        </row>
        <row r="3710">
          <cell r="A3710">
            <v>13617</v>
          </cell>
          <cell r="B3710" t="str">
            <v>PICAPE CABINE SIMPLES COM MOTOR 1.6 FLEX, CAMBIO MANUAL, POTENCIA 101/104 CV, 2 PORTAS</v>
          </cell>
          <cell r="C3710" t="str">
            <v xml:space="preserve">UN    </v>
          </cell>
          <cell r="D3710">
            <v>49417.59</v>
          </cell>
        </row>
        <row r="3711">
          <cell r="A3711">
            <v>5327</v>
          </cell>
          <cell r="B3711" t="str">
            <v>PIGMENTO EM PO PARA ARGAMASSAS, CIMENTOS E OUTROS</v>
          </cell>
          <cell r="C3711" t="str">
            <v xml:space="preserve">KG    </v>
          </cell>
          <cell r="D3711">
            <v>26.78</v>
          </cell>
        </row>
        <row r="3712">
          <cell r="A3712">
            <v>35274</v>
          </cell>
          <cell r="B3712" t="str">
            <v>PILAR DE MADEIRA NAO APARELHADA *10 X 10* CM, MACARANDUBA, ANGELIM OU EQUIVALENTE DA REGIAO</v>
          </cell>
          <cell r="C3712" t="str">
            <v xml:space="preserve">M     </v>
          </cell>
          <cell r="D3712">
            <v>20.46</v>
          </cell>
        </row>
        <row r="3713">
          <cell r="A3713">
            <v>35275</v>
          </cell>
          <cell r="B3713" t="str">
            <v>PILAR DE MADEIRA NAO APARELHADA *15 X 15* CM, MACARANDUBA, ANGELIM OU EQUIVALENTE DA REGIAO</v>
          </cell>
          <cell r="C3713" t="str">
            <v xml:space="preserve">M     </v>
          </cell>
          <cell r="D3713">
            <v>43.71</v>
          </cell>
        </row>
        <row r="3714">
          <cell r="A3714">
            <v>35276</v>
          </cell>
          <cell r="B3714" t="str">
            <v>PILAR DE MADEIRA NAO APARELHADA *20 X 20* CM, MACARANDUBA, ANGELIM OU EQUIVALENTE DA REGIAO</v>
          </cell>
          <cell r="C3714" t="str">
            <v xml:space="preserve">M     </v>
          </cell>
          <cell r="D3714">
            <v>71.47</v>
          </cell>
        </row>
        <row r="3715">
          <cell r="A3715">
            <v>38386</v>
          </cell>
          <cell r="B3715" t="str">
            <v>PINCEL CHATO (TRINCHA) CERDAS GRIS 1.1/2 " (38 MM)</v>
          </cell>
          <cell r="C3715" t="str">
            <v xml:space="preserve">UN    </v>
          </cell>
          <cell r="D3715">
            <v>4.04</v>
          </cell>
        </row>
        <row r="3716">
          <cell r="A3716">
            <v>11091</v>
          </cell>
          <cell r="B3716" t="str">
            <v>PINGADEIRA PLASTICA PARA TELHA DE FIBROCIMENTO CANALETE 49/KALHETA OU CANALETE 90/KALHETAO</v>
          </cell>
          <cell r="C3716" t="str">
            <v xml:space="preserve">UN    </v>
          </cell>
          <cell r="D3716">
            <v>1.01</v>
          </cell>
        </row>
        <row r="3717">
          <cell r="A3717">
            <v>37586</v>
          </cell>
          <cell r="B3717" t="str">
            <v>PINO DE ACO COM ARRUELA CONICA, DIAMETRO ARRUELA = *23* MM E COMP HASTE = *27* MM (ACAO INDIRETA)</v>
          </cell>
          <cell r="C3717" t="str">
            <v xml:space="preserve">CENTO </v>
          </cell>
          <cell r="D3717">
            <v>32.42</v>
          </cell>
        </row>
        <row r="3718">
          <cell r="A3718">
            <v>37395</v>
          </cell>
          <cell r="B3718" t="str">
            <v>PINO DE ACO COM FURO, HASTE = 27 MM (ACAO DIRETA)</v>
          </cell>
          <cell r="C3718" t="str">
            <v xml:space="preserve">CENTO </v>
          </cell>
          <cell r="D3718">
            <v>27.87</v>
          </cell>
        </row>
        <row r="3719">
          <cell r="A3719">
            <v>14147</v>
          </cell>
          <cell r="B3719" t="str">
            <v>PINO DE ACO COM ROSCA 1/4 ", COMPRIMENTO DA HASTE = 30 MM E ROSCA = 20 MM (ACAO DIRETA)</v>
          </cell>
          <cell r="C3719" t="str">
            <v xml:space="preserve">CENTO </v>
          </cell>
          <cell r="D3719">
            <v>36.97</v>
          </cell>
        </row>
        <row r="3720">
          <cell r="A3720">
            <v>37396</v>
          </cell>
          <cell r="B3720" t="str">
            <v>PINO DE ACO LISO 1/4 ", HASTE = *36,5* MM (ACAO DIRETA)</v>
          </cell>
          <cell r="C3720" t="str">
            <v xml:space="preserve">CENTO </v>
          </cell>
          <cell r="D3720">
            <v>22.81</v>
          </cell>
        </row>
        <row r="3721">
          <cell r="A3721">
            <v>37397</v>
          </cell>
          <cell r="B3721" t="str">
            <v>PINO DE ACO LISO 1/4 ", HASTE = *53* MM (ACAO DIRETA)</v>
          </cell>
          <cell r="C3721" t="str">
            <v xml:space="preserve">CENTO </v>
          </cell>
          <cell r="D3721">
            <v>23.89</v>
          </cell>
        </row>
        <row r="3722">
          <cell r="A3722">
            <v>11559</v>
          </cell>
          <cell r="B3722" t="str">
            <v>PINO GUIA, RETO, COM CHAPA DE LATAO CROMADO, 3/4", PARA PORTA / JANELA DE CORRER</v>
          </cell>
          <cell r="C3722" t="str">
            <v xml:space="preserve">UN    </v>
          </cell>
          <cell r="D3722">
            <v>4.0999999999999996</v>
          </cell>
        </row>
        <row r="3723">
          <cell r="A3723">
            <v>444</v>
          </cell>
          <cell r="B3723" t="str">
            <v>PINO ROSCA EXTERNA, EM ACO GALVANIZADO, PARA ISOLADOR DE 15KV, DIAMETRO 25 MM, COMPRIMENTO *290* MM</v>
          </cell>
          <cell r="C3723" t="str">
            <v xml:space="preserve">UN    </v>
          </cell>
          <cell r="D3723">
            <v>19.170000000000002</v>
          </cell>
        </row>
        <row r="3724">
          <cell r="A3724">
            <v>445</v>
          </cell>
          <cell r="B3724" t="str">
            <v>PINO ROSCA EXTERNA, EM ACO GALVANIZADO, PARA ISOLADOR DE 25KV, DIAMETRO 35MM, COMPRIMENTO *320* MM</v>
          </cell>
          <cell r="C3724" t="str">
            <v xml:space="preserve">UN    </v>
          </cell>
          <cell r="D3724">
            <v>26.24</v>
          </cell>
        </row>
        <row r="3725">
          <cell r="A3725">
            <v>4783</v>
          </cell>
          <cell r="B3725" t="str">
            <v>PINTOR</v>
          </cell>
          <cell r="C3725" t="str">
            <v xml:space="preserve">H     </v>
          </cell>
          <cell r="D3725">
            <v>14.88</v>
          </cell>
        </row>
        <row r="3726">
          <cell r="A3726">
            <v>41079</v>
          </cell>
          <cell r="B3726" t="str">
            <v>PINTOR (MENSALISTA)</v>
          </cell>
          <cell r="C3726" t="str">
            <v xml:space="preserve">MES   </v>
          </cell>
          <cell r="D3726">
            <v>2637.37</v>
          </cell>
        </row>
        <row r="3727">
          <cell r="A3727">
            <v>12874</v>
          </cell>
          <cell r="B3727" t="str">
            <v>PINTOR DE LETREIROS</v>
          </cell>
          <cell r="C3727" t="str">
            <v xml:space="preserve">H     </v>
          </cell>
          <cell r="D3727">
            <v>17.149999999999999</v>
          </cell>
        </row>
        <row r="3728">
          <cell r="A3728">
            <v>41082</v>
          </cell>
          <cell r="B3728" t="str">
            <v>PINTOR DE LETREIROS (MENSALISTA)</v>
          </cell>
          <cell r="C3728" t="str">
            <v xml:space="preserve">MES   </v>
          </cell>
          <cell r="D3728">
            <v>3040.29</v>
          </cell>
        </row>
        <row r="3729">
          <cell r="A3729">
            <v>4785</v>
          </cell>
          <cell r="B3729" t="str">
            <v>PINTOR PARA TINTA EPOXI</v>
          </cell>
          <cell r="C3729" t="str">
            <v xml:space="preserve">H     </v>
          </cell>
          <cell r="D3729">
            <v>15.99</v>
          </cell>
        </row>
        <row r="3730">
          <cell r="A3730">
            <v>41081</v>
          </cell>
          <cell r="B3730" t="str">
            <v>PINTOR PARA TINTA EPOXI (MENSALISTA)</v>
          </cell>
          <cell r="C3730" t="str">
            <v xml:space="preserve">MES   </v>
          </cell>
          <cell r="D3730">
            <v>2836.77</v>
          </cell>
        </row>
        <row r="3731">
          <cell r="A3731">
            <v>4801</v>
          </cell>
          <cell r="B3731" t="str">
            <v>PISO DE BORRACHA CANELADO EM PLACAS 50 X 50 CM, E = *3,5* MM, PARA COLA</v>
          </cell>
          <cell r="C3731" t="str">
            <v xml:space="preserve">M2    </v>
          </cell>
          <cell r="D3731">
            <v>50.56</v>
          </cell>
        </row>
        <row r="3732">
          <cell r="A3732">
            <v>4794</v>
          </cell>
          <cell r="B3732" t="str">
            <v>PISO DE BORRACHA ESPORTIVO EM PLACAS 50 X 50 CM, E = 15 MM, PARA ARGAMASSA, PRETO</v>
          </cell>
          <cell r="C3732" t="str">
            <v xml:space="preserve">M2    </v>
          </cell>
          <cell r="D3732">
            <v>230.29</v>
          </cell>
        </row>
        <row r="3733">
          <cell r="A3733">
            <v>4796</v>
          </cell>
          <cell r="B3733" t="str">
            <v>PISO DE BORRACHA FRISADO OU PASTILHADO, PRETO, EM PLACAS 50 X 50 CM, E = 7 MM, PARA ARGAMASSA</v>
          </cell>
          <cell r="C3733" t="str">
            <v xml:space="preserve">M2    </v>
          </cell>
          <cell r="D3733">
            <v>139.88</v>
          </cell>
        </row>
        <row r="3734">
          <cell r="A3734">
            <v>4800</v>
          </cell>
          <cell r="B3734" t="str">
            <v>PISO DE BORRACHA PASTILHADO EM PLACAS 50 X 50 CM, E = *3,5* MM, PARA COLA, PRETO</v>
          </cell>
          <cell r="C3734" t="str">
            <v xml:space="preserve">M2    </v>
          </cell>
          <cell r="D3734">
            <v>38.46</v>
          </cell>
        </row>
        <row r="3735">
          <cell r="A3735">
            <v>4795</v>
          </cell>
          <cell r="B3735" t="str">
            <v>PISO DE BORRACHA PASTILHADO EM PLACAS 50 X 50 CM, E = 15 MM, PARA ARGAMASSA, PRETO</v>
          </cell>
          <cell r="C3735" t="str">
            <v xml:space="preserve">M2    </v>
          </cell>
          <cell r="D3735">
            <v>224.18</v>
          </cell>
        </row>
        <row r="3736">
          <cell r="A3736">
            <v>39694</v>
          </cell>
          <cell r="B3736" t="str">
            <v>PISO ELEVADO COM 2 PLACAS DE ACO COM ENCHIMENTO DE CONCRETO CELULAR, INCLUSO BASE/HASTE/CRUZETAS, 60 X 60 CM, H = *28* CM, RESISTENCIA CARGA CONCENTRADA 496 KG (COM COLOCACAO)</v>
          </cell>
          <cell r="C3736" t="str">
            <v xml:space="preserve">M2    </v>
          </cell>
          <cell r="D3736">
            <v>202.61</v>
          </cell>
        </row>
        <row r="3737">
          <cell r="A3737">
            <v>1292</v>
          </cell>
          <cell r="B3737" t="str">
            <v>PISO EM CERAMICA ESMALTADA EXTRA, PEI MAIOR OU IGUAL A 4, FORMATO MAIOR QUE 2025 CM2</v>
          </cell>
          <cell r="C3737" t="str">
            <v xml:space="preserve">M2    </v>
          </cell>
          <cell r="D3737">
            <v>32.409999999999997</v>
          </cell>
        </row>
        <row r="3738">
          <cell r="A3738">
            <v>1287</v>
          </cell>
          <cell r="B3738" t="str">
            <v>PISO EM CERAMICA ESMALTADA EXTRA, PEI MAIOR OU IGUAL A 4, FORMATO MENOR OU IGUAL A 2025 CM2</v>
          </cell>
          <cell r="C3738" t="str">
            <v xml:space="preserve">M2    </v>
          </cell>
          <cell r="D3738">
            <v>15.9</v>
          </cell>
        </row>
        <row r="3739">
          <cell r="A3739">
            <v>1297</v>
          </cell>
          <cell r="B3739" t="str">
            <v>PISO EM CERAMICA ESMALTADA, COMERCIAL (PADRAO POPULAR), PEI MAIOR OU IGUAL A 3, FORMATO MENOR OU IGUAL A  2025 CM2</v>
          </cell>
          <cell r="C3739" t="str">
            <v xml:space="preserve">M2    </v>
          </cell>
          <cell r="D3739">
            <v>13.19</v>
          </cell>
        </row>
        <row r="3740">
          <cell r="A3740">
            <v>4786</v>
          </cell>
          <cell r="B3740" t="str">
            <v>PISO EM GRANILITE, MARMORITE OU GRANITINA, AGREGADO COR PRETO, CINZA, PALHA OU BRANCO, E=  *8* MM (INCLUSO EXECUCAO)</v>
          </cell>
          <cell r="C3740" t="str">
            <v xml:space="preserve">M2    </v>
          </cell>
          <cell r="D3740">
            <v>81</v>
          </cell>
        </row>
        <row r="3741">
          <cell r="A3741">
            <v>10840</v>
          </cell>
          <cell r="B3741" t="str">
            <v>PISO EM GRANITO, POLIDO, TIPO AMENDOA/ AMARELO CAPRI/ AMARELO DOURADO CARIOCA OU OUTROS EQUIVALENTES DA REGIAO, FORMATO MENOR OU IGUAL A 3025 CM2, E=  *2* CM</v>
          </cell>
          <cell r="C3741" t="str">
            <v xml:space="preserve">M2    </v>
          </cell>
          <cell r="D3741">
            <v>295</v>
          </cell>
        </row>
        <row r="3742">
          <cell r="A3742">
            <v>10841</v>
          </cell>
          <cell r="B3742" t="str">
            <v>PISO EM GRANITO, POLIDO, TIPO ANDORINHA/ QUARTZ/ CASTELO/ CORUMBA OU OUTROS EQUIVALENTES DA REGIAO, FORMATO MENOR OU IGUAL A 3025 CM2, E=  *2* CM</v>
          </cell>
          <cell r="C3742" t="str">
            <v xml:space="preserve">M2    </v>
          </cell>
          <cell r="D3742">
            <v>222.64</v>
          </cell>
        </row>
        <row r="3743">
          <cell r="A3743">
            <v>25980</v>
          </cell>
          <cell r="B3743" t="str">
            <v>PISO EM GRANITO, POLIDO, TIPO MARFIM, DALLAS, CARAVELAS OU OUTROS EQUIVALENTES DA REGIAO, FORMATO MENOR OU IGUAL A 3025 CM2, E=  *2* CM</v>
          </cell>
          <cell r="C3743" t="str">
            <v xml:space="preserve">M2    </v>
          </cell>
          <cell r="D3743">
            <v>284.48</v>
          </cell>
        </row>
        <row r="3744">
          <cell r="A3744">
            <v>10842</v>
          </cell>
          <cell r="B3744" t="str">
            <v>PISO EM GRANITO, POLIDO, TIPO PRETO SAO GABRIEL/ TIJUCA OU OUTROS EQUIVALENTES DA REGIAO, FORMATO MENOR OU IGUAL A 3025 CM2, E=  *2* CM</v>
          </cell>
          <cell r="C3744" t="str">
            <v xml:space="preserve">M2    </v>
          </cell>
          <cell r="D3744">
            <v>321.58999999999997</v>
          </cell>
        </row>
        <row r="3745">
          <cell r="A3745">
            <v>21108</v>
          </cell>
          <cell r="B3745" t="str">
            <v>PISO EM PORCELANATO RETIFICADO EXTRA, FORMATO MENOR OU IGUAL A 2025 CM2</v>
          </cell>
          <cell r="C3745" t="str">
            <v xml:space="preserve">M2    </v>
          </cell>
          <cell r="D3745">
            <v>43.2</v>
          </cell>
        </row>
        <row r="3746">
          <cell r="A3746">
            <v>38180</v>
          </cell>
          <cell r="B3746" t="str">
            <v>PISO EM REGUA VINILICA SEMIFLEXIVEL, ENCAIXE CLICADO, E = 4 MM (SEM COLOCACAO)</v>
          </cell>
          <cell r="C3746" t="str">
            <v xml:space="preserve">M2    </v>
          </cell>
          <cell r="D3746">
            <v>112.62</v>
          </cell>
        </row>
        <row r="3747">
          <cell r="A3747">
            <v>40648</v>
          </cell>
          <cell r="B3747" t="str">
            <v>PISO EPOXI AUTONIVELANTE, ESPESSURA *4* MM (INCLUSO EXECUCAO)</v>
          </cell>
          <cell r="C3747" t="str">
            <v xml:space="preserve">M2    </v>
          </cell>
          <cell r="D3747">
            <v>155.52000000000001</v>
          </cell>
        </row>
        <row r="3748">
          <cell r="A3748">
            <v>40649</v>
          </cell>
          <cell r="B3748" t="str">
            <v>PISO EPOXI MULTILAYER, ESPESSURA *2* MM (INCLUSO EXECUCAO)</v>
          </cell>
          <cell r="C3748" t="str">
            <v xml:space="preserve">M2    </v>
          </cell>
          <cell r="D3748">
            <v>90.59</v>
          </cell>
        </row>
        <row r="3749">
          <cell r="A3749">
            <v>40650</v>
          </cell>
          <cell r="B3749" t="str">
            <v>PISO FULGET (GRANITO LAVADO) EM PLACAS DE *40 X 40* CM (SEM COLOCACAO)</v>
          </cell>
          <cell r="C3749" t="str">
            <v xml:space="preserve">M2    </v>
          </cell>
          <cell r="D3749">
            <v>116.64</v>
          </cell>
        </row>
        <row r="3750">
          <cell r="A3750">
            <v>40651</v>
          </cell>
          <cell r="B3750" t="str">
            <v>PISO FULGET (GRANITO LAVADO) EM PLACAS DE *75 X 75* CM (SEM COLOCACAO)</v>
          </cell>
          <cell r="C3750" t="str">
            <v xml:space="preserve">M2    </v>
          </cell>
          <cell r="D3750">
            <v>215.13</v>
          </cell>
        </row>
        <row r="3751">
          <cell r="A3751">
            <v>40652</v>
          </cell>
          <cell r="B3751" t="str">
            <v>PISO FULGET (GRANITO LAVADO) MOLDADO IN LOCO (INCLUSO EXECUCAO)</v>
          </cell>
          <cell r="C3751" t="str">
            <v xml:space="preserve">M2    </v>
          </cell>
          <cell r="D3751">
            <v>115.34</v>
          </cell>
        </row>
        <row r="3752">
          <cell r="A3752">
            <v>40647</v>
          </cell>
          <cell r="B3752" t="str">
            <v>PISO INDUSTRIAL EM CONCRETO ARMADO DE ACABAMENTO POLIDO, ESPESSURA 12 CM (CIMENTO QUEIMADO) (INCLUSO EXECUCAO)</v>
          </cell>
          <cell r="C3752" t="str">
            <v xml:space="preserve">M2    </v>
          </cell>
          <cell r="D3752">
            <v>127</v>
          </cell>
        </row>
        <row r="3753">
          <cell r="A3753">
            <v>40653</v>
          </cell>
          <cell r="B3753" t="str">
            <v>PISO KORODUR (INCLUSO EXECUCAO)</v>
          </cell>
          <cell r="C3753" t="str">
            <v xml:space="preserve">M2    </v>
          </cell>
          <cell r="D3753">
            <v>97.2</v>
          </cell>
        </row>
        <row r="3754">
          <cell r="A3754">
            <v>36178</v>
          </cell>
          <cell r="B3754" t="str">
            <v>PISO PODOTATIL DE CONCRETO - DIRECIONAL E ALERTA, *40 X 40 X 2,5* CM</v>
          </cell>
          <cell r="C3754" t="str">
            <v xml:space="preserve">UN    </v>
          </cell>
          <cell r="D3754">
            <v>8.8000000000000007</v>
          </cell>
        </row>
        <row r="3755">
          <cell r="A3755">
            <v>38195</v>
          </cell>
          <cell r="B3755" t="str">
            <v>PISO PORCELANATO, BORDA RETA, EXTRA, FORMATO MAIOR QUE 2025 CM2</v>
          </cell>
          <cell r="C3755" t="str">
            <v xml:space="preserve">M2    </v>
          </cell>
          <cell r="D3755">
            <v>51.02</v>
          </cell>
        </row>
        <row r="3756">
          <cell r="A3756">
            <v>38181</v>
          </cell>
          <cell r="B3756" t="str">
            <v>PISO TATIL ALERTA OU DIRECIONAL, DE BORRACHA, COLORIDO, 25 X 25 CM, E = 5 MM, PARA COLA</v>
          </cell>
          <cell r="C3756" t="str">
            <v xml:space="preserve">M2    </v>
          </cell>
          <cell r="D3756">
            <v>153.74</v>
          </cell>
        </row>
        <row r="3757">
          <cell r="A3757">
            <v>38182</v>
          </cell>
          <cell r="B3757" t="str">
            <v>PISO TATIL DE ALERTA OU DIRECIONAL DE BORRACHA, PRETO, 25 X 25 CM, E = 5 MM, PARA COLA</v>
          </cell>
          <cell r="C3757" t="str">
            <v xml:space="preserve">M2    </v>
          </cell>
          <cell r="D3757">
            <v>146.44</v>
          </cell>
        </row>
        <row r="3758">
          <cell r="A3758">
            <v>38186</v>
          </cell>
          <cell r="B3758" t="str">
            <v>PISO TATIL DE ALERTA OU DIRECIONAL, DE BORRACHA, COLORIDO, 25 X 25 CM, E = 12 MM, PARA ARGAMASSA</v>
          </cell>
          <cell r="C3758" t="str">
            <v xml:space="preserve">M2    </v>
          </cell>
          <cell r="D3758">
            <v>380.66</v>
          </cell>
        </row>
        <row r="3759">
          <cell r="A3759">
            <v>38185</v>
          </cell>
          <cell r="B3759" t="str">
            <v>PISO TATIL DE ALERTA OU DIRECIONAL, DE BORRACHA, PRETO, 25 X 25 CM, E = 12 MM, PARA ARGAMASSA</v>
          </cell>
          <cell r="C3759" t="str">
            <v xml:space="preserve">M2    </v>
          </cell>
          <cell r="D3759">
            <v>338.92</v>
          </cell>
        </row>
        <row r="3760">
          <cell r="A3760">
            <v>40654</v>
          </cell>
          <cell r="B3760" t="str">
            <v>PISO URETANO, VERSAO REVESTIMENTO AUTONIVELANTE, ESPESSURA VARIÁVEL DE 3 A 4 MM (INCLUSO EXECUCAO)</v>
          </cell>
          <cell r="C3760" t="str">
            <v xml:space="preserve">M2    </v>
          </cell>
          <cell r="D3760">
            <v>150.97999999999999</v>
          </cell>
        </row>
        <row r="3761">
          <cell r="A3761">
            <v>25981</v>
          </cell>
          <cell r="B3761" t="str">
            <v>PISO/ REVESTIMENTO EM GRANITO, POLIDO, TIPO ANDORINHA/ QUARTZ/ CASTELO/ CORUMBA OU OUTROS EQUIVALENTES DA REGIAO, FORMATO MAIOR OU IGUAL A 3025 CM2, E = *2* CM</v>
          </cell>
          <cell r="C3761" t="str">
            <v xml:space="preserve">M2    </v>
          </cell>
          <cell r="D3761">
            <v>235.01</v>
          </cell>
        </row>
        <row r="3762">
          <cell r="A3762">
            <v>4822</v>
          </cell>
          <cell r="B3762" t="str">
            <v>PISO/ REVESTIMENTO EM MARMORE, POLIDO, BRANCO COMUM, FORMATO MAIOR OU IGUAL A 3025 CM2, E = *2* CM</v>
          </cell>
          <cell r="C3762" t="str">
            <v xml:space="preserve">M2    </v>
          </cell>
          <cell r="D3762">
            <v>252.95</v>
          </cell>
        </row>
        <row r="3763">
          <cell r="A3763">
            <v>4818</v>
          </cell>
          <cell r="B3763" t="str">
            <v>PISO/ REVESTIMENTO EM MARMORE, POLIDO, BRANCO COMUM, FORMATO MENOR OU IGUAL A 3025 CM2, E = *2* CM</v>
          </cell>
          <cell r="C3763" t="str">
            <v xml:space="preserve">M2    </v>
          </cell>
          <cell r="D3763">
            <v>260</v>
          </cell>
        </row>
        <row r="3764">
          <cell r="A3764">
            <v>39567</v>
          </cell>
          <cell r="B3764" t="str">
            <v>PLACA / CHAPA DE GESSO ACARTONADO, ACABAMENTO VINILICO LISO EM UMA DAS FACES, COR BRANCA, BORDA QUADRADA, E = 9,5 MM, 625 X 1250 MM (L X C), PARA FORRO REMOVIVEL</v>
          </cell>
          <cell r="C3764" t="str">
            <v xml:space="preserve">M2    </v>
          </cell>
          <cell r="D3764">
            <v>49.76</v>
          </cell>
        </row>
        <row r="3765">
          <cell r="A3765">
            <v>39566</v>
          </cell>
          <cell r="B3765" t="str">
            <v>PLACA / CHAPA DE GESSO ACARTONADO, ACABAMENTO VINILICO LISO EM UMA DAS FACES, COR BRANCA, BORDA QUADRADA, E = 9,5 MM, 625 X 625 MM (L X C), PARA FORRO REMOVIVEL</v>
          </cell>
          <cell r="C3765" t="str">
            <v xml:space="preserve">M2    </v>
          </cell>
          <cell r="D3765">
            <v>57.48</v>
          </cell>
        </row>
        <row r="3766">
          <cell r="A3766">
            <v>11062</v>
          </cell>
          <cell r="B3766" t="str">
            <v>PLACA CIMENTICIA LISA E = 10 MM, DE 1,20 X 3,00 M (SEM AMIANTO)</v>
          </cell>
          <cell r="C3766" t="str">
            <v xml:space="preserve">M2    </v>
          </cell>
          <cell r="D3766">
            <v>45.3</v>
          </cell>
        </row>
        <row r="3767">
          <cell r="A3767">
            <v>11063</v>
          </cell>
          <cell r="B3767" t="str">
            <v>PLACA CIMENTICIA LISA E = 6 MM, DE 1,20 X 3,00 M (SEM AMIANTO)</v>
          </cell>
          <cell r="C3767" t="str">
            <v xml:space="preserve">M2    </v>
          </cell>
          <cell r="D3767">
            <v>43.85</v>
          </cell>
        </row>
        <row r="3768">
          <cell r="A3768">
            <v>13521</v>
          </cell>
          <cell r="B3768" t="str">
            <v>PLACA DE ACO ESMALTADA PARA  IDENTIFICACAO DE RUA, *45 CM X 20* CM</v>
          </cell>
          <cell r="C3768" t="str">
            <v xml:space="preserve">UN    </v>
          </cell>
          <cell r="D3768">
            <v>99</v>
          </cell>
        </row>
        <row r="3769">
          <cell r="A3769">
            <v>10851</v>
          </cell>
          <cell r="B3769" t="str">
            <v>PLACA DE ACRILICO TRANSPARENTE ADESIVADA PARA SINALIZACAO DE PORTAS, BORDA POLIDA, DE *25 X 8*, E = 6 MM (NAO INCLUI ACESSORIOS PARA FIXACAO)</v>
          </cell>
          <cell r="C3769" t="str">
            <v xml:space="preserve">UN    </v>
          </cell>
          <cell r="D3769">
            <v>51.52</v>
          </cell>
        </row>
        <row r="3770">
          <cell r="A3770">
            <v>39515</v>
          </cell>
          <cell r="B3770" t="str">
            <v>PLACA DE FIBRA MINERAL PARA FORRO, DE 1250 X 625 MM, E = 15 MM, BORDA RETA, COM PINTURA ANTIMOFO (NAO INCLUI PERFIS)</v>
          </cell>
          <cell r="C3770" t="str">
            <v xml:space="preserve">UN    </v>
          </cell>
          <cell r="D3770">
            <v>34.31</v>
          </cell>
        </row>
        <row r="3771">
          <cell r="A3771">
            <v>39516</v>
          </cell>
          <cell r="B3771" t="str">
            <v>PLACA DE FIBRA MINERAL PARA FORRO, DE 625 X 625 MM, E = 15 MM, BORDA REBAIXADA PARA PERFIL 24 MM, COM PINTURA ANTIMOFO (NAO INCLUI PERFIS)</v>
          </cell>
          <cell r="C3771" t="str">
            <v xml:space="preserve">UN    </v>
          </cell>
          <cell r="D3771">
            <v>28.93</v>
          </cell>
        </row>
        <row r="3772">
          <cell r="A3772">
            <v>39514</v>
          </cell>
          <cell r="B3772" t="str">
            <v>PLACA DE FIBRA MINERAL PARA FORRO, DE 625 X 625 MM, E = 15 MM, BORDA RETA, COM PINTURA ANTIMOFO (NAO INCLUI PERFIS)</v>
          </cell>
          <cell r="C3772" t="str">
            <v xml:space="preserve">UN    </v>
          </cell>
          <cell r="D3772">
            <v>18</v>
          </cell>
        </row>
        <row r="3773">
          <cell r="A3773">
            <v>4812</v>
          </cell>
          <cell r="B3773" t="str">
            <v>PLACA DE GESSO PARA FORRO, DE  *60 X 60* CM E ESPESSURA DE 12 MM (30 MM NAS BORDAS) SEM COLOCACAO</v>
          </cell>
          <cell r="C3773" t="str">
            <v xml:space="preserve">M2    </v>
          </cell>
          <cell r="D3773">
            <v>13.75</v>
          </cell>
        </row>
        <row r="3774">
          <cell r="A3774">
            <v>10849</v>
          </cell>
          <cell r="B3774" t="str">
            <v>PLACA DE INAUGURACAO EM BRONZE *35X 50*CM</v>
          </cell>
          <cell r="C3774" t="str">
            <v xml:space="preserve">UN    </v>
          </cell>
          <cell r="D3774">
            <v>1440.01</v>
          </cell>
        </row>
        <row r="3775">
          <cell r="A3775">
            <v>10848</v>
          </cell>
          <cell r="B3775" t="str">
            <v>PLACA DE INAUGURACAO METALICA, *40* CM X *60* CM</v>
          </cell>
          <cell r="C3775" t="str">
            <v xml:space="preserve">UN    </v>
          </cell>
          <cell r="D3775">
            <v>904.5</v>
          </cell>
        </row>
        <row r="3776">
          <cell r="A3776">
            <v>4813</v>
          </cell>
          <cell r="B3776" t="str">
            <v>PLACA DE OBRA (PARA CONSTRUCAO CIVIL) EM CHAPA GALVANIZADA *N. 22*, ADESIVADA, DE *2,0 X 1,125* M</v>
          </cell>
          <cell r="C3776" t="str">
            <v xml:space="preserve">M2    </v>
          </cell>
          <cell r="D3776">
            <v>300</v>
          </cell>
        </row>
        <row r="3777">
          <cell r="A3777">
            <v>37560</v>
          </cell>
          <cell r="B3777" t="str">
            <v>PLACA DE SINALIZACAO DE SEGURANCA CONTRA INCENDIO - ALERTA, TRIANGULAR, BASE DE *30* CM, EM PVC *2* MM ANTI-CHAMAS (SIMBOLOS, CORES E PICTOGRAMAS CONFORME NBR 13434)</v>
          </cell>
          <cell r="C3777" t="str">
            <v xml:space="preserve">UN    </v>
          </cell>
          <cell r="D3777">
            <v>23.42</v>
          </cell>
        </row>
        <row r="3778">
          <cell r="A3778">
            <v>37557</v>
          </cell>
          <cell r="B3778" t="str">
            <v>PLACA DE SINALIZACAO DE SEGURANCA CONTRA INCENDIO, FOTOLUMINESCENTE, QUADRADA, *14 X 14* CM, EM PVC *2* MM ANTI-CHAMAS (SIMBOLOS, CORES E PICTOGRAMAS CONFORME NBR 13434)</v>
          </cell>
          <cell r="C3778" t="str">
            <v xml:space="preserve">UN    </v>
          </cell>
          <cell r="D3778">
            <v>7.11</v>
          </cell>
        </row>
        <row r="3779">
          <cell r="A3779">
            <v>37556</v>
          </cell>
          <cell r="B3779" t="str">
            <v>PLACA DE SINALIZACAO DE SEGURANCA CONTRA INCENDIO, FOTOLUMINESCENTE, QUADRADA, *20 X 20* CM, EM PVC *2* MM ANTI-CHAMAS (SIMBOLOS, CORES E PICTOGRAMAS CONFORME NBR 13434)</v>
          </cell>
          <cell r="C3779" t="str">
            <v xml:space="preserve">UN    </v>
          </cell>
          <cell r="D3779">
            <v>13.76</v>
          </cell>
        </row>
        <row r="3780">
          <cell r="A3780">
            <v>37559</v>
          </cell>
          <cell r="B3780" t="str">
            <v>PLACA DE SINALIZACAO DE SEGURANCA CONTRA INCENDIO, FOTOLUMINESCENTE, RETANGULAR, *12 X 40* CM, EM PVC *2* MM ANTI-CHAMAS (SIMBOLOS, CORES E PICTOGRAMAS CONFORME NBR 13434)</v>
          </cell>
          <cell r="C3780" t="str">
            <v xml:space="preserve">UN    </v>
          </cell>
          <cell r="D3780">
            <v>16.88</v>
          </cell>
        </row>
        <row r="3781">
          <cell r="A3781">
            <v>37539</v>
          </cell>
          <cell r="B3781" t="str">
            <v>PLACA DE SINALIZACAO DE SEGURANCA CONTRA INCENDIO, FOTOLUMINESCENTE, RETANGULAR, *13 X 26* CM, EM PVC *2* MM ANTI-CHAMAS (SIMBOLOS, CORES E PICTOGRAMAS CONFORME NBR 13434)</v>
          </cell>
          <cell r="C3781" t="str">
            <v xml:space="preserve">UN    </v>
          </cell>
          <cell r="D3781">
            <v>11.9</v>
          </cell>
        </row>
        <row r="3782">
          <cell r="A3782">
            <v>37558</v>
          </cell>
          <cell r="B3782" t="str">
            <v>PLACA DE SINALIZACAO DE SEGURANCA CONTRA INCENDIO, FOTOLUMINESCENTE, RETANGULAR, *20 X 40* CM, EM PVC *2* MM ANTI-CHAMAS (SIMBOLOS, CORES E PICTOGRAMAS CONFORME NBR 13434)</v>
          </cell>
          <cell r="C3782" t="str">
            <v xml:space="preserve">UN    </v>
          </cell>
          <cell r="D3782">
            <v>22.18</v>
          </cell>
        </row>
        <row r="3783">
          <cell r="A3783">
            <v>34723</v>
          </cell>
          <cell r="B3783" t="str">
            <v>PLACA DE SINALIZACAO EM CHAPA DE ACO NUM 16 COM PINTURA REFLETIVA</v>
          </cell>
          <cell r="C3783" t="str">
            <v xml:space="preserve">M2    </v>
          </cell>
          <cell r="D3783">
            <v>693</v>
          </cell>
        </row>
        <row r="3784">
          <cell r="A3784">
            <v>34721</v>
          </cell>
          <cell r="B3784" t="str">
            <v>PLACA DE SINALIZACAO EM CHAPA DE ALUMINIO COM PINTURA REFLETIVA, E = 2 MM</v>
          </cell>
          <cell r="C3784" t="str">
            <v xml:space="preserve">M2    </v>
          </cell>
          <cell r="D3784">
            <v>864</v>
          </cell>
        </row>
        <row r="3785">
          <cell r="A3785">
            <v>4309</v>
          </cell>
          <cell r="B3785" t="str">
            <v>PLACA DE VENTILACAO PARA TELHA DE FIBROCIMENTO CANALETE 49 KALHETA</v>
          </cell>
          <cell r="C3785" t="str">
            <v xml:space="preserve">UN    </v>
          </cell>
          <cell r="D3785">
            <v>4.54</v>
          </cell>
        </row>
        <row r="3786">
          <cell r="A3786">
            <v>4307</v>
          </cell>
          <cell r="B3786" t="str">
            <v>PLACA DE VENTILACAO PARA TELHA DE FIBROCIMENTO, CANALETE 90 OU KALHETAO</v>
          </cell>
          <cell r="C3786" t="str">
            <v xml:space="preserve">UN    </v>
          </cell>
          <cell r="D3786">
            <v>7.77</v>
          </cell>
        </row>
        <row r="3787">
          <cell r="A3787">
            <v>10850</v>
          </cell>
          <cell r="B3787" t="str">
            <v>PLACA NUMERACAO RESIDENCIAL EM CHAPA GALVANIZADA ESMALTADA 12 X 18 CM</v>
          </cell>
          <cell r="C3787" t="str">
            <v xml:space="preserve">UN    </v>
          </cell>
          <cell r="D3787">
            <v>45</v>
          </cell>
        </row>
        <row r="3788">
          <cell r="A3788">
            <v>42438</v>
          </cell>
          <cell r="B3788" t="str">
            <v>PLACA ORIENTATIVA SOBRE EXERCÍCIOS, 2,00M X 1,00M, EM TUBO DE ACO CARBONO, PINTURA NO PROCESSO ELETROSTATICO - PARA ACADEMIA AO AR LIVRE / ACADEMIA DA TERCEIRA IDADE - ATI</v>
          </cell>
          <cell r="C3788" t="str">
            <v xml:space="preserve">UN    </v>
          </cell>
          <cell r="D3788">
            <v>1187.6099999999999</v>
          </cell>
        </row>
        <row r="3789">
          <cell r="A3789">
            <v>4792</v>
          </cell>
          <cell r="B3789" t="str">
            <v>PLACA VINILICA SEMIFLEXIVEL PARA PISOS, E = 3,2 MM, 30 X 30 CM (SEM COLOCACAO)</v>
          </cell>
          <cell r="C3789" t="str">
            <v xml:space="preserve">M2    </v>
          </cell>
          <cell r="D3789">
            <v>108.11</v>
          </cell>
        </row>
        <row r="3790">
          <cell r="A3790">
            <v>4790</v>
          </cell>
          <cell r="B3790" t="str">
            <v>PLACA VINILICA SEMIFLEXIVEL PARA REVESTIMENTO DE PISOS E PAREDES, E = 2 MM (SEM COLOCACAO)</v>
          </cell>
          <cell r="C3790" t="str">
            <v xml:space="preserve">M2    </v>
          </cell>
          <cell r="D3790">
            <v>65</v>
          </cell>
        </row>
        <row r="3791">
          <cell r="A3791">
            <v>40671</v>
          </cell>
          <cell r="B3791" t="str">
            <v>PLACA/PISO DE CONCRETO POROSO/ PAVIMENTO PERMEAVEL/BLOCO DRENANTE DE CONCRETO, 40 CM X 40 CM, E = 6 CM, COR NATURAL</v>
          </cell>
          <cell r="C3791" t="str">
            <v xml:space="preserve">M2    </v>
          </cell>
          <cell r="D3791">
            <v>50.2</v>
          </cell>
        </row>
        <row r="3792">
          <cell r="A3792">
            <v>7552</v>
          </cell>
          <cell r="B3792" t="str">
            <v>PLACA/TAMPA CEGA EM LATAO ESCOVADO PARA CONDULETE EM LIGA DE ALUMINIO 4 X 4"</v>
          </cell>
          <cell r="C3792" t="str">
            <v xml:space="preserve">UN    </v>
          </cell>
          <cell r="D3792">
            <v>23.12</v>
          </cell>
        </row>
        <row r="3793">
          <cell r="A3793">
            <v>4893</v>
          </cell>
          <cell r="B3793" t="str">
            <v>PLUG OU BUJAO DE FERRO GALVANIZADO, DE 1 1/2"</v>
          </cell>
          <cell r="C3793" t="str">
            <v xml:space="preserve">UN    </v>
          </cell>
          <cell r="D3793">
            <v>6.48</v>
          </cell>
        </row>
        <row r="3794">
          <cell r="A3794">
            <v>4894</v>
          </cell>
          <cell r="B3794" t="str">
            <v>PLUG OU BUJAO DE FERRO GALVANIZADO, DE 1 1/4"</v>
          </cell>
          <cell r="C3794" t="str">
            <v xml:space="preserve">UN    </v>
          </cell>
          <cell r="D3794">
            <v>5.56</v>
          </cell>
        </row>
        <row r="3795">
          <cell r="A3795">
            <v>4888</v>
          </cell>
          <cell r="B3795" t="str">
            <v>PLUG OU BUJAO DE FERRO GALVANIZADO, DE 1/2"</v>
          </cell>
          <cell r="C3795" t="str">
            <v xml:space="preserve">UN    </v>
          </cell>
          <cell r="D3795">
            <v>1.89</v>
          </cell>
        </row>
        <row r="3796">
          <cell r="A3796">
            <v>4890</v>
          </cell>
          <cell r="B3796" t="str">
            <v>PLUG OU BUJAO DE FERRO GALVANIZADO, DE 1"</v>
          </cell>
          <cell r="C3796" t="str">
            <v xml:space="preserve">UN    </v>
          </cell>
          <cell r="D3796">
            <v>3.56</v>
          </cell>
        </row>
        <row r="3797">
          <cell r="A3797">
            <v>12411</v>
          </cell>
          <cell r="B3797" t="str">
            <v>PLUG OU BUJAO DE FERRO GALVANIZADO, DE 2 1/2"</v>
          </cell>
          <cell r="C3797" t="str">
            <v xml:space="preserve">UN    </v>
          </cell>
          <cell r="D3797">
            <v>19.16</v>
          </cell>
        </row>
        <row r="3798">
          <cell r="A3798">
            <v>4891</v>
          </cell>
          <cell r="B3798" t="str">
            <v>PLUG OU BUJAO DE FERRO GALVANIZADO, DE 2"</v>
          </cell>
          <cell r="C3798" t="str">
            <v xml:space="preserve">UN    </v>
          </cell>
          <cell r="D3798">
            <v>9.58</v>
          </cell>
        </row>
        <row r="3799">
          <cell r="A3799">
            <v>4889</v>
          </cell>
          <cell r="B3799" t="str">
            <v>PLUG OU BUJAO DE FERRO GALVANIZADO, DE 3/4"</v>
          </cell>
          <cell r="C3799" t="str">
            <v xml:space="preserve">UN    </v>
          </cell>
          <cell r="D3799">
            <v>2.56</v>
          </cell>
        </row>
        <row r="3800">
          <cell r="A3800">
            <v>4892</v>
          </cell>
          <cell r="B3800" t="str">
            <v>PLUG OU BUJAO DE FERRO GALVANIZADO, DE 3"</v>
          </cell>
          <cell r="C3800" t="str">
            <v xml:space="preserve">UN    </v>
          </cell>
          <cell r="D3800">
            <v>26.83</v>
          </cell>
        </row>
        <row r="3801">
          <cell r="A3801">
            <v>12412</v>
          </cell>
          <cell r="B3801" t="str">
            <v>PLUG OU BUJAO DE FERRO GALVANIZADO, DE 4"</v>
          </cell>
          <cell r="C3801" t="str">
            <v xml:space="preserve">UN    </v>
          </cell>
          <cell r="D3801">
            <v>49.87</v>
          </cell>
        </row>
        <row r="3802">
          <cell r="A3802">
            <v>11073</v>
          </cell>
          <cell r="B3802" t="str">
            <v>PLUG PVC P/ ESG PREDIAL  75MM</v>
          </cell>
          <cell r="C3802" t="str">
            <v xml:space="preserve">UN    </v>
          </cell>
          <cell r="D3802">
            <v>3.1</v>
          </cell>
        </row>
        <row r="3803">
          <cell r="A3803">
            <v>11071</v>
          </cell>
          <cell r="B3803" t="str">
            <v>PLUG PVC P/ ESG PREDIAL 100MM</v>
          </cell>
          <cell r="C3803" t="str">
            <v xml:space="preserve">UN    </v>
          </cell>
          <cell r="D3803">
            <v>5.0199999999999996</v>
          </cell>
        </row>
        <row r="3804">
          <cell r="A3804">
            <v>11072</v>
          </cell>
          <cell r="B3804" t="str">
            <v>PLUG PVC P/ ESG PREDIAL 50MM</v>
          </cell>
          <cell r="C3804" t="str">
            <v xml:space="preserve">UN    </v>
          </cell>
          <cell r="D3804">
            <v>1.75</v>
          </cell>
        </row>
        <row r="3805">
          <cell r="A3805">
            <v>4895</v>
          </cell>
          <cell r="B3805" t="str">
            <v>PLUG PVC ROSCAVEL,  1/2",  AGUA FRIA PREDIAL (NBR 5648)</v>
          </cell>
          <cell r="C3805" t="str">
            <v xml:space="preserve">UN    </v>
          </cell>
          <cell r="D3805">
            <v>0.36</v>
          </cell>
        </row>
        <row r="3806">
          <cell r="A3806">
            <v>4907</v>
          </cell>
          <cell r="B3806" t="str">
            <v>PLUG PVC,  JE, DN 100 MM, PARA REDE COLETORA ESGOTO (NBR 10569)</v>
          </cell>
          <cell r="C3806" t="str">
            <v xml:space="preserve">UN    </v>
          </cell>
          <cell r="D3806">
            <v>17.64</v>
          </cell>
        </row>
        <row r="3807">
          <cell r="A3807">
            <v>4902</v>
          </cell>
          <cell r="B3807" t="str">
            <v>PLUG PVC, JE, DN 150 MM, PARA REDE COLETORA ESGOTO (NBR 10569)</v>
          </cell>
          <cell r="C3807" t="str">
            <v xml:space="preserve">UN    </v>
          </cell>
          <cell r="D3807">
            <v>39.93</v>
          </cell>
        </row>
        <row r="3808">
          <cell r="A3808">
            <v>4908</v>
          </cell>
          <cell r="B3808" t="str">
            <v>PLUG PVC, JE, DN 200 MM, PARA REDE COLETORA ESGOTO (NBR 10569)</v>
          </cell>
          <cell r="C3808" t="str">
            <v xml:space="preserve">UN    </v>
          </cell>
          <cell r="D3808">
            <v>81.08</v>
          </cell>
        </row>
        <row r="3809">
          <cell r="A3809">
            <v>4909</v>
          </cell>
          <cell r="B3809" t="str">
            <v>PLUG PVC, JE, DN 250 MM, PARA REDE COLETORA ESGOTO (NBR 10569)</v>
          </cell>
          <cell r="C3809" t="str">
            <v xml:space="preserve">UN    </v>
          </cell>
          <cell r="D3809">
            <v>156.59</v>
          </cell>
        </row>
        <row r="3810">
          <cell r="A3810">
            <v>4903</v>
          </cell>
          <cell r="B3810" t="str">
            <v>PLUG PVC, JE, DN 350 MM, PARA REDE COLETORA ESGOTO (NBR 10569)</v>
          </cell>
          <cell r="C3810" t="str">
            <v xml:space="preserve">UN    </v>
          </cell>
          <cell r="D3810">
            <v>460.43</v>
          </cell>
        </row>
        <row r="3811">
          <cell r="A3811">
            <v>4897</v>
          </cell>
          <cell r="B3811" t="str">
            <v>PLUG PVC, ROSCAVEL 1", PARA AGUA FRIA PREDIAL</v>
          </cell>
          <cell r="C3811" t="str">
            <v xml:space="preserve">UN    </v>
          </cell>
          <cell r="D3811">
            <v>1.54</v>
          </cell>
        </row>
        <row r="3812">
          <cell r="A3812">
            <v>4896</v>
          </cell>
          <cell r="B3812" t="str">
            <v>PLUG PVC, ROSCAVEL 3/4", PARA  AGUA FRIA PREDIAL</v>
          </cell>
          <cell r="C3812" t="str">
            <v xml:space="preserve">UN    </v>
          </cell>
          <cell r="D3812">
            <v>0.55000000000000004</v>
          </cell>
        </row>
        <row r="3813">
          <cell r="A3813">
            <v>4900</v>
          </cell>
          <cell r="B3813" t="str">
            <v>PLUG PVC, ROSCAVEL, 1 1/2",  AGUA FRIA PREDIAL</v>
          </cell>
          <cell r="C3813" t="str">
            <v xml:space="preserve">UN    </v>
          </cell>
          <cell r="D3813">
            <v>4.5999999999999996</v>
          </cell>
        </row>
        <row r="3814">
          <cell r="A3814">
            <v>4898</v>
          </cell>
          <cell r="B3814" t="str">
            <v>PLUG PVC, ROSCAVEL, 1 1/4",  AGUA FRIA PREDIAL</v>
          </cell>
          <cell r="C3814" t="str">
            <v xml:space="preserve">UN    </v>
          </cell>
          <cell r="D3814">
            <v>1.72</v>
          </cell>
        </row>
        <row r="3815">
          <cell r="A3815">
            <v>4899</v>
          </cell>
          <cell r="B3815" t="str">
            <v>PLUG PVC, ROSCAVEL, 2",  AGUA FRIA PREDIAL</v>
          </cell>
          <cell r="C3815" t="str">
            <v xml:space="preserve">UN    </v>
          </cell>
          <cell r="D3815">
            <v>6.31</v>
          </cell>
        </row>
        <row r="3816">
          <cell r="A3816">
            <v>11096</v>
          </cell>
          <cell r="B3816" t="str">
            <v>PO DE MARMORE (POSTO PEDREIRA/FORNECEDOR, SEM FRETE)</v>
          </cell>
          <cell r="C3816" t="str">
            <v xml:space="preserve">KG    </v>
          </cell>
          <cell r="D3816">
            <v>0.41</v>
          </cell>
        </row>
        <row r="3817">
          <cell r="A3817">
            <v>4741</v>
          </cell>
          <cell r="B3817" t="str">
            <v>PO DE PEDRA (POSTO PEDREIRA/FORNECEDOR, SEM FRETE)</v>
          </cell>
          <cell r="C3817" t="str">
            <v xml:space="preserve">M3    </v>
          </cell>
          <cell r="D3817">
            <v>76.37</v>
          </cell>
        </row>
        <row r="3818">
          <cell r="A3818">
            <v>4752</v>
          </cell>
          <cell r="B3818" t="str">
            <v>POCEIRO / ESCAVADOR DE VALAS E TUBULOES</v>
          </cell>
          <cell r="C3818" t="str">
            <v xml:space="preserve">H     </v>
          </cell>
          <cell r="D3818">
            <v>10.34</v>
          </cell>
        </row>
        <row r="3819">
          <cell r="A3819">
            <v>41091</v>
          </cell>
          <cell r="B3819" t="str">
            <v>POCEIRO / ESCAVADOR DE VALAS E TUBULOES (MENSALISTA)</v>
          </cell>
          <cell r="C3819" t="str">
            <v xml:space="preserve">MES   </v>
          </cell>
          <cell r="D3819">
            <v>1834.29</v>
          </cell>
        </row>
        <row r="3820">
          <cell r="A3820">
            <v>13954</v>
          </cell>
          <cell r="B3820" t="str">
            <v>POLIDORA DE PISO (POLITRIZ) ELETRICA, MOTOR MONOFASICO DE 4 HP, PESO DE 100 KG, DIAMETRO DO TRABALHO DE 450 MM</v>
          </cell>
          <cell r="C3820" t="str">
            <v xml:space="preserve">UN    </v>
          </cell>
          <cell r="D3820">
            <v>5606.14</v>
          </cell>
        </row>
        <row r="3821">
          <cell r="A3821">
            <v>3411</v>
          </cell>
          <cell r="B3821" t="str">
            <v>POLIESTIRENO EXPANDIDO/EPS (ISOPOR), PEROLAS, PARA CONCRETO LEVE</v>
          </cell>
          <cell r="C3821" t="str">
            <v xml:space="preserve">KG    </v>
          </cell>
          <cell r="D3821">
            <v>38.43</v>
          </cell>
        </row>
        <row r="3822">
          <cell r="A3822">
            <v>39995</v>
          </cell>
          <cell r="B3822" t="str">
            <v>POLIESTIRENO EXPANDIDO/EPS (ISOPOR), TIPO 2F, BLOCO</v>
          </cell>
          <cell r="C3822" t="str">
            <v xml:space="preserve">M3    </v>
          </cell>
          <cell r="D3822">
            <v>295.64999999999998</v>
          </cell>
        </row>
        <row r="3823">
          <cell r="A3823">
            <v>11615</v>
          </cell>
          <cell r="B3823" t="str">
            <v>POLIESTIRENO EXPANDIDO/EPS (ISOPOR), TIPO 2F, PLACA, ISOLAMENTO TERMOACUSTICO, E = 10 MM, 1000 X 500 MM</v>
          </cell>
          <cell r="C3823" t="str">
            <v xml:space="preserve">M2    </v>
          </cell>
          <cell r="D3823">
            <v>2.5</v>
          </cell>
        </row>
        <row r="3824">
          <cell r="A3824">
            <v>3408</v>
          </cell>
          <cell r="B3824" t="str">
            <v>POLIESTIRENO EXPANDIDO/EPS (ISOPOR), TIPO 2F, PLACA, ISOLAMENTO TERMOACUSTICO, E = 20 MM, 1000 X 500 MM</v>
          </cell>
          <cell r="C3824" t="str">
            <v xml:space="preserve">M2    </v>
          </cell>
          <cell r="D3824">
            <v>6.66</v>
          </cell>
        </row>
        <row r="3825">
          <cell r="A3825">
            <v>3409</v>
          </cell>
          <cell r="B3825" t="str">
            <v>POLIESTIRENO EXPANDIDO/EPS (ISOPOR), TIPO 2F, PLACA, ISOLAMENTO TERMOACUSTICO, E = 50 MM, 1000 X 500 MM</v>
          </cell>
          <cell r="C3825" t="str">
            <v xml:space="preserve">M2    </v>
          </cell>
          <cell r="D3825">
            <v>16.649999999999999</v>
          </cell>
        </row>
        <row r="3826">
          <cell r="A3826">
            <v>11427</v>
          </cell>
          <cell r="B3826" t="str">
            <v>POLVORA NEGRA</v>
          </cell>
          <cell r="C3826" t="str">
            <v xml:space="preserve">KG    </v>
          </cell>
          <cell r="D3826">
            <v>76.66</v>
          </cell>
        </row>
        <row r="3827">
          <cell r="A3827">
            <v>4491</v>
          </cell>
          <cell r="B3827" t="str">
            <v>PONTALETE DE MADEIRA NAO APARELHADA *7,5 X 7,5* CM (3 X 3 ") PINUS, MISTA OU EQUIVALENTE DA REGIAO</v>
          </cell>
          <cell r="C3827" t="str">
            <v xml:space="preserve">M     </v>
          </cell>
          <cell r="D3827">
            <v>5.19</v>
          </cell>
        </row>
        <row r="3828">
          <cell r="A3828">
            <v>26022</v>
          </cell>
          <cell r="B3828" t="str">
            <v>PONTEIRO PARA MARTELO ROMPEDOR, DIAMETRO = *28* MM, COMPRIMENTO = *520* MM, ENCAIXE SEXTAVADO</v>
          </cell>
          <cell r="C3828" t="str">
            <v xml:space="preserve">UN    </v>
          </cell>
          <cell r="D3828">
            <v>229.22</v>
          </cell>
        </row>
        <row r="3829">
          <cell r="A3829">
            <v>421</v>
          </cell>
          <cell r="B3829" t="str">
            <v>PORCA OLHAL EM ACO GALVANIZADO, DIAMETRO NOMINAL DE 16 MM</v>
          </cell>
          <cell r="C3829" t="str">
            <v xml:space="preserve">UN    </v>
          </cell>
          <cell r="D3829">
            <v>6.4</v>
          </cell>
        </row>
        <row r="3830">
          <cell r="A3830">
            <v>12362</v>
          </cell>
          <cell r="B3830" t="str">
            <v>PORCA OLHAL EM ACO GALVANIZADO, ESPESSURA 16MM, ABERTURA 21MM</v>
          </cell>
          <cell r="C3830" t="str">
            <v xml:space="preserve">UN    </v>
          </cell>
          <cell r="D3830">
            <v>10.42</v>
          </cell>
        </row>
        <row r="3831">
          <cell r="A3831">
            <v>14148</v>
          </cell>
          <cell r="B3831" t="str">
            <v>PORCA UNIAO/JUNCAO ZINCADA SEXTAVADA 1/4 ", CHAVE 7/16 ", COMPRIMENTO = 25 MM</v>
          </cell>
          <cell r="C3831" t="str">
            <v xml:space="preserve">UN    </v>
          </cell>
          <cell r="D3831">
            <v>0.62</v>
          </cell>
        </row>
        <row r="3832">
          <cell r="A3832">
            <v>4341</v>
          </cell>
          <cell r="B3832" t="str">
            <v>PORCA ZINCADA, QUADRADA, DIAMETRO 3/8"</v>
          </cell>
          <cell r="C3832" t="str">
            <v xml:space="preserve">UN    </v>
          </cell>
          <cell r="D3832">
            <v>0.7</v>
          </cell>
        </row>
        <row r="3833">
          <cell r="A3833">
            <v>4337</v>
          </cell>
          <cell r="B3833" t="str">
            <v>PORCA ZINCADA, QUADRADA, DIAMETRO 5/8"</v>
          </cell>
          <cell r="C3833" t="str">
            <v xml:space="preserve">UN    </v>
          </cell>
          <cell r="D3833">
            <v>1.77</v>
          </cell>
        </row>
        <row r="3834">
          <cell r="A3834">
            <v>4339</v>
          </cell>
          <cell r="B3834" t="str">
            <v>PORCA ZINCADA, SEXTAVADA, DIAMETRO 1/2"</v>
          </cell>
          <cell r="C3834" t="str">
            <v xml:space="preserve">UN    </v>
          </cell>
          <cell r="D3834">
            <v>0.37</v>
          </cell>
        </row>
        <row r="3835">
          <cell r="A3835">
            <v>39997</v>
          </cell>
          <cell r="B3835" t="str">
            <v>PORCA ZINCADA, SEXTAVADA, DIAMETRO 1/4"</v>
          </cell>
          <cell r="C3835" t="str">
            <v xml:space="preserve">UN    </v>
          </cell>
          <cell r="D3835">
            <v>0.21</v>
          </cell>
        </row>
        <row r="3836">
          <cell r="A3836">
            <v>11971</v>
          </cell>
          <cell r="B3836" t="str">
            <v>PORCA ZINCADA, SEXTAVADA, DIAMETRO 1"</v>
          </cell>
          <cell r="C3836" t="str">
            <v xml:space="preserve">UN    </v>
          </cell>
          <cell r="D3836">
            <v>2.93</v>
          </cell>
        </row>
        <row r="3837">
          <cell r="A3837">
            <v>4342</v>
          </cell>
          <cell r="B3837" t="str">
            <v>PORCA ZINCADA, SEXTAVADA, DIAMETRO 3/8"</v>
          </cell>
          <cell r="C3837" t="str">
            <v xml:space="preserve">UN    </v>
          </cell>
          <cell r="D3837">
            <v>0.15</v>
          </cell>
        </row>
        <row r="3838">
          <cell r="A3838">
            <v>4330</v>
          </cell>
          <cell r="B3838" t="str">
            <v>PORCA ZINCADA, SEXTAVADA, DIAMETRO 5/16"</v>
          </cell>
          <cell r="C3838" t="str">
            <v xml:space="preserve">UN    </v>
          </cell>
          <cell r="D3838">
            <v>0.1</v>
          </cell>
        </row>
        <row r="3839">
          <cell r="A3839">
            <v>4340</v>
          </cell>
          <cell r="B3839" t="str">
            <v>PORCA ZINCADA, SEXTAVADA, DIAMETRO 5/8"</v>
          </cell>
          <cell r="C3839" t="str">
            <v xml:space="preserve">UN    </v>
          </cell>
          <cell r="D3839">
            <v>0.82</v>
          </cell>
        </row>
        <row r="3840">
          <cell r="A3840">
            <v>5088</v>
          </cell>
          <cell r="B3840" t="str">
            <v>PORTA CADEADO,  3 1/2", EM ACO ZINCADO, PRETO, PARA PORTAO E JANELA</v>
          </cell>
          <cell r="C3840" t="str">
            <v xml:space="preserve">UN    </v>
          </cell>
          <cell r="D3840">
            <v>2.62</v>
          </cell>
        </row>
        <row r="3841">
          <cell r="A3841">
            <v>11154</v>
          </cell>
          <cell r="B3841" t="str">
            <v>PORTA CORTA-FOGO PARA SAIDA DE EMERGENCIA, COM FECHADURA, VAO LUZ DE 90 X 210 CM, CLASSE P-90 (NBR 11742)</v>
          </cell>
          <cell r="C3841" t="str">
            <v xml:space="preserve">UN    </v>
          </cell>
          <cell r="D3841">
            <v>829.1</v>
          </cell>
        </row>
        <row r="3842">
          <cell r="A3842">
            <v>39021</v>
          </cell>
          <cell r="B3842" t="str">
            <v>PORTA DE ABRIR EM ACO COM DIVISAO HORIZONTAL  PARA VIDROS, COM FUNDO ANTICORROSIVO/PRIMER DE PROTECAO, SEM GUARNICAO/ALIZAR/VISTA, VIDROS NAO INCLUSOS, 87 X 210 CM</v>
          </cell>
          <cell r="C3842" t="str">
            <v xml:space="preserve">UN    </v>
          </cell>
          <cell r="D3842">
            <v>372.92</v>
          </cell>
        </row>
        <row r="3843">
          <cell r="A3843">
            <v>39022</v>
          </cell>
          <cell r="B3843" t="str">
            <v>PORTA DE ABRIR EM ACO TIPO VENEZIANA, COM FUNDO ANTICORROSIVO / PRIMER DE PROTECAO, SEM GUARNICAO/ALIZAR/VISTA, 87 X 210 CM</v>
          </cell>
          <cell r="C3843" t="str">
            <v xml:space="preserve">UN    </v>
          </cell>
          <cell r="D3843">
            <v>461.2</v>
          </cell>
        </row>
        <row r="3844">
          <cell r="A3844">
            <v>39024</v>
          </cell>
          <cell r="B3844" t="str">
            <v>PORTA DE ABRIR EM ALUMINIO COM DIVISAO HORIZONTAL  PARA VIDROS,  ACABAMENTO ANODIZADO NATURAL, VIDROS INCLUSOS, SEM GUARNICAO/ALIZAR/VISTA , 87 X 210 CM</v>
          </cell>
          <cell r="C3844" t="str">
            <v xml:space="preserve">UN    </v>
          </cell>
          <cell r="D3844">
            <v>709.94</v>
          </cell>
        </row>
        <row r="3845">
          <cell r="A3845">
            <v>4914</v>
          </cell>
          <cell r="B3845" t="str">
            <v>PORTA DE ABRIR EM ALUMINIO COM LAMBRI HORIZONTAL/LAMINADA, ACABAMENTO ANODIZADO NATURAL, SEM GUARNICAO/ALIZAR/VISTA</v>
          </cell>
          <cell r="C3845" t="str">
            <v xml:space="preserve">M2    </v>
          </cell>
          <cell r="D3845">
            <v>575.64</v>
          </cell>
        </row>
        <row r="3846">
          <cell r="A3846">
            <v>4917</v>
          </cell>
          <cell r="B3846" t="str">
            <v>PORTA DE ABRIR EM ALUMINIO TIPO VENEZIANA, ACABAMENTO ANODIZADO NATURAL, SEM GUARNICAO/ALIZAR/VISTA</v>
          </cell>
          <cell r="C3846" t="str">
            <v xml:space="preserve">M2    </v>
          </cell>
          <cell r="D3846">
            <v>397.54</v>
          </cell>
        </row>
        <row r="3847">
          <cell r="A3847">
            <v>39025</v>
          </cell>
          <cell r="B3847" t="str">
            <v>PORTA DE ABRIR EM ALUMINIO TIPO VENEZIANA, ACABAMENTO ANODIZADO NATURAL, SEM GUARNICAO/ALIZAR/VISTA, 87 X 210 CM</v>
          </cell>
          <cell r="C3847" t="str">
            <v xml:space="preserve">UN    </v>
          </cell>
          <cell r="D3847">
            <v>727.97</v>
          </cell>
        </row>
        <row r="3848">
          <cell r="A3848">
            <v>4930</v>
          </cell>
          <cell r="B3848" t="str">
            <v>PORTA DE ABRIR EM GRADIL COM BARRA CHATA 3 CM X 1/4", COM REQUADRO E GUARNICAO - COMPLETO - ACABAMENTO NATURAL</v>
          </cell>
          <cell r="C3848" t="str">
            <v xml:space="preserve">M2    </v>
          </cell>
          <cell r="D3848">
            <v>400.79</v>
          </cell>
        </row>
        <row r="3849">
          <cell r="A3849">
            <v>4922</v>
          </cell>
          <cell r="B3849" t="str">
            <v>PORTA DE CORRER EM ALUMINIO, DUAS FOLHAS MOVEIS COM VIDRO, FECHADURA E PUXADOR EMBUTIDO, ACABAMENTO ANODIZADO NATURAL, SEM GUARNICAO/ALIZAR/VISTA</v>
          </cell>
          <cell r="C3849" t="str">
            <v xml:space="preserve">M2    </v>
          </cell>
          <cell r="D3849">
            <v>368.75</v>
          </cell>
        </row>
        <row r="3850">
          <cell r="A3850">
            <v>4911</v>
          </cell>
          <cell r="B3850" t="str">
            <v>PORTA DE ENROLAR MANUAL COMPLETA, ARTICULADA RAIADA LARGA, EM ACO GALVANIZADO NATURAL, CHAPA NUMERO 24 (SEM INSTALACAO)</v>
          </cell>
          <cell r="C3850" t="str">
            <v xml:space="preserve">M2    </v>
          </cell>
          <cell r="D3850">
            <v>233.8</v>
          </cell>
        </row>
        <row r="3851">
          <cell r="A3851">
            <v>37518</v>
          </cell>
          <cell r="B3851" t="str">
            <v>PORTA DE ENROLAR MANUAL COMPLETA, PERFIL MEIA CANA CEGA, EM ACO GALVANIZADO COM PINTURA ELETROSTATICA, CHAPA NUMERO 24 " (SEM INSTALACAO)</v>
          </cell>
          <cell r="C3851" t="str">
            <v xml:space="preserve">M2    </v>
          </cell>
          <cell r="D3851">
            <v>379.92</v>
          </cell>
        </row>
        <row r="3852">
          <cell r="A3852">
            <v>4910</v>
          </cell>
          <cell r="B3852" t="str">
            <v>PORTA DE ENROLAR MANUAL COMPLETA, PERFIL MEIA CANA CEGA, EM ACO GALVANIZADO NATURAL, CHAPA NUMERO 24 (SEM INSTALACAO)</v>
          </cell>
          <cell r="C3852" t="str">
            <v xml:space="preserve">M2    </v>
          </cell>
          <cell r="D3852">
            <v>163.66999999999999</v>
          </cell>
        </row>
        <row r="3853">
          <cell r="A3853">
            <v>4943</v>
          </cell>
          <cell r="B3853" t="str">
            <v>PORTA DE ENROLAR MANUAL COMPLETA, PERFIL MEIA CANA VAZADA TIJOLINHO, EM ACO GALVANIZADO NATURAL, CHAPA NUMERO 24 (SEM INSTALACAO)</v>
          </cell>
          <cell r="C3853" t="str">
            <v xml:space="preserve">M2    </v>
          </cell>
          <cell r="D3853">
            <v>477.14</v>
          </cell>
        </row>
        <row r="3854">
          <cell r="A3854">
            <v>5002</v>
          </cell>
          <cell r="B3854" t="str">
            <v>PORTA DE MADEIRA QUADRICULADA PARA VIDRO, DE CORRER (EUCALIPTO OU EQUIVALENTE REGIONAL), E = *3,5* CM</v>
          </cell>
          <cell r="C3854" t="str">
            <v xml:space="preserve">M2    </v>
          </cell>
          <cell r="D3854">
            <v>288.58999999999997</v>
          </cell>
        </row>
        <row r="3855">
          <cell r="A3855">
            <v>4977</v>
          </cell>
          <cell r="B3855" t="str">
            <v>PORTA DE MADEIRA TIPO VENEZIANA (EUCALIPTO OU EQUIVALENTE REGIONAL), E = *3,5* CM</v>
          </cell>
          <cell r="C3855" t="str">
            <v xml:space="preserve">M2    </v>
          </cell>
          <cell r="D3855">
            <v>194.81</v>
          </cell>
        </row>
        <row r="3856">
          <cell r="A3856">
            <v>5028</v>
          </cell>
          <cell r="B3856" t="str">
            <v>PORTA DE MADEIRA-DE-LEI QUADRICULADA PARA VIDRO, DE CORRER (ANGELIM OU EQUIVALENTE REGIONAL), E = *3,5* CM</v>
          </cell>
          <cell r="C3856" t="str">
            <v xml:space="preserve">M2    </v>
          </cell>
          <cell r="D3856">
            <v>476.67</v>
          </cell>
        </row>
        <row r="3857">
          <cell r="A3857">
            <v>4998</v>
          </cell>
          <cell r="B3857" t="str">
            <v>PORTA DE MADEIRA-DE-LEI TIPO MEXICANA SEM EMENDA (ANGELIM OU EQUIVALENTE REGIONAL), E = *3,5* CM</v>
          </cell>
          <cell r="C3857" t="str">
            <v xml:space="preserve">M2    </v>
          </cell>
          <cell r="D3857">
            <v>395.88</v>
          </cell>
        </row>
        <row r="3858">
          <cell r="A3858">
            <v>4969</v>
          </cell>
          <cell r="B3858" t="str">
            <v>PORTA DE MADEIRA-DE-LEI TIPO VENEZIANA (ANGELIM OU EQUIVALENTE REGIONAL), E = *3,5* CM</v>
          </cell>
          <cell r="C3858" t="str">
            <v xml:space="preserve">M2    </v>
          </cell>
          <cell r="D3858">
            <v>275.52</v>
          </cell>
        </row>
        <row r="3859">
          <cell r="A3859">
            <v>11364</v>
          </cell>
          <cell r="B3859" t="str">
            <v>PORTA DE MADEIRA, FOLHA LEVE (NBR 15930) DE 60 X 210 CM, E = *35* MM, NUCLEO COLMEIA, CAPA LISA EM HDF, ACABAMENTO EM PRIMER PARA PINTURA</v>
          </cell>
          <cell r="C3859" t="str">
            <v xml:space="preserve">UN    </v>
          </cell>
          <cell r="D3859">
            <v>122.92</v>
          </cell>
        </row>
        <row r="3860">
          <cell r="A3860">
            <v>11365</v>
          </cell>
          <cell r="B3860" t="str">
            <v>PORTA DE MADEIRA, FOLHA LEVE (NBR 15930) DE 70 X 210 CM, E = *35* MM, NUCLEO COLMEIA, CAPA LISA EM HDF, ACABAMENTO EM PRIMER PARA PINTURA</v>
          </cell>
          <cell r="C3860" t="str">
            <v xml:space="preserve">UN    </v>
          </cell>
          <cell r="D3860">
            <v>132.38</v>
          </cell>
        </row>
        <row r="3861">
          <cell r="A3861">
            <v>11366</v>
          </cell>
          <cell r="B3861" t="str">
            <v>PORTA DE MADEIRA, FOLHA LEVE (NBR 15930) DE 80 X 210 CM, E = *35* MM, NUCLEO COLMEIA, CAPA LISA EM HDF, ACABAMENTO EM PRIMER PARA PINTURA</v>
          </cell>
          <cell r="C3861" t="str">
            <v xml:space="preserve">UN    </v>
          </cell>
          <cell r="D3861">
            <v>140.09</v>
          </cell>
        </row>
        <row r="3862">
          <cell r="A3862">
            <v>11367</v>
          </cell>
          <cell r="B3862" t="str">
            <v>PORTA DE MADEIRA, FOLHA LEVE (NBR 15930), E = *35* MM, NUCLEO COLMEIA, CAPA LISA EM HDF, ACABAMENTO MELAMINICO EM PADRAO MADEIRA</v>
          </cell>
          <cell r="C3862" t="str">
            <v xml:space="preserve">M2    </v>
          </cell>
          <cell r="D3862">
            <v>107.91</v>
          </cell>
        </row>
        <row r="3863">
          <cell r="A3863">
            <v>4989</v>
          </cell>
          <cell r="B3863" t="str">
            <v>PORTA DE MADEIRA, FOLHA MEDIA (NBR 15930) DE 100 X 210 CM, E = 35 MM, NUCLEO SARRAFEADO, CAPA LISA EM HDF, ACABAMENTO EM LAMINADO NATURAL PARA VERNIZ</v>
          </cell>
          <cell r="C3863" t="str">
            <v xml:space="preserve">UN    </v>
          </cell>
          <cell r="D3863">
            <v>280.02</v>
          </cell>
        </row>
        <row r="3864">
          <cell r="A3864">
            <v>4982</v>
          </cell>
          <cell r="B3864" t="str">
            <v>PORTA DE MADEIRA, FOLHA MEDIA (NBR 15930) DE 100 X 210 CM, E = 35 MM, NUCLEO SARRAFEADO, CAPA LISA EM HDF, ACABAMENTO EM PRIMER PARA PINTURA</v>
          </cell>
          <cell r="C3864" t="str">
            <v xml:space="preserve">UN    </v>
          </cell>
          <cell r="D3864">
            <v>243.1</v>
          </cell>
        </row>
        <row r="3865">
          <cell r="A3865">
            <v>20322</v>
          </cell>
          <cell r="B3865" t="str">
            <v>PORTA DE MADEIRA, FOLHA MEDIA (NBR 15930) DE 60 X 210 CM, E = 35 MM, NUCLEO SARRAFEADO, CAPA FRISADA EM HDF, ACABAMENTO MELAMINICO EM PADRAO MADEIRA</v>
          </cell>
          <cell r="C3865" t="str">
            <v xml:space="preserve">UN    </v>
          </cell>
          <cell r="D3865">
            <v>214.26</v>
          </cell>
        </row>
        <row r="3866">
          <cell r="A3866">
            <v>10553</v>
          </cell>
          <cell r="B3866" t="str">
            <v>PORTA DE MADEIRA, FOLHA MEDIA (NBR 15930) DE 60 X 210 CM, E = 35 MM, NUCLEO SARRAFEADO, CAPA LISA EM HDF, ACABAMENTO EM PRIMER PARA PINTURA</v>
          </cell>
          <cell r="C3866" t="str">
            <v xml:space="preserve">UN    </v>
          </cell>
          <cell r="D3866">
            <v>228.43</v>
          </cell>
        </row>
        <row r="3867">
          <cell r="A3867">
            <v>5020</v>
          </cell>
          <cell r="B3867" t="str">
            <v>PORTA DE MADEIRA, FOLHA MEDIA (NBR 15930) DE 60 X 210 CM, E = 35 MM, NUCLEO SARRAFEADO, CAPA LISA EM HDF, ACABAMENTO LAMINADO NATURAL PARA VERNIZ</v>
          </cell>
          <cell r="C3867" t="str">
            <v xml:space="preserve">UN    </v>
          </cell>
          <cell r="D3867">
            <v>236.84</v>
          </cell>
        </row>
        <row r="3868">
          <cell r="A3868">
            <v>4962</v>
          </cell>
          <cell r="B3868" t="str">
            <v>PORTA DE MADEIRA, FOLHA MEDIA (NBR 15930) DE 70 X 210 CM, E = 35 MM, NUCLEO SARRAFEADO, CAPA FRISADA EM HDF, ACABAMENTO MELAMINICO EM PADRAO MADEIRA</v>
          </cell>
          <cell r="C3868" t="str">
            <v xml:space="preserve">UN    </v>
          </cell>
          <cell r="D3868">
            <v>230.74</v>
          </cell>
        </row>
        <row r="3869">
          <cell r="A3869">
            <v>4981</v>
          </cell>
          <cell r="B3869" t="str">
            <v>PORTA DE MADEIRA, FOLHA MEDIA (NBR 15930) DE 70 X 210 CM, E = 35 MM, NUCLEO SARRAFEADO, CAPA LISA EM HDF, ACABAMENTO EM LAMINADO NATURAL PARA VERNIZ</v>
          </cell>
          <cell r="C3869" t="str">
            <v xml:space="preserve">UN    </v>
          </cell>
          <cell r="D3869">
            <v>163.16999999999999</v>
          </cell>
        </row>
        <row r="3870">
          <cell r="A3870">
            <v>10554</v>
          </cell>
          <cell r="B3870" t="str">
            <v>PORTA DE MADEIRA, FOLHA MEDIA (NBR 15930) DE 70 X 210 CM, E = 35 MM, NUCLEO SARRAFEADO, CAPA LISA EM HDF, ACABAMENTO EM PRIMER PARA PINTURA</v>
          </cell>
          <cell r="C3870" t="str">
            <v xml:space="preserve">UN    </v>
          </cell>
          <cell r="D3870">
            <v>255.3</v>
          </cell>
        </row>
        <row r="3871">
          <cell r="A3871">
            <v>4964</v>
          </cell>
          <cell r="B3871" t="str">
            <v>PORTA DE MADEIRA, FOLHA MEDIA (NBR 15930) DE 80 X 210 CM, E = 35 MM, NUCLEO SARRAFEADO, CAPA FRISADA EM HDF, ACABAMENTO MELAMINICO EM PADRAO MADEIRA</v>
          </cell>
          <cell r="C3871" t="str">
            <v xml:space="preserve">UN    </v>
          </cell>
          <cell r="D3871">
            <v>280.19</v>
          </cell>
        </row>
        <row r="3872">
          <cell r="A3872">
            <v>4992</v>
          </cell>
          <cell r="B3872" t="str">
            <v>PORTA DE MADEIRA, FOLHA MEDIA (NBR 15930) DE 80 X 210 CM, E = 35 MM, NUCLEO SARRAFEADO, CAPA LISA EM HDF, ACABAMENTO EM LAMINADO NATURAL PARA VERNIZ</v>
          </cell>
          <cell r="C3872" t="str">
            <v xml:space="preserve">UN    </v>
          </cell>
          <cell r="D3872">
            <v>277.88</v>
          </cell>
        </row>
        <row r="3873">
          <cell r="A3873">
            <v>10555</v>
          </cell>
          <cell r="B3873" t="str">
            <v>PORTA DE MADEIRA, FOLHA MEDIA (NBR 15930) DE 80 X 210 CM, E = 35 MM, NUCLEO SARRAFEADO, CAPA LISA EM HDF, ACABAMENTO EM PRIMER PARA PINTURA</v>
          </cell>
          <cell r="C3873" t="str">
            <v xml:space="preserve">UN    </v>
          </cell>
          <cell r="D3873">
            <v>246.4</v>
          </cell>
        </row>
        <row r="3874">
          <cell r="A3874">
            <v>4987</v>
          </cell>
          <cell r="B3874" t="str">
            <v>PORTA DE MADEIRA, FOLHA MEDIA (NBR 15930) DE 90 X 210 CM, E = 35 MM, NUCLEO SARRAFEADO, CAPA LISA EM HDF, ACABAMENTO EM LAMINADO NATURAL PARA VERNIZ</v>
          </cell>
          <cell r="C3874" t="str">
            <v xml:space="preserve">UN    </v>
          </cell>
          <cell r="D3874">
            <v>255.3</v>
          </cell>
        </row>
        <row r="3875">
          <cell r="A3875">
            <v>10556</v>
          </cell>
          <cell r="B3875" t="str">
            <v>PORTA DE MADEIRA, FOLHA MEDIA (NBR 15930) DE 90 X 210 CM, E = 35 MM, NUCLEO SARRAFEADO, CAPA LISA EM HDF, ACABAMENTO EM PRIMER PARA PINTURA</v>
          </cell>
          <cell r="C3875" t="str">
            <v xml:space="preserve">UN    </v>
          </cell>
          <cell r="D3875">
            <v>261.77</v>
          </cell>
        </row>
        <row r="3876">
          <cell r="A3876">
            <v>4958</v>
          </cell>
          <cell r="B3876" t="str">
            <v>PORTA DE MADEIRA, FOLHA MEDIA (NBR 15930), E = 35 MM, NUCLEO SARRAFEADO, CAPA FRISADA EM HDF, ACABAMENTO MELAMINICO EM PADRAO MADEIRA</v>
          </cell>
          <cell r="C3876" t="str">
            <v xml:space="preserve">M2    </v>
          </cell>
          <cell r="D3876">
            <v>149.61000000000001</v>
          </cell>
        </row>
        <row r="3877">
          <cell r="A3877">
            <v>39502</v>
          </cell>
          <cell r="B3877" t="str">
            <v>PORTA DE MADEIRA, FOLHA PESADA (NBR 15930) DE 80 X 210 CM, E = 35 MM, NUCLEO SOLIDO, CAPA LISA EM HDF, ACABAMENTO EM LAMINADO NATURAL PARA VERNIZ</v>
          </cell>
          <cell r="C3877" t="str">
            <v xml:space="preserve">UN    </v>
          </cell>
          <cell r="D3877">
            <v>362.59</v>
          </cell>
        </row>
        <row r="3878">
          <cell r="A3878">
            <v>39504</v>
          </cell>
          <cell r="B3878" t="str">
            <v>PORTA DE MADEIRA, FOLHA PESADA (NBR 15930) DE 80 X 210 CM, E = 35 MM, NUCLEO SOLIDO, CAPA LISA EM HDF, ACABAMENTO EM PRIMER PARA PINTURA</v>
          </cell>
          <cell r="C3878" t="str">
            <v xml:space="preserve">UN    </v>
          </cell>
          <cell r="D3878">
            <v>257.11</v>
          </cell>
        </row>
        <row r="3879">
          <cell r="A3879">
            <v>39503</v>
          </cell>
          <cell r="B3879" t="str">
            <v>PORTA DE MADEIRA, FOLHA PESADA (NBR 15930) DE 90 X 210 CM, E = 35 MM, NUCLEO SOLIDO, CAPA LISA EM HDF, ACABAMENTO EM LAMINADO NATURAL PARA VERNIZ</v>
          </cell>
          <cell r="C3879" t="str">
            <v xml:space="preserve">UN    </v>
          </cell>
          <cell r="D3879">
            <v>393.91</v>
          </cell>
        </row>
        <row r="3880">
          <cell r="A3880">
            <v>39505</v>
          </cell>
          <cell r="B3880" t="str">
            <v>PORTA DE MADEIRA, FOLHA PESADA (NBR 15930) DE 90 X 210 CM, E = 35 MM, NUCLEO SOLIDO, CAPA LISA EM HDF, ACABAMENTO EM PRIMER PARA PINTURA</v>
          </cell>
          <cell r="C3880" t="str">
            <v xml:space="preserve">UN    </v>
          </cell>
          <cell r="D3880">
            <v>280.19</v>
          </cell>
        </row>
        <row r="3881">
          <cell r="A3881">
            <v>25969</v>
          </cell>
          <cell r="B3881" t="str">
            <v>PORTA DENTE PARA FRESADORA</v>
          </cell>
          <cell r="C3881" t="str">
            <v xml:space="preserve">UN    </v>
          </cell>
          <cell r="D3881">
            <v>389.68</v>
          </cell>
        </row>
        <row r="3882">
          <cell r="A3882">
            <v>4944</v>
          </cell>
          <cell r="B3882" t="str">
            <v>PORTA GRADE DE ENROLAR MANUAL COMPLETA, PERFIL TUBULAR TIJOLINHO 3/4 ", EM ACO GALVANIZADO NATURAL (SEM INSTALACAO)</v>
          </cell>
          <cell r="C3882" t="str">
            <v xml:space="preserve">M2    </v>
          </cell>
          <cell r="D3882">
            <v>713.32</v>
          </cell>
        </row>
        <row r="3883">
          <cell r="A3883">
            <v>21102</v>
          </cell>
          <cell r="B3883" t="str">
            <v>PORTA TOALHA BANHO EM METAL CROMADO, TIPO BARRA</v>
          </cell>
          <cell r="C3883" t="str">
            <v xml:space="preserve">UN    </v>
          </cell>
          <cell r="D3883">
            <v>34.04</v>
          </cell>
        </row>
        <row r="3884">
          <cell r="A3884">
            <v>21101</v>
          </cell>
          <cell r="B3884" t="str">
            <v>PORTA TOALHA ROSTO EM METAL CROMADO, TIPO ARGOLA</v>
          </cell>
          <cell r="C3884" t="str">
            <v xml:space="preserve">UN    </v>
          </cell>
          <cell r="D3884">
            <v>21.86</v>
          </cell>
        </row>
        <row r="3885">
          <cell r="A3885">
            <v>34713</v>
          </cell>
          <cell r="B3885" t="str">
            <v>PORTA VIDRO TEMPERADO INCOLOR, 2 FOLHAS DE CORRER, E = 10 MM (SEM FERRAGENS E SEM COLOCACAO)</v>
          </cell>
          <cell r="C3885" t="str">
            <v xml:space="preserve">M2    </v>
          </cell>
          <cell r="D3885">
            <v>280.98</v>
          </cell>
        </row>
        <row r="3886">
          <cell r="A3886">
            <v>4947</v>
          </cell>
          <cell r="B3886" t="str">
            <v>PORTAO BASCULANTE MANUAL EM ACO GALVANIZADO NATURAL, TIPO LAMBRIL COM REQUADRO/BATENTE, CHAPA NUMERO 26, INCLUI FECHADURA (SEM INSTALACAO)</v>
          </cell>
          <cell r="C3886" t="str">
            <v xml:space="preserve">M2    </v>
          </cell>
          <cell r="D3886">
            <v>515.04</v>
          </cell>
        </row>
        <row r="3887">
          <cell r="A3887">
            <v>37563</v>
          </cell>
          <cell r="B3887" t="str">
            <v>PORTAO BASCULANTE, MANUAL, EM CHAPA TIPO LAMBRIL QUADRADO, COM REQUADRO, ACABAMENTO NATURAL</v>
          </cell>
          <cell r="C3887" t="str">
            <v xml:space="preserve">M2    </v>
          </cell>
          <cell r="D3887">
            <v>395.47</v>
          </cell>
        </row>
        <row r="3888">
          <cell r="A3888">
            <v>4948</v>
          </cell>
          <cell r="B3888" t="str">
            <v>PORTAO DE ABRIR EM GRADIL DE METALON REDONDO DE 3/4"  VERTICAL, COM REQUADRO, ACABAMENTO NATURAL - COMPLETO</v>
          </cell>
          <cell r="C3888" t="str">
            <v xml:space="preserve">M2    </v>
          </cell>
          <cell r="D3888">
            <v>358.91</v>
          </cell>
        </row>
        <row r="3889">
          <cell r="A3889">
            <v>37561</v>
          </cell>
          <cell r="B3889" t="str">
            <v>PORTAO DE CORRER EM CHAPA TIPO PAINEL LAMBRIL QUADRADO, COM PORTA SOCIAL COMPLETA INCLUIDA, COM REQUADRO, ACABAMENTO NATURAL, COM TRILHOS E ROLDANAS</v>
          </cell>
          <cell r="C3889" t="str">
            <v xml:space="preserve">M2    </v>
          </cell>
          <cell r="D3889">
            <v>738.24</v>
          </cell>
        </row>
        <row r="3890">
          <cell r="A3890">
            <v>37562</v>
          </cell>
          <cell r="B3890" t="str">
            <v>PORTAO DE CORRER EM GRADIL FIXO DE BARRA DE FERRO CHATA DE 3 X 1/4" NA VERTICAL, SEM REQUADRO, ACABAMENTO NATURAL, COM TRILHOS E ROLDANAS</v>
          </cell>
          <cell r="C3890" t="str">
            <v xml:space="preserve">M2    </v>
          </cell>
          <cell r="D3890">
            <v>473.51</v>
          </cell>
        </row>
        <row r="3891">
          <cell r="A3891">
            <v>37585</v>
          </cell>
          <cell r="B3891" t="str">
            <v>PORTINHOLA DE ABRIR EM ALUMINIO DE 60 X 80 CM, VENEZIANA VENTILADA 1 FOLHA, ACABAMENTO ANODIZADO NATURAL</v>
          </cell>
          <cell r="C3891" t="str">
            <v xml:space="preserve">UN    </v>
          </cell>
          <cell r="D3891">
            <v>198.21</v>
          </cell>
        </row>
        <row r="3892">
          <cell r="A3892">
            <v>14164</v>
          </cell>
          <cell r="B3892" t="str">
            <v>POSTE CONICO CONTINUO EM ACO GALVANIZADO, CURVO, BRACO DUPLO, ENGASTADO,  H = 9 M, DIAMETRO INFERIOR = *135* MM</v>
          </cell>
          <cell r="C3892" t="str">
            <v xml:space="preserve">UN    </v>
          </cell>
          <cell r="D3892">
            <v>1041.3800000000001</v>
          </cell>
        </row>
        <row r="3893">
          <cell r="A3893">
            <v>14163</v>
          </cell>
          <cell r="B3893" t="str">
            <v>POSTE CONICO CONTINUO EM ACO GALVANIZADO, CURVO, BRACO DUPLO, FLANGEADO,  H = 9 M, DIAMETRO INFERIOR = *135* MM</v>
          </cell>
          <cell r="C3893" t="str">
            <v xml:space="preserve">UN    </v>
          </cell>
          <cell r="D3893">
            <v>1183.5899999999999</v>
          </cell>
        </row>
        <row r="3894">
          <cell r="A3894">
            <v>5051</v>
          </cell>
          <cell r="B3894" t="str">
            <v>POSTE CONICO CONTINUO EM ACO GALVANIZADO, CURVO, BRACO SIMPLES, ENGASTADO,  H = 9 M, DIAMETRO INFERIOR = *135* MM</v>
          </cell>
          <cell r="C3894" t="str">
            <v xml:space="preserve">UN    </v>
          </cell>
          <cell r="D3894">
            <v>1006.63</v>
          </cell>
        </row>
        <row r="3895">
          <cell r="A3895">
            <v>14162</v>
          </cell>
          <cell r="B3895" t="str">
            <v>POSTE CONICO CONTINUO EM ACO GALVANIZADO, CURVO, BRACO SIMPLES, FLANGEADO,  H = 9 M, DIAMETRO INFERIOR = *135* MM</v>
          </cell>
          <cell r="C3895" t="str">
            <v xml:space="preserve">UN    </v>
          </cell>
          <cell r="D3895">
            <v>1005.17</v>
          </cell>
        </row>
        <row r="3896">
          <cell r="A3896">
            <v>5052</v>
          </cell>
          <cell r="B3896" t="str">
            <v>POSTE CONICO CONTINUO EM ACO GALVANIZADO, CURVO, BRACO SIMPLES, FLANGEADO, H = 7 M, DIAMETRO INFERIOR = *125* MM</v>
          </cell>
          <cell r="C3896" t="str">
            <v xml:space="preserve">UN    </v>
          </cell>
          <cell r="D3896">
            <v>750</v>
          </cell>
        </row>
        <row r="3897">
          <cell r="A3897">
            <v>14166</v>
          </cell>
          <cell r="B3897" t="str">
            <v>POSTE CONICO CONTINUO EM ACO GALVANIZADO, RETO, ENGASTADO,  H = 7 M, DIAMETRO INFERIOR = *125* MM</v>
          </cell>
          <cell r="C3897" t="str">
            <v xml:space="preserve">UN    </v>
          </cell>
          <cell r="D3897">
            <v>759.52</v>
          </cell>
        </row>
        <row r="3898">
          <cell r="A3898">
            <v>14165</v>
          </cell>
          <cell r="B3898" t="str">
            <v>POSTE CONICO CONTINUO EM ACO GALVANIZADO, RETO, ENGASTADO,  H = 9 M, DIAMETRO INFERIOR = *145* MM</v>
          </cell>
          <cell r="C3898" t="str">
            <v xml:space="preserve">UN    </v>
          </cell>
          <cell r="D3898">
            <v>1052.21</v>
          </cell>
        </row>
        <row r="3899">
          <cell r="A3899">
            <v>5050</v>
          </cell>
          <cell r="B3899" t="str">
            <v>POSTE CONICO CONTINUO EM ACO GALVANIZADO, RETO, FLANGEADO,  H = 3 M, DIAMETRO INFERIOR = *95* MM</v>
          </cell>
          <cell r="C3899" t="str">
            <v xml:space="preserve">UN    </v>
          </cell>
          <cell r="D3899">
            <v>258.97000000000003</v>
          </cell>
        </row>
        <row r="3900">
          <cell r="A3900">
            <v>12378</v>
          </cell>
          <cell r="B3900" t="str">
            <v>POSTE CONICO CONTINUO EM ACO GALVANIZADO, RETO, FLANGEADO, H = 6 M, DIAMETRO INFERIOR = *90* CM</v>
          </cell>
          <cell r="C3900" t="str">
            <v xml:space="preserve">UN    </v>
          </cell>
          <cell r="D3900">
            <v>615.57000000000005</v>
          </cell>
        </row>
        <row r="3901">
          <cell r="A3901">
            <v>12366</v>
          </cell>
          <cell r="B3901" t="str">
            <v>POSTE DE CONCRETO CIRCULAR, 150 KG, H = 10 M (NBR 8451)</v>
          </cell>
          <cell r="C3901" t="str">
            <v xml:space="preserve">UN    </v>
          </cell>
          <cell r="D3901">
            <v>540.11</v>
          </cell>
        </row>
        <row r="3902">
          <cell r="A3902">
            <v>5045</v>
          </cell>
          <cell r="B3902" t="str">
            <v>POSTE DE CONCRETO CIRCULAR, 200 KG, H = 11 M (NBR 8451)</v>
          </cell>
          <cell r="C3902" t="str">
            <v xml:space="preserve">UN    </v>
          </cell>
          <cell r="D3902">
            <v>752.13</v>
          </cell>
        </row>
        <row r="3903">
          <cell r="A3903">
            <v>5044</v>
          </cell>
          <cell r="B3903" t="str">
            <v>POSTE DE CONCRETO CIRCULAR, 200 KG, H = 9 M (NBR 8451)</v>
          </cell>
          <cell r="C3903" t="str">
            <v xml:space="preserve">UN    </v>
          </cell>
          <cell r="D3903">
            <v>530.64</v>
          </cell>
        </row>
        <row r="3904">
          <cell r="A3904">
            <v>5055</v>
          </cell>
          <cell r="B3904" t="str">
            <v>POSTE DE CONCRETO CIRCULAR, 300 KG, H = 11 M (NBR 8451)</v>
          </cell>
          <cell r="C3904" t="str">
            <v xml:space="preserve">UN    </v>
          </cell>
          <cell r="D3904">
            <v>754.43</v>
          </cell>
        </row>
        <row r="3905">
          <cell r="A3905">
            <v>5053</v>
          </cell>
          <cell r="B3905" t="str">
            <v>POSTE DE CONCRETO CIRCULAR, 300 KG, H = 9 M (NBR 8451)</v>
          </cell>
          <cell r="C3905" t="str">
            <v xml:space="preserve">UN    </v>
          </cell>
          <cell r="D3905">
            <v>587.19000000000005</v>
          </cell>
        </row>
        <row r="3906">
          <cell r="A3906">
            <v>5035</v>
          </cell>
          <cell r="B3906" t="str">
            <v>POSTE DE CONCRETO CIRCULAR, 400 KG, H = 11 M (NBR 8451)</v>
          </cell>
          <cell r="C3906" t="str">
            <v xml:space="preserve">UN    </v>
          </cell>
          <cell r="D3906">
            <v>960.05</v>
          </cell>
        </row>
        <row r="3907">
          <cell r="A3907">
            <v>5036</v>
          </cell>
          <cell r="B3907" t="str">
            <v>POSTE DE CONCRETO CIRCULAR, 400 KG, H = 14 M (NBR 8451)</v>
          </cell>
          <cell r="C3907" t="str">
            <v xml:space="preserve">UN    </v>
          </cell>
          <cell r="D3907">
            <v>1602.64</v>
          </cell>
        </row>
        <row r="3908">
          <cell r="A3908">
            <v>5059</v>
          </cell>
          <cell r="B3908" t="str">
            <v>POSTE DE CONCRETO CIRCULAR, 400 KG, H = 9 M (NBR 8451)</v>
          </cell>
          <cell r="C3908" t="str">
            <v xml:space="preserve">UN    </v>
          </cell>
          <cell r="D3908">
            <v>750.85</v>
          </cell>
        </row>
        <row r="3909">
          <cell r="A3909">
            <v>5034</v>
          </cell>
          <cell r="B3909" t="str">
            <v>POSTE DE CONCRETO CIRCULAR, 600 KG, H = 10 M (NBR 8451)</v>
          </cell>
          <cell r="C3909" t="str">
            <v xml:space="preserve">UN    </v>
          </cell>
          <cell r="D3909">
            <v>1036.0999999999999</v>
          </cell>
        </row>
        <row r="3910">
          <cell r="A3910">
            <v>5056</v>
          </cell>
          <cell r="B3910" t="str">
            <v>POSTE DE CONCRETO DUPLO T ,TIPO B, 500 KG, H = 9 M (NBR 8451)</v>
          </cell>
          <cell r="C3910" t="str">
            <v xml:space="preserve">UN    </v>
          </cell>
          <cell r="D3910">
            <v>805.07</v>
          </cell>
        </row>
        <row r="3911">
          <cell r="A3911">
            <v>5057</v>
          </cell>
          <cell r="B3911" t="str">
            <v>POSTE DE CONCRETO DUPLO T, TIPO B, 300 KG, H = 10 M (NBR 8451)</v>
          </cell>
          <cell r="C3911" t="str">
            <v xml:space="preserve">UN    </v>
          </cell>
          <cell r="D3911">
            <v>645.66</v>
          </cell>
        </row>
        <row r="3912">
          <cell r="A3912">
            <v>5033</v>
          </cell>
          <cell r="B3912" t="str">
            <v>POSTE DE CONCRETO DUPLO T, TIPO B, 300 KG, H = 9 M (NBR 8451)</v>
          </cell>
          <cell r="C3912" t="str">
            <v xml:space="preserve">UN    </v>
          </cell>
          <cell r="D3912">
            <v>536</v>
          </cell>
        </row>
        <row r="3913">
          <cell r="A3913">
            <v>5038</v>
          </cell>
          <cell r="B3913" t="str">
            <v>POSTE DE CONCRETO DUPLO T, TIPO D, 200 KG, H = 9 M (NBR 8451)</v>
          </cell>
          <cell r="C3913" t="str">
            <v xml:space="preserve">UN    </v>
          </cell>
          <cell r="D3913">
            <v>436.84</v>
          </cell>
        </row>
        <row r="3914">
          <cell r="A3914">
            <v>12372</v>
          </cell>
          <cell r="B3914" t="str">
            <v>POSTE DE CONCRETO DUPLO T, 200 KG, H = 11 M (NBR 8451)</v>
          </cell>
          <cell r="C3914" t="str">
            <v xml:space="preserve">UN    </v>
          </cell>
          <cell r="D3914">
            <v>575.66</v>
          </cell>
        </row>
        <row r="3915">
          <cell r="A3915">
            <v>13339</v>
          </cell>
          <cell r="B3915" t="str">
            <v>POSTE DE CONCRETO DUPLO T, 300 KG, H = 12 M (NBR 8451)</v>
          </cell>
          <cell r="C3915" t="str">
            <v xml:space="preserve">UN    </v>
          </cell>
          <cell r="D3915">
            <v>855.78</v>
          </cell>
        </row>
        <row r="3916">
          <cell r="A3916">
            <v>12373</v>
          </cell>
          <cell r="B3916" t="str">
            <v>POSTE DE CONCRETO DUPLO T, 400 KG,H = 12 M (NBR 8451)</v>
          </cell>
          <cell r="C3916" t="str">
            <v xml:space="preserve">UN    </v>
          </cell>
          <cell r="D3916">
            <v>896.19</v>
          </cell>
        </row>
        <row r="3917">
          <cell r="A3917">
            <v>12388</v>
          </cell>
          <cell r="B3917" t="str">
            <v>POSTE DECORATIVO PARA JARDIM EM ACO TUBULAR, SEM LUMINARIA, H = *2,5* M</v>
          </cell>
          <cell r="C3917" t="str">
            <v xml:space="preserve">UN    </v>
          </cell>
          <cell r="D3917">
            <v>153.29</v>
          </cell>
        </row>
        <row r="3918">
          <cell r="A3918">
            <v>34695</v>
          </cell>
          <cell r="B3918" t="str">
            <v>POSTE PADRAO SUBTERRANEO 100 A, H = 2,5 M</v>
          </cell>
          <cell r="C3918" t="str">
            <v xml:space="preserve">UN    </v>
          </cell>
          <cell r="D3918">
            <v>616.4</v>
          </cell>
        </row>
        <row r="3919">
          <cell r="A3919">
            <v>34692</v>
          </cell>
          <cell r="B3919" t="str">
            <v>POSTE PADRAO SUBTERRANEO 200 A, H = 2,5 M</v>
          </cell>
          <cell r="C3919" t="str">
            <v xml:space="preserve">UN    </v>
          </cell>
          <cell r="D3919">
            <v>1479.36</v>
          </cell>
        </row>
        <row r="3920">
          <cell r="A3920">
            <v>26028</v>
          </cell>
          <cell r="B3920" t="str">
            <v>POZOLANA DE CLASSE C</v>
          </cell>
          <cell r="C3920" t="str">
            <v xml:space="preserve">T     </v>
          </cell>
          <cell r="D3920">
            <v>228.41</v>
          </cell>
        </row>
        <row r="3921">
          <cell r="A3921">
            <v>11844</v>
          </cell>
          <cell r="B3921" t="str">
            <v>PRANCHA DE MADEIRA APARELHADA *4 X 30* CM, MACARANDUBA, ANGELIM OU EQUIVALENTE DA REGIAO</v>
          </cell>
          <cell r="C3921" t="str">
            <v xml:space="preserve">M     </v>
          </cell>
          <cell r="D3921">
            <v>27.78</v>
          </cell>
        </row>
        <row r="3922">
          <cell r="A3922">
            <v>4465</v>
          </cell>
          <cell r="B3922" t="str">
            <v>PRANCHA DE MADEIRA NAO APARELHADA *6 X 25* CM, MACARANDUBA, ANGELIM OU EQUIVALENTE DA REGIAO</v>
          </cell>
          <cell r="C3922" t="str">
            <v xml:space="preserve">M     </v>
          </cell>
          <cell r="D3922">
            <v>26.63</v>
          </cell>
        </row>
        <row r="3923">
          <cell r="A3923">
            <v>35273</v>
          </cell>
          <cell r="B3923" t="str">
            <v>PRANCHA DE MADEIRA NAO APARELHADA *6 X 30* CM, MACARANDUBA, ANGELIM OU EQUIVALENTE DA REGIAO</v>
          </cell>
          <cell r="C3923" t="str">
            <v xml:space="preserve">M     </v>
          </cell>
          <cell r="D3923">
            <v>29.42</v>
          </cell>
        </row>
        <row r="3924">
          <cell r="A3924">
            <v>4470</v>
          </cell>
          <cell r="B3924" t="str">
            <v>PRANCHA DE MADEIRA NAO APARELHADA *6 X 40* CM, MACARANDUBA, ANGELIM OU EQUIVALENTE DA REGIAO</v>
          </cell>
          <cell r="C3924" t="str">
            <v xml:space="preserve">M     </v>
          </cell>
          <cell r="D3924">
            <v>43.97</v>
          </cell>
        </row>
        <row r="3925">
          <cell r="A3925">
            <v>20204</v>
          </cell>
          <cell r="B3925" t="str">
            <v>PRANCHAO DE MADEIRA APARELHADA *7,5 X 23* CM (3 X 9 ") MACARANDUBA, ANGELIM OU EQUIVALENTE DA REGIAO</v>
          </cell>
          <cell r="C3925" t="str">
            <v xml:space="preserve">M     </v>
          </cell>
          <cell r="D3925">
            <v>39.24</v>
          </cell>
        </row>
        <row r="3926">
          <cell r="A3926">
            <v>20208</v>
          </cell>
          <cell r="B3926" t="str">
            <v>PRANCHAO DE MADEIRA APARELHADA *8 X 30* CM, MACARANDUBA, ANGELIM OU EQUIVALENTE DA REGIAO</v>
          </cell>
          <cell r="C3926" t="str">
            <v xml:space="preserve">M     </v>
          </cell>
          <cell r="D3926">
            <v>46.07</v>
          </cell>
        </row>
        <row r="3927">
          <cell r="A3927">
            <v>4437</v>
          </cell>
          <cell r="B3927" t="str">
            <v>PRANCHAO DE MADEIRA NAO APARELHADA *7,5 X 23* CM (3 x 9 ") MACARANDUBA, ANGELIM OU EQUIVALENTE DA REGIAO</v>
          </cell>
          <cell r="C3927" t="str">
            <v xml:space="preserve">M     </v>
          </cell>
          <cell r="D3927">
            <v>31.84</v>
          </cell>
        </row>
        <row r="3928">
          <cell r="A3928">
            <v>14580</v>
          </cell>
          <cell r="B3928" t="str">
            <v>PRANCHAO DE MADEIRA NAO APARELHADA *8 X 30* CM, MACARANDUBA, ANGELIM OU EQUIVALENTE DA REGIAO</v>
          </cell>
          <cell r="C3928" t="str">
            <v xml:space="preserve">M     </v>
          </cell>
          <cell r="D3928">
            <v>34.67</v>
          </cell>
        </row>
        <row r="3929">
          <cell r="A3929">
            <v>40304</v>
          </cell>
          <cell r="B3929" t="str">
            <v>PREGO DE ACO POLIDO COM CABECA DUPLA 17 X 27 (2 1/2 X 11)</v>
          </cell>
          <cell r="C3929" t="str">
            <v xml:space="preserve">KG    </v>
          </cell>
          <cell r="D3929">
            <v>12.93</v>
          </cell>
        </row>
        <row r="3930">
          <cell r="A3930">
            <v>5065</v>
          </cell>
          <cell r="B3930" t="str">
            <v>PREGO DE ACO POLIDO COM CABECA 10 X 10 (7/8 X 17)</v>
          </cell>
          <cell r="C3930" t="str">
            <v xml:space="preserve">KG    </v>
          </cell>
          <cell r="D3930">
            <v>19.93</v>
          </cell>
        </row>
        <row r="3931">
          <cell r="A3931">
            <v>5072</v>
          </cell>
          <cell r="B3931" t="str">
            <v>PREGO DE ACO POLIDO COM CABECA 10 X 11 (1 X 17)</v>
          </cell>
          <cell r="C3931" t="str">
            <v xml:space="preserve">KG    </v>
          </cell>
          <cell r="D3931">
            <v>18.43</v>
          </cell>
        </row>
        <row r="3932">
          <cell r="A3932">
            <v>5066</v>
          </cell>
          <cell r="B3932" t="str">
            <v>PREGO DE ACO POLIDO COM CABECA 12 X 12</v>
          </cell>
          <cell r="C3932" t="str">
            <v xml:space="preserve">KG    </v>
          </cell>
          <cell r="D3932">
            <v>13.8</v>
          </cell>
        </row>
        <row r="3933">
          <cell r="A3933">
            <v>5063</v>
          </cell>
          <cell r="B3933" t="str">
            <v>PREGO DE ACO POLIDO COM CABECA 14 X 18 (1 1/2 X 14)</v>
          </cell>
          <cell r="C3933" t="str">
            <v xml:space="preserve">KG    </v>
          </cell>
          <cell r="D3933">
            <v>12.5</v>
          </cell>
        </row>
        <row r="3934">
          <cell r="A3934">
            <v>20247</v>
          </cell>
          <cell r="B3934" t="str">
            <v>PREGO DE ACO POLIDO COM CABECA 15 X 15 (1 1/4 X 13)</v>
          </cell>
          <cell r="C3934" t="str">
            <v xml:space="preserve">KG    </v>
          </cell>
          <cell r="D3934">
            <v>11.6</v>
          </cell>
        </row>
        <row r="3935">
          <cell r="A3935">
            <v>5074</v>
          </cell>
          <cell r="B3935" t="str">
            <v>PREGO DE ACO POLIDO COM CABECA 15 X 18 (1 1/2 X 13)</v>
          </cell>
          <cell r="C3935" t="str">
            <v xml:space="preserve">KG    </v>
          </cell>
          <cell r="D3935">
            <v>11.74</v>
          </cell>
        </row>
        <row r="3936">
          <cell r="A3936">
            <v>5067</v>
          </cell>
          <cell r="B3936" t="str">
            <v>PREGO DE ACO POLIDO COM CABECA 16 X 24 (2 1/4 X 12)</v>
          </cell>
          <cell r="C3936" t="str">
            <v xml:space="preserve">KG    </v>
          </cell>
          <cell r="D3936">
            <v>11.16</v>
          </cell>
        </row>
        <row r="3937">
          <cell r="A3937">
            <v>5078</v>
          </cell>
          <cell r="B3937" t="str">
            <v>PREGO DE ACO POLIDO COM CABECA 16 X 27 (2 1/2 X 12)</v>
          </cell>
          <cell r="C3937" t="str">
            <v xml:space="preserve">KG    </v>
          </cell>
          <cell r="D3937">
            <v>11.04</v>
          </cell>
        </row>
        <row r="3938">
          <cell r="A3938">
            <v>5068</v>
          </cell>
          <cell r="B3938" t="str">
            <v>PREGO DE ACO POLIDO COM CABECA 17 X 21 (2 X 11)</v>
          </cell>
          <cell r="C3938" t="str">
            <v xml:space="preserve">KG    </v>
          </cell>
          <cell r="D3938">
            <v>10.48</v>
          </cell>
        </row>
        <row r="3939">
          <cell r="A3939">
            <v>5073</v>
          </cell>
          <cell r="B3939" t="str">
            <v>PREGO DE ACO POLIDO COM CABECA 17 X 24 (2 1/4 X 11)</v>
          </cell>
          <cell r="C3939" t="str">
            <v xml:space="preserve">KG    </v>
          </cell>
          <cell r="D3939">
            <v>10.68</v>
          </cell>
        </row>
        <row r="3940">
          <cell r="A3940">
            <v>5069</v>
          </cell>
          <cell r="B3940" t="str">
            <v>PREGO DE ACO POLIDO COM CABECA 17 X 27 (2 1/2 X 11)</v>
          </cell>
          <cell r="C3940" t="str">
            <v xml:space="preserve">KG    </v>
          </cell>
          <cell r="D3940">
            <v>10.68</v>
          </cell>
        </row>
        <row r="3941">
          <cell r="A3941">
            <v>5070</v>
          </cell>
          <cell r="B3941" t="str">
            <v>PREGO DE ACO POLIDO COM CABECA 17 X 30 (2 3/4 X 11)</v>
          </cell>
          <cell r="C3941" t="str">
            <v xml:space="preserve">KG    </v>
          </cell>
          <cell r="D3941">
            <v>10.79</v>
          </cell>
        </row>
        <row r="3942">
          <cell r="A3942">
            <v>5071</v>
          </cell>
          <cell r="B3942" t="str">
            <v>PREGO DE ACO POLIDO COM CABECA 18 X 24 (2 1/4 X 10)</v>
          </cell>
          <cell r="C3942" t="str">
            <v xml:space="preserve">KG    </v>
          </cell>
          <cell r="D3942">
            <v>10.48</v>
          </cell>
        </row>
        <row r="3943">
          <cell r="A3943">
            <v>5061</v>
          </cell>
          <cell r="B3943" t="str">
            <v>PREGO DE ACO POLIDO COM CABECA 18 X 27 (2 1/2 X 10)</v>
          </cell>
          <cell r="C3943" t="str">
            <v xml:space="preserve">KG    </v>
          </cell>
          <cell r="D3943">
            <v>10.3</v>
          </cell>
        </row>
        <row r="3944">
          <cell r="A3944">
            <v>5075</v>
          </cell>
          <cell r="B3944" t="str">
            <v>PREGO DE ACO POLIDO COM CABECA 18 X 30 (2 3/4 X 10)</v>
          </cell>
          <cell r="C3944" t="str">
            <v xml:space="preserve">KG    </v>
          </cell>
          <cell r="D3944">
            <v>10.48</v>
          </cell>
        </row>
        <row r="3945">
          <cell r="A3945">
            <v>39027</v>
          </cell>
          <cell r="B3945" t="str">
            <v>PREGO DE ACO POLIDO COM CABECA 19  X 36 (3 1/4  X  9)</v>
          </cell>
          <cell r="C3945" t="str">
            <v xml:space="preserve">KG    </v>
          </cell>
          <cell r="D3945">
            <v>10.46</v>
          </cell>
        </row>
        <row r="3946">
          <cell r="A3946">
            <v>5062</v>
          </cell>
          <cell r="B3946" t="str">
            <v>PREGO DE ACO POLIDO COM CABECA 19 X 33 (3 X 9)</v>
          </cell>
          <cell r="C3946" t="str">
            <v xml:space="preserve">KG    </v>
          </cell>
          <cell r="D3946">
            <v>10.61</v>
          </cell>
        </row>
        <row r="3947">
          <cell r="A3947">
            <v>40568</v>
          </cell>
          <cell r="B3947" t="str">
            <v>PREGO DE ACO POLIDO COM CABECA 22 X 48 (4 1/4 X 5)</v>
          </cell>
          <cell r="C3947" t="str">
            <v xml:space="preserve">KG    </v>
          </cell>
          <cell r="D3947">
            <v>10.55</v>
          </cell>
        </row>
        <row r="3948">
          <cell r="A3948">
            <v>39026</v>
          </cell>
          <cell r="B3948" t="str">
            <v>PREGO DE ACO POLIDO SEM CABECA 15 X 15 (1 1/4 X 13)</v>
          </cell>
          <cell r="C3948" t="str">
            <v xml:space="preserve">KG    </v>
          </cell>
          <cell r="D3948">
            <v>11.78</v>
          </cell>
        </row>
        <row r="3949">
          <cell r="A3949">
            <v>11572</v>
          </cell>
          <cell r="B3949" t="str">
            <v>PRENDEDOR / TRAVA DE PORTA, MONTAGEM PISO / PORTA, EM LATAO / ZAMAC, CROMADO</v>
          </cell>
          <cell r="C3949" t="str">
            <v xml:space="preserve">UN    </v>
          </cell>
          <cell r="D3949">
            <v>16.45</v>
          </cell>
        </row>
        <row r="3950">
          <cell r="A3950">
            <v>42431</v>
          </cell>
          <cell r="B3950" t="str">
            <v>PRESSAO DE PERNAS TRIPLO, EM TUBO DE ACO CARBONO, PINTURA NO PROCESSO ELETROSTATICO - EQUIPAMENTO DE GINASTICA PARA ACADEMIA AO AR LIVRE / ACADEMIA DA TERCEIRA IDADE - ATI</v>
          </cell>
          <cell r="C3950" t="str">
            <v xml:space="preserve">UN    </v>
          </cell>
          <cell r="D3950">
            <v>2248.1799999999998</v>
          </cell>
        </row>
        <row r="3951">
          <cell r="A3951">
            <v>11149</v>
          </cell>
          <cell r="B3951" t="str">
            <v>PRIMER EPOXI</v>
          </cell>
          <cell r="C3951" t="str">
            <v xml:space="preserve">GL    </v>
          </cell>
          <cell r="D3951">
            <v>157.16999999999999</v>
          </cell>
        </row>
        <row r="3952">
          <cell r="A3952">
            <v>511</v>
          </cell>
          <cell r="B3952" t="str">
            <v>PRIMER PARA MANTA ASFALTICA A BASE DE ASFALTO MODIFICADO DILUIDO EM SOLVENTE, APLICACAO A FRIO</v>
          </cell>
          <cell r="C3952" t="str">
            <v xml:space="preserve">L     </v>
          </cell>
          <cell r="D3952">
            <v>15.81</v>
          </cell>
        </row>
        <row r="3953">
          <cell r="A3953">
            <v>11174</v>
          </cell>
          <cell r="B3953" t="str">
            <v>PRIMER UNIVERSAL, FUNDO ANTICORROSIVO TIPO ZARCAO</v>
          </cell>
          <cell r="C3953" t="str">
            <v xml:space="preserve">18L   </v>
          </cell>
          <cell r="D3953">
            <v>446.25</v>
          </cell>
        </row>
        <row r="3954">
          <cell r="A3954">
            <v>37540</v>
          </cell>
          <cell r="B3954" t="str">
            <v>PROJETOR DE ARGAMASSA, CAPACIDADE DE PROJECAO 1,5 M3/H, ALCANCE DA PROJECAO 30 ATE 60 M, MOTOR ELETRICO TRIFASICO</v>
          </cell>
          <cell r="C3954" t="str">
            <v xml:space="preserve">UN    </v>
          </cell>
          <cell r="D3954">
            <v>63101.66</v>
          </cell>
        </row>
        <row r="3955">
          <cell r="A3955">
            <v>37548</v>
          </cell>
          <cell r="B3955" t="str">
            <v>PROJETOR DE ARGAMASSA, CAPACIDADE DE PROJECAO 2,0 M3/H, ALCANCE DA PROJECAO ATE 50 M, MOTOR ELETRICO TRIFASICO</v>
          </cell>
          <cell r="C3955" t="str">
            <v xml:space="preserve">UN    </v>
          </cell>
          <cell r="D3955">
            <v>83640.929999999993</v>
          </cell>
        </row>
        <row r="3956">
          <cell r="A3956">
            <v>39828</v>
          </cell>
          <cell r="B3956" t="str">
            <v>PROJETOR PNEUMATICO DE ARGAMASSA PARA CHAPISCO E REBOCO COM RECIPIENTE ACOPLADO, TIPO CANEQUNHA, COM VOLUME DE 1,50 L, SEM COMPRESSOR</v>
          </cell>
          <cell r="C3956" t="str">
            <v xml:space="preserve">UN    </v>
          </cell>
          <cell r="D3956">
            <v>501.76</v>
          </cell>
        </row>
        <row r="3957">
          <cell r="A3957">
            <v>12273</v>
          </cell>
          <cell r="B3957" t="str">
            <v>PROJETOR RETANGULAR FECHADO PARA LAMPADA VAPOR DE MERCURIO/SODIO 250 W A 500 W, CABECEIRAS EM ALUMINIO FUNDIDO, CORPO EM ALUMINIO ANODIZADO, PARA LAMPADA E40 FECHAMENTO EM VIDRO TEMPERADO.</v>
          </cell>
          <cell r="C3957" t="str">
            <v xml:space="preserve">UN    </v>
          </cell>
          <cell r="D3957">
            <v>52.55</v>
          </cell>
        </row>
        <row r="3958">
          <cell r="A3958">
            <v>38392</v>
          </cell>
          <cell r="B3958" t="str">
            <v>PROLONGADOR/EXTENSOR PARA ROLO DE PINTURA 3 M</v>
          </cell>
          <cell r="C3958" t="str">
            <v xml:space="preserve">UN    </v>
          </cell>
          <cell r="D3958">
            <v>44.59</v>
          </cell>
        </row>
        <row r="3959">
          <cell r="A3959">
            <v>11735</v>
          </cell>
          <cell r="B3959" t="str">
            <v>PROLONGAMENTO PVC PARA CAIXA SIFONADA  100 MM X 200 MM (NBR 5688)</v>
          </cell>
          <cell r="C3959" t="str">
            <v xml:space="preserve">UN    </v>
          </cell>
          <cell r="D3959">
            <v>3.98</v>
          </cell>
        </row>
        <row r="3960">
          <cell r="A3960">
            <v>11733</v>
          </cell>
          <cell r="B3960" t="str">
            <v>PROLONGAMENTO PVC PARA CAIXA SIFONADA 100 MM X 100 MM (NBR 5688)</v>
          </cell>
          <cell r="C3960" t="str">
            <v xml:space="preserve">UN    </v>
          </cell>
          <cell r="D3960">
            <v>1.95</v>
          </cell>
        </row>
        <row r="3961">
          <cell r="A3961">
            <v>11734</v>
          </cell>
          <cell r="B3961" t="str">
            <v>PROLONGAMENTO PVC PARA CAIXA SIFONADA, 100 MM X 150 MM (NBR 5688)</v>
          </cell>
          <cell r="C3961" t="str">
            <v xml:space="preserve">UN    </v>
          </cell>
          <cell r="D3961">
            <v>3</v>
          </cell>
        </row>
        <row r="3962">
          <cell r="A3962">
            <v>11737</v>
          </cell>
          <cell r="B3962" t="str">
            <v>PROLONGAMENTO PVC PARA CAIXA SIFONADA, 150 MM X 150 MM (NBR 5688)</v>
          </cell>
          <cell r="C3962" t="str">
            <v xml:space="preserve">UN    </v>
          </cell>
          <cell r="D3962">
            <v>5.31</v>
          </cell>
        </row>
        <row r="3963">
          <cell r="A3963">
            <v>11738</v>
          </cell>
          <cell r="B3963" t="str">
            <v>PROLONGAMENTO PVC PARA CAIXA SIFONADA, 150 MM X 200 MM (NBR 5688)</v>
          </cell>
          <cell r="C3963" t="str">
            <v xml:space="preserve">UN    </v>
          </cell>
          <cell r="D3963">
            <v>8.64</v>
          </cell>
        </row>
        <row r="3964">
          <cell r="A3964">
            <v>36143</v>
          </cell>
          <cell r="B3964" t="str">
            <v>PROTETOR AUDITIVO TIPO CONCHA COM ABAFADOR DE RUIDOS, ATENUACAO ACIMA DE 22 DB</v>
          </cell>
          <cell r="C3964" t="str">
            <v xml:space="preserve">UN    </v>
          </cell>
          <cell r="D3964">
            <v>23.88</v>
          </cell>
        </row>
        <row r="3965">
          <cell r="A3965">
            <v>36142</v>
          </cell>
          <cell r="B3965" t="str">
            <v>PROTETOR AUDITIVO TIPO PLUG DE INSERCAO COM CORDAO, ATENUACAO SUPERIOR A 15 DB</v>
          </cell>
          <cell r="C3965" t="str">
            <v xml:space="preserve">UN    </v>
          </cell>
          <cell r="D3965">
            <v>1.74</v>
          </cell>
        </row>
        <row r="3966">
          <cell r="A3966">
            <v>36146</v>
          </cell>
          <cell r="B3966" t="str">
            <v>PROTETOR SOLAR FPS 30, EMBALAGEM 2 LITROS</v>
          </cell>
          <cell r="C3966" t="str">
            <v xml:space="preserve">UN    </v>
          </cell>
          <cell r="D3966">
            <v>198.05</v>
          </cell>
        </row>
        <row r="3967">
          <cell r="A3967">
            <v>39015</v>
          </cell>
          <cell r="B3967" t="str">
            <v>PROTETOR/PONTEIRA PLASTICA PARA PONTA DE VERGALHAO DE ATE 1", TIPO PROTETOR DE ESPERA</v>
          </cell>
          <cell r="C3967" t="str">
            <v xml:space="preserve">UN    </v>
          </cell>
          <cell r="D3967">
            <v>0.64</v>
          </cell>
        </row>
        <row r="3968">
          <cell r="A3968">
            <v>38377</v>
          </cell>
          <cell r="B3968" t="str">
            <v>PRUMO DE CENTRO EM ACO *400* G</v>
          </cell>
          <cell r="C3968" t="str">
            <v xml:space="preserve">UN    </v>
          </cell>
          <cell r="D3968">
            <v>24.1</v>
          </cell>
        </row>
        <row r="3969">
          <cell r="A3969">
            <v>38376</v>
          </cell>
          <cell r="B3969" t="str">
            <v>PRUMO DE PAREDE EM ACO 700 A 750 G</v>
          </cell>
          <cell r="C3969" t="str">
            <v xml:space="preserve">UN    </v>
          </cell>
          <cell r="D3969">
            <v>27.48</v>
          </cell>
        </row>
        <row r="3970">
          <cell r="A3970">
            <v>38116</v>
          </cell>
          <cell r="B3970" t="str">
            <v>PULSADOR CAMPAINHA 10A, 250V (APENAS MODULO)</v>
          </cell>
          <cell r="C3970" t="str">
            <v xml:space="preserve">UN    </v>
          </cell>
          <cell r="D3970">
            <v>4.07</v>
          </cell>
        </row>
        <row r="3971">
          <cell r="A3971">
            <v>38066</v>
          </cell>
          <cell r="B3971" t="str">
            <v>PULSADOR CAMPAINHA 10A, 250V, CONJUNTO MONTADO PARA EMBUTIR 4" X 2" (PLACA + SUPORTE + MODULO)</v>
          </cell>
          <cell r="C3971" t="str">
            <v xml:space="preserve">UN    </v>
          </cell>
          <cell r="D3971">
            <v>6.72</v>
          </cell>
        </row>
        <row r="3972">
          <cell r="A3972">
            <v>38117</v>
          </cell>
          <cell r="B3972" t="str">
            <v>PULSADOR MINUTERIA 10A, 250V (APENAS MODULO)</v>
          </cell>
          <cell r="C3972" t="str">
            <v xml:space="preserve">UN    </v>
          </cell>
          <cell r="D3972">
            <v>6.93</v>
          </cell>
        </row>
        <row r="3973">
          <cell r="A3973">
            <v>38067</v>
          </cell>
          <cell r="B3973" t="str">
            <v>PULSADOR MINUTERIA 10A, 250V, CONJUNTO MONTADO PARA EMBUTIR 4" X 2" (PLACA + SUPORTE + MODULO)</v>
          </cell>
          <cell r="C3973" t="str">
            <v xml:space="preserve">UN    </v>
          </cell>
          <cell r="D3973">
            <v>9.4600000000000009</v>
          </cell>
        </row>
        <row r="3974">
          <cell r="A3974">
            <v>41757</v>
          </cell>
          <cell r="B3974" t="str">
            <v>PULVERIZADOR DE TINTA ELETRICO / MAQUINA DE PINTURA AIRLESS, VAZAO *2* L/MIN (COLETADO CAIXA)</v>
          </cell>
          <cell r="C3974" t="str">
            <v xml:space="preserve">UN    </v>
          </cell>
          <cell r="D3974">
            <v>6707.31</v>
          </cell>
        </row>
        <row r="3975">
          <cell r="A3975">
            <v>5080</v>
          </cell>
          <cell r="B3975" t="str">
            <v>PUXADOR CENTRAL, TIPO ALCA, EM ZAMAC CROMADO, COM ROSETAS, COMPRIMENTO *100* MM, PARA PORTA / JANELA EM MADEIRA OU METALICA - INCLUI PARAFUSOS</v>
          </cell>
          <cell r="C3975" t="str">
            <v xml:space="preserve">UN    </v>
          </cell>
          <cell r="D3975">
            <v>11.66</v>
          </cell>
        </row>
        <row r="3976">
          <cell r="A3976">
            <v>11522</v>
          </cell>
          <cell r="B3976" t="str">
            <v>PUXADOR CONCHA DE EMBUTIR PARA JANELA / PORTA DE CORRER, EM LATAO CROMADO, COM FURO CENTRAL PARA CHAVE E FUROS PARA PARAFUSOS, *40 X 100* MM  (LARGURA X ALTURA) - SEM FECHADURA</v>
          </cell>
          <cell r="C3976" t="str">
            <v xml:space="preserve">UN    </v>
          </cell>
          <cell r="D3976">
            <v>14.58</v>
          </cell>
        </row>
        <row r="3977">
          <cell r="A3977">
            <v>11523</v>
          </cell>
          <cell r="B3977" t="str">
            <v>PUXADOR CONCHA DE EMBUTIR, EM LATAO CROMADO, PARA PORTA / JANELA DE CORRER, LISO, SEM FURO PARA CHAVE, COM FUROS PARA FIXAR PARAFUSOS, *30 X 90* MM (LARGURA X ALTURA)</v>
          </cell>
          <cell r="C3977" t="str">
            <v xml:space="preserve">UN    </v>
          </cell>
          <cell r="D3977">
            <v>13.65</v>
          </cell>
        </row>
        <row r="3978">
          <cell r="A3978">
            <v>11524</v>
          </cell>
          <cell r="B3978" t="str">
            <v>PUXADOR TIPO PUNHO REDONDO, CENTRAL, EM LATAO CROMADO, COMPRIMENTO DE *110* MM, PARA JANELAS / PORTAS DE CORRER - INCLUI PARAFUSOS</v>
          </cell>
          <cell r="C3978" t="str">
            <v xml:space="preserve">UN    </v>
          </cell>
          <cell r="D3978">
            <v>28.1</v>
          </cell>
        </row>
        <row r="3979">
          <cell r="A3979">
            <v>38168</v>
          </cell>
          <cell r="B3979" t="str">
            <v>PUXADOR TUBULAR RETO, DUPLO, EM ALUMINIO POLIDO, DIAMETRO APROX.DE 1", COMPRIMENTO APROX. DE 400 MM, PARA PORTAS DE MADEIRA OU VIDRO</v>
          </cell>
          <cell r="C3979" t="str">
            <v xml:space="preserve">UN    </v>
          </cell>
          <cell r="D3979">
            <v>135.62</v>
          </cell>
        </row>
        <row r="3980">
          <cell r="A3980">
            <v>13393</v>
          </cell>
          <cell r="B3980" t="str">
            <v>QUADRO DE DISTRIBUICAO COM BARRAMENTO TRIFASICO, DE EMBUTIR, EM CHAPA DE ACO GALVANIZADO, PARA 12 DISJUNTORES DIN, 100 A</v>
          </cell>
          <cell r="C3980" t="str">
            <v xml:space="preserve">UN    </v>
          </cell>
          <cell r="D3980">
            <v>242.59</v>
          </cell>
        </row>
        <row r="3981">
          <cell r="A3981">
            <v>13395</v>
          </cell>
          <cell r="B3981" t="str">
            <v>QUADRO DE DISTRIBUICAO COM BARRAMENTO TRIFASICO, DE EMBUTIR, EM CHAPA DE ACO GALVANIZADO, PARA 18 DISJUNTORES DIN, 100 A, INCLUINDO BARRAMENTO</v>
          </cell>
          <cell r="C3981" t="str">
            <v xml:space="preserve">UN    </v>
          </cell>
          <cell r="D3981">
            <v>339.96</v>
          </cell>
        </row>
        <row r="3982">
          <cell r="A3982">
            <v>12039</v>
          </cell>
          <cell r="B3982" t="str">
            <v>QUADRO DE DISTRIBUICAO COM BARRAMENTO TRIFASICO, DE EMBUTIR, EM CHAPA DE ACO GALVANIZADO, PARA 24 DISJUNTORES DIN, 100 A</v>
          </cell>
          <cell r="C3982" t="str">
            <v xml:space="preserve">UN    </v>
          </cell>
          <cell r="D3982">
            <v>357.26</v>
          </cell>
        </row>
        <row r="3983">
          <cell r="A3983">
            <v>13396</v>
          </cell>
          <cell r="B3983" t="str">
            <v>QUADRO DE DISTRIBUICAO COM BARRAMENTO TRIFASICO, DE EMBUTIR, EM CHAPA DE ACO GALVANIZADO, PARA 28 DISJUNTORES DIN, 100 A</v>
          </cell>
          <cell r="C3983" t="str">
            <v xml:space="preserve">UN    </v>
          </cell>
          <cell r="D3983">
            <v>501.75</v>
          </cell>
        </row>
        <row r="3984">
          <cell r="A3984">
            <v>12041</v>
          </cell>
          <cell r="B3984" t="str">
            <v>QUADRO DE DISTRIBUICAO COM BARRAMENTO TRIFASICO, DE EMBUTIR, EM CHAPA DE ACO GALVANIZADO, PARA 30 DISJUNTORES DIN, 150 A</v>
          </cell>
          <cell r="C3984" t="str">
            <v xml:space="preserve">UN    </v>
          </cell>
          <cell r="D3984">
            <v>409.71</v>
          </cell>
        </row>
        <row r="3985">
          <cell r="A3985">
            <v>12043</v>
          </cell>
          <cell r="B3985" t="str">
            <v>QUADRO DE DISTRIBUICAO COM BARRAMENTO TRIFASICO, DE EMBUTIR, EM CHAPA DE ACO GALVANIZADO, PARA 30 DISJUNTORES DIN, 225 A</v>
          </cell>
          <cell r="C3985" t="str">
            <v xml:space="preserve">UN    </v>
          </cell>
          <cell r="D3985">
            <v>865.04</v>
          </cell>
        </row>
        <row r="3986">
          <cell r="A3986">
            <v>39762</v>
          </cell>
          <cell r="B3986" t="str">
            <v>QUADRO DE DISTRIBUICAO COM BARRAMENTO TRIFASICO, DE EMBUTIR, EM CHAPA DE ACO GALVANIZADO, PARA 36 DISJUNTORES DIN, 100 A</v>
          </cell>
          <cell r="C3986" t="str">
            <v xml:space="preserve">UN    </v>
          </cell>
          <cell r="D3986">
            <v>411.78</v>
          </cell>
        </row>
        <row r="3987">
          <cell r="A3987">
            <v>12042</v>
          </cell>
          <cell r="B3987" t="str">
            <v>QUADRO DE DISTRIBUICAO COM BARRAMENTO TRIFASICO, DE EMBUTIR, EM CHAPA DE ACO GALVANIZADO, PARA 40 DISJUNTORES DIN, 100 A</v>
          </cell>
          <cell r="C3987" t="str">
            <v xml:space="preserve">UN    </v>
          </cell>
          <cell r="D3987">
            <v>601.19000000000005</v>
          </cell>
        </row>
        <row r="3988">
          <cell r="A3988">
            <v>39763</v>
          </cell>
          <cell r="B3988" t="str">
            <v>QUADRO DE DISTRIBUICAO COM BARRAMENTO TRIFASICO, DE EMBUTIR, EM CHAPA DE ACO GALVANIZADO, PARA 48 DISJUNTORES DIN, 100 A</v>
          </cell>
          <cell r="C3988" t="str">
            <v xml:space="preserve">UN    </v>
          </cell>
          <cell r="D3988">
            <v>703.61</v>
          </cell>
        </row>
        <row r="3989">
          <cell r="A3989">
            <v>39756</v>
          </cell>
          <cell r="B3989" t="str">
            <v>QUADRO DE DISTRIBUICAO COM BARRAMENTO TRIFASICO, DE SOBREPOR, EM CHAPA DE ACO GALVANIZADO, PARA 12 DISJUNTORES DIN, 100 A</v>
          </cell>
          <cell r="C3989" t="str">
            <v xml:space="preserve">UN    </v>
          </cell>
          <cell r="D3989">
            <v>251.81</v>
          </cell>
        </row>
        <row r="3990">
          <cell r="A3990">
            <v>12038</v>
          </cell>
          <cell r="B3990" t="str">
            <v>QUADRO DE DISTRIBUICAO COM BARRAMENTO TRIFASICO, DE SOBREPOR, EM CHAPA DE ACO GALVANIZADO, PARA 18 DISJUNTORES DIN, 100 A</v>
          </cell>
          <cell r="C3990" t="str">
            <v xml:space="preserve">UN    </v>
          </cell>
          <cell r="D3990">
            <v>314.64</v>
          </cell>
        </row>
        <row r="3991">
          <cell r="A3991">
            <v>39757</v>
          </cell>
          <cell r="B3991" t="str">
            <v>QUADRO DE DISTRIBUICAO COM BARRAMENTO TRIFASICO, DE SOBREPOR, EM CHAPA DE ACO GALVANIZADO, PARA 28 DISJUNTORES DIN, 100 A</v>
          </cell>
          <cell r="C3991" t="str">
            <v xml:space="preserve">UN    </v>
          </cell>
          <cell r="D3991">
            <v>290.94</v>
          </cell>
        </row>
        <row r="3992">
          <cell r="A3992">
            <v>39758</v>
          </cell>
          <cell r="B3992" t="str">
            <v>QUADRO DE DISTRIBUICAO COM BARRAMENTO TRIFASICO, DE SOBREPOR, EM CHAPA DE ACO GALVANIZADO, PARA 30 DISJUNTORES DIN, 100 A</v>
          </cell>
          <cell r="C3992" t="str">
            <v xml:space="preserve">UN    </v>
          </cell>
          <cell r="D3992">
            <v>424.01</v>
          </cell>
        </row>
        <row r="3993">
          <cell r="A3993">
            <v>39759</v>
          </cell>
          <cell r="B3993" t="str">
            <v>QUADRO DE DISTRIBUICAO COM BARRAMENTO TRIFASICO, DE SOBREPOR, EM CHAPA DE ACO GALVANIZADO, PARA 36 DISJUNTORES DIN, 100 A</v>
          </cell>
          <cell r="C3993" t="str">
            <v xml:space="preserve">UN    </v>
          </cell>
          <cell r="D3993">
            <v>523.66</v>
          </cell>
        </row>
        <row r="3994">
          <cell r="A3994">
            <v>39760</v>
          </cell>
          <cell r="B3994" t="str">
            <v>QUADRO DE DISTRIBUICAO COM BARRAMENTO TRIFASICO, DE SOBREPOR, EM CHAPA DE ACO GALVANIZADO, PARA 40 DISJUNTORES DIN, 100 A</v>
          </cell>
          <cell r="C3994" t="str">
            <v xml:space="preserve">UN    </v>
          </cell>
          <cell r="D3994">
            <v>701.3</v>
          </cell>
        </row>
        <row r="3995">
          <cell r="A3995">
            <v>39761</v>
          </cell>
          <cell r="B3995" t="str">
            <v>QUADRO DE DISTRIBUICAO COM BARRAMENTO TRIFASICO, DE SOBREPOR, EM CHAPA DE ACO GALVANIZADO, PARA 48 DISJUNTORES DIN, 100 A</v>
          </cell>
          <cell r="C3995" t="str">
            <v xml:space="preserve">UN    </v>
          </cell>
          <cell r="D3995">
            <v>629.45000000000005</v>
          </cell>
        </row>
        <row r="3996">
          <cell r="A3996">
            <v>39805</v>
          </cell>
          <cell r="B3996" t="str">
            <v>QUADRO DE DISTRIBUICAO, EM PVC, DE EMBUTIR, COM BARRAMENTO TERRA / NEUTRO, PARA 12 DISJUNTORES NEMA OU 16 DISJUNTORES DIN</v>
          </cell>
          <cell r="C3996" t="str">
            <v xml:space="preserve">UN    </v>
          </cell>
          <cell r="D3996">
            <v>101.45</v>
          </cell>
        </row>
        <row r="3997">
          <cell r="A3997">
            <v>39806</v>
          </cell>
          <cell r="B3997" t="str">
            <v>QUADRO DE DISTRIBUICAO, EM PVC, DE EMBUTIR, COM BARRAMENTO TERRA / NEUTRO, PARA 18 DISJUNTORES NEMA OU 24 DISJUNTORES DIN</v>
          </cell>
          <cell r="C3997" t="str">
            <v xml:space="preserve">UN    </v>
          </cell>
          <cell r="D3997">
            <v>187.96</v>
          </cell>
        </row>
        <row r="3998">
          <cell r="A3998">
            <v>39807</v>
          </cell>
          <cell r="B3998" t="str">
            <v>QUADRO DE DISTRIBUICAO, EM PVC, DE EMBUTIR, COM BARRAMENTO TERRA / NEUTRO, PARA 27 DISJUNTORES NEMA OU 36 DISJUNTORES DIN</v>
          </cell>
          <cell r="C3998" t="str">
            <v xml:space="preserve">UN    </v>
          </cell>
          <cell r="D3998">
            <v>407.36</v>
          </cell>
        </row>
        <row r="3999">
          <cell r="A3999">
            <v>43100</v>
          </cell>
          <cell r="B3999" t="str">
            <v>QUADRO DE DISTRIBUICAO, EM PVC, DE EMBUTIR, COM BARRAMENTO TERRA / NEUTRO, PARA 48 DISJUNTORES DIN</v>
          </cell>
          <cell r="C3999" t="str">
            <v xml:space="preserve">UN    </v>
          </cell>
          <cell r="D3999">
            <v>318.47000000000003</v>
          </cell>
        </row>
        <row r="4000">
          <cell r="A4000">
            <v>39804</v>
          </cell>
          <cell r="B4000" t="str">
            <v>QUADRO DE DISTRIBUICAO, EM PVC, DE EMBUTIR, COM BARRAMENTO TERRA / NEUTRO, PARA 6 DISJUNTORES NEMA OU 8 DISJUNTORES DIN</v>
          </cell>
          <cell r="C4000" t="str">
            <v xml:space="preserve">UN    </v>
          </cell>
          <cell r="D4000">
            <v>59.57</v>
          </cell>
        </row>
        <row r="4001">
          <cell r="A4001">
            <v>39796</v>
          </cell>
          <cell r="B4001" t="str">
            <v>QUADRO DE DISTRIBUICAO, SEM BARRAMENTO, EM PVC, DE EMBUTIR, PARA 12 DISJUNTORES NEMA OU 16 DISJUNTORES DIN</v>
          </cell>
          <cell r="C4001" t="str">
            <v xml:space="preserve">UN    </v>
          </cell>
          <cell r="D4001">
            <v>61.7</v>
          </cell>
        </row>
        <row r="4002">
          <cell r="A4002">
            <v>39797</v>
          </cell>
          <cell r="B4002" t="str">
            <v>QUADRO DE DISTRIBUICAO, SEM BARRAMENTO, EM PVC, DE EMBUTIR, PARA 18 DISJUNTORES NEMA OU 24 DISJUNTORES DIN</v>
          </cell>
          <cell r="C4002" t="str">
            <v xml:space="preserve">UN    </v>
          </cell>
          <cell r="D4002">
            <v>96.86</v>
          </cell>
        </row>
        <row r="4003">
          <cell r="A4003">
            <v>39798</v>
          </cell>
          <cell r="B4003" t="str">
            <v>QUADRO DE DISTRIBUICAO, SEM BARRAMENTO, EM PVC, DE EMBUTIR, PARA 27 DISJUNTORES NEMA OU 36 DISJUNTORES DIN</v>
          </cell>
          <cell r="C4003" t="str">
            <v xml:space="preserve">UN    </v>
          </cell>
          <cell r="D4003">
            <v>166.14</v>
          </cell>
        </row>
        <row r="4004">
          <cell r="A4004">
            <v>39794</v>
          </cell>
          <cell r="B4004" t="str">
            <v>QUADRO DE DISTRIBUICAO, SEM BARRAMENTO, EM PVC, DE EMBUTIR, PARA 3 DISJUNTORES NEMA OU 4 DISJUNTORES DIN</v>
          </cell>
          <cell r="C4004" t="str">
            <v xml:space="preserve">UN    </v>
          </cell>
          <cell r="D4004">
            <v>26.19</v>
          </cell>
        </row>
        <row r="4005">
          <cell r="A4005">
            <v>39795</v>
          </cell>
          <cell r="B4005" t="str">
            <v>QUADRO DE DISTRIBUICAO, SEM BARRAMENTO, EM PVC, DE EMBUTIR, PARA 6 DISJUNTORES NEMA OU 8 DISJUNTORES DIN</v>
          </cell>
          <cell r="C4005" t="str">
            <v xml:space="preserve">UN    </v>
          </cell>
          <cell r="D4005">
            <v>41.37</v>
          </cell>
        </row>
        <row r="4006">
          <cell r="A4006">
            <v>39799</v>
          </cell>
          <cell r="B4006" t="str">
            <v>QUADRO DE DISTRIBUICAO, SEM BARRAMENTO, EM PVC, DE SOBREPOR,  PARA 3 DISJUNTORES NEMA OU 4 DISJUNTORES DIN</v>
          </cell>
          <cell r="C4006" t="str">
            <v xml:space="preserve">UN    </v>
          </cell>
          <cell r="D4006">
            <v>30.53</v>
          </cell>
        </row>
        <row r="4007">
          <cell r="A4007">
            <v>39801</v>
          </cell>
          <cell r="B4007" t="str">
            <v>QUADRO DE DISTRIBUICAO, SEM BARRAMENTO, EM PVC, DE SOBREPOR, PARA 12 DISJUNTORES NEMA OU 16 DISJUNTORES DIN</v>
          </cell>
          <cell r="C4007" t="str">
            <v xml:space="preserve">UN    </v>
          </cell>
          <cell r="D4007">
            <v>87.37</v>
          </cell>
        </row>
        <row r="4008">
          <cell r="A4008">
            <v>39802</v>
          </cell>
          <cell r="B4008" t="str">
            <v>QUADRO DE DISTRIBUICAO, SEM BARRAMENTO, EM PVC, DE SOBREPOR, PARA 18 DISJUNTORES NEMA OU 24 DISJUNTORES DIN</v>
          </cell>
          <cell r="C4008" t="str">
            <v xml:space="preserve">UN    </v>
          </cell>
          <cell r="D4008">
            <v>128.07</v>
          </cell>
        </row>
        <row r="4009">
          <cell r="A4009">
            <v>39803</v>
          </cell>
          <cell r="B4009" t="str">
            <v>QUADRO DE DISTRIBUICAO, SEM BARRAMENTO, EM PVC, DE SOBREPOR, PARA 27 DISJUNTORES NEMA OU 36 DISJUNTORES DIN</v>
          </cell>
          <cell r="C4009" t="str">
            <v xml:space="preserve">UN    </v>
          </cell>
          <cell r="D4009">
            <v>178.66</v>
          </cell>
        </row>
        <row r="4010">
          <cell r="A4010">
            <v>39800</v>
          </cell>
          <cell r="B4010" t="str">
            <v>QUADRO DE DISTRIBUICAO, SEM BARRAMENTO, EM PVC, DE SOBREPOR, PARA 6 DISJUNTORES NEMA OU 8 DISJUNTORES DIN</v>
          </cell>
          <cell r="C4010" t="str">
            <v xml:space="preserve">UN    </v>
          </cell>
          <cell r="D4010">
            <v>52</v>
          </cell>
        </row>
        <row r="4011">
          <cell r="A4011">
            <v>4224</v>
          </cell>
          <cell r="B4011" t="str">
            <v>QUEROSENE</v>
          </cell>
          <cell r="C4011" t="str">
            <v xml:space="preserve">L     </v>
          </cell>
          <cell r="D4011">
            <v>11.69</v>
          </cell>
        </row>
        <row r="4012">
          <cell r="A4012">
            <v>21059</v>
          </cell>
          <cell r="B4012" t="str">
            <v>RALO FOFO COM REQUADRO, QUADRADO 150 X 150 MM</v>
          </cell>
          <cell r="C4012" t="str">
            <v xml:space="preserve">UN    </v>
          </cell>
          <cell r="D4012">
            <v>30.84</v>
          </cell>
        </row>
        <row r="4013">
          <cell r="A4013">
            <v>11234</v>
          </cell>
          <cell r="B4013" t="str">
            <v>RALO FOFO COM REQUADRO, QUADRADO 200 X 200 MM</v>
          </cell>
          <cell r="C4013" t="str">
            <v xml:space="preserve">UN    </v>
          </cell>
          <cell r="D4013">
            <v>46.48</v>
          </cell>
        </row>
        <row r="4014">
          <cell r="A4014">
            <v>21060</v>
          </cell>
          <cell r="B4014" t="str">
            <v>RALO FOFO COM REQUADRO, QUADRADO 250 X 250 MM</v>
          </cell>
          <cell r="C4014" t="str">
            <v xml:space="preserve">UN    </v>
          </cell>
          <cell r="D4014">
            <v>57.21</v>
          </cell>
        </row>
        <row r="4015">
          <cell r="A4015">
            <v>21061</v>
          </cell>
          <cell r="B4015" t="str">
            <v>RALO FOFO COM REQUADRO, QUADRADO 300 X 300 MM</v>
          </cell>
          <cell r="C4015" t="str">
            <v xml:space="preserve">UN    </v>
          </cell>
          <cell r="D4015">
            <v>71.510000000000005</v>
          </cell>
        </row>
        <row r="4016">
          <cell r="A4016">
            <v>21062</v>
          </cell>
          <cell r="B4016" t="str">
            <v>RALO FOFO COM REQUADRO, QUADRADO 400 X 400 MM</v>
          </cell>
          <cell r="C4016" t="str">
            <v xml:space="preserve">UN    </v>
          </cell>
          <cell r="D4016">
            <v>112.63</v>
          </cell>
        </row>
        <row r="4017">
          <cell r="A4017">
            <v>11708</v>
          </cell>
          <cell r="B4017" t="str">
            <v>RALO FOFO SEMIESFERICO, 100 MM, PARA LAJES/ CALHAS</v>
          </cell>
          <cell r="C4017" t="str">
            <v xml:space="preserve">UN    </v>
          </cell>
          <cell r="D4017">
            <v>12.29</v>
          </cell>
        </row>
        <row r="4018">
          <cell r="A4018">
            <v>11709</v>
          </cell>
          <cell r="B4018" t="str">
            <v>RALO FOFO SEMIESFERICO, 150 MM, PARA LAJES/ CALHAS</v>
          </cell>
          <cell r="C4018" t="str">
            <v xml:space="preserve">UN    </v>
          </cell>
          <cell r="D4018">
            <v>28.87</v>
          </cell>
        </row>
        <row r="4019">
          <cell r="A4019">
            <v>11710</v>
          </cell>
          <cell r="B4019" t="str">
            <v>RALO FOFO SEMIESFERICO, 200 MM, PARA LAJES/ CALHAS</v>
          </cell>
          <cell r="C4019" t="str">
            <v xml:space="preserve">UN    </v>
          </cell>
          <cell r="D4019">
            <v>66.37</v>
          </cell>
        </row>
        <row r="4020">
          <cell r="A4020">
            <v>11707</v>
          </cell>
          <cell r="B4020" t="str">
            <v>RALO FOFO SEMIESFERICO, 75 MM, PARA LAJES/ CALHAS</v>
          </cell>
          <cell r="C4020" t="str">
            <v xml:space="preserve">UN    </v>
          </cell>
          <cell r="D4020">
            <v>9.1999999999999993</v>
          </cell>
        </row>
        <row r="4021">
          <cell r="A4021">
            <v>11739</v>
          </cell>
          <cell r="B4021" t="str">
            <v>RALO SECO PVC CONICO, 100 X 40 MM,  COM GRELHA REDONDA BRANCA</v>
          </cell>
          <cell r="C4021" t="str">
            <v xml:space="preserve">UN    </v>
          </cell>
          <cell r="D4021">
            <v>5.79</v>
          </cell>
        </row>
        <row r="4022">
          <cell r="A4022">
            <v>11711</v>
          </cell>
          <cell r="B4022" t="str">
            <v>RALO SECO PVC CONICO, 100 X 40 MM, COM GRELHA QUADRADA</v>
          </cell>
          <cell r="C4022" t="str">
            <v xml:space="preserve">UN    </v>
          </cell>
          <cell r="D4022">
            <v>8.48</v>
          </cell>
        </row>
        <row r="4023">
          <cell r="A4023">
            <v>5102</v>
          </cell>
          <cell r="B4023" t="str">
            <v>RALO SECO PVC QUADRADO, 100 X 100 X 53 MM, SAIDA 40 MM, COM GRELHA BRANCA</v>
          </cell>
          <cell r="C4023" t="str">
            <v xml:space="preserve">UN    </v>
          </cell>
          <cell r="D4023">
            <v>8.1999999999999993</v>
          </cell>
        </row>
        <row r="4024">
          <cell r="A4024">
            <v>11741</v>
          </cell>
          <cell r="B4024" t="str">
            <v>RALO SIFONADO PVC CILINDRICO, 100 X 40 MM,  COM GRELHA REDONDA BRANCA</v>
          </cell>
          <cell r="C4024" t="str">
            <v xml:space="preserve">UN    </v>
          </cell>
          <cell r="D4024">
            <v>5.97</v>
          </cell>
        </row>
        <row r="4025">
          <cell r="A4025">
            <v>11743</v>
          </cell>
          <cell r="B4025" t="str">
            <v>RALO SIFONADO PVC REDONDO CONICO, 100 X 40 MM, COM GRELHA  BRANCA REDONDA</v>
          </cell>
          <cell r="C4025" t="str">
            <v xml:space="preserve">UN    </v>
          </cell>
          <cell r="D4025">
            <v>5.42</v>
          </cell>
        </row>
        <row r="4026">
          <cell r="A4026">
            <v>11745</v>
          </cell>
          <cell r="B4026" t="str">
            <v>RALO SIFONADO PVC, QUADRADO, 100 X 100 X 53 MM, SAIDA 40 MM, COM GRELHA BRANCA</v>
          </cell>
          <cell r="C4026" t="str">
            <v xml:space="preserve">UN    </v>
          </cell>
          <cell r="D4026">
            <v>7.7</v>
          </cell>
        </row>
        <row r="4027">
          <cell r="A4027">
            <v>25961</v>
          </cell>
          <cell r="B4027" t="str">
            <v>RASTELEIRO</v>
          </cell>
          <cell r="C4027" t="str">
            <v xml:space="preserve">H     </v>
          </cell>
          <cell r="D4027">
            <v>9.31</v>
          </cell>
        </row>
        <row r="4028">
          <cell r="A4028">
            <v>40985</v>
          </cell>
          <cell r="B4028" t="str">
            <v>RASTELEIRO (MENSALISTA)</v>
          </cell>
          <cell r="C4028" t="str">
            <v xml:space="preserve">MES   </v>
          </cell>
          <cell r="D4028">
            <v>1653.31</v>
          </cell>
        </row>
        <row r="4029">
          <cell r="A4029">
            <v>1088</v>
          </cell>
          <cell r="B4029" t="str">
            <v>REATOR ELETRONICO BIVOLT PARA 1 LAMPADA FLUORESCENTE DE 18/20 W</v>
          </cell>
          <cell r="C4029" t="str">
            <v xml:space="preserve">UN    </v>
          </cell>
          <cell r="D4029">
            <v>13.96</v>
          </cell>
        </row>
        <row r="4030">
          <cell r="A4030">
            <v>1087</v>
          </cell>
          <cell r="B4030" t="str">
            <v>REATOR ELETRONICO BIVOLT PARA 1 LAMPADA FLUORESCENTE DE 36/40 W</v>
          </cell>
          <cell r="C4030" t="str">
            <v xml:space="preserve">UN    </v>
          </cell>
          <cell r="D4030">
            <v>17.440000000000001</v>
          </cell>
        </row>
        <row r="4031">
          <cell r="A4031">
            <v>38777</v>
          </cell>
          <cell r="B4031" t="str">
            <v>REATOR ELETRONICO BIVOLT PARA 2 LAMPADAS FLUORESCENTES DE 14 W</v>
          </cell>
          <cell r="C4031" t="str">
            <v xml:space="preserve">UN    </v>
          </cell>
          <cell r="D4031">
            <v>34.729999999999997</v>
          </cell>
        </row>
        <row r="4032">
          <cell r="A4032">
            <v>1086</v>
          </cell>
          <cell r="B4032" t="str">
            <v>REATOR ELETRONICO BIVOLT PARA 2 LAMPADAS FLUORESCENTES DE 18/20 W</v>
          </cell>
          <cell r="C4032" t="str">
            <v xml:space="preserve">UN    </v>
          </cell>
          <cell r="D4032">
            <v>18.329999999999998</v>
          </cell>
        </row>
        <row r="4033">
          <cell r="A4033">
            <v>1079</v>
          </cell>
          <cell r="B4033" t="str">
            <v>REATOR ELETRONICO BIVOLT PARA 2 LAMPADAS FLUORESCENTES DE 36/40 W</v>
          </cell>
          <cell r="C4033" t="str">
            <v xml:space="preserve">UN    </v>
          </cell>
          <cell r="D4033">
            <v>18.940000000000001</v>
          </cell>
        </row>
        <row r="4034">
          <cell r="A4034">
            <v>39374</v>
          </cell>
          <cell r="B4034" t="str">
            <v>REATOR INTERNO/INTEGRADO PARA LAMPADA VAPOR METALICO 400 W, ALTO FATOR DE POTENCIA</v>
          </cell>
          <cell r="C4034" t="str">
            <v xml:space="preserve">UN    </v>
          </cell>
          <cell r="D4034">
            <v>96.66</v>
          </cell>
        </row>
        <row r="4035">
          <cell r="A4035">
            <v>1082</v>
          </cell>
          <cell r="B4035" t="str">
            <v>REATOR P/ LAMPADA VAPOR DE SODIO 250W USO EXT</v>
          </cell>
          <cell r="C4035" t="str">
            <v xml:space="preserve">UN    </v>
          </cell>
          <cell r="D4035">
            <v>119.11</v>
          </cell>
        </row>
        <row r="4036">
          <cell r="A4036">
            <v>12316</v>
          </cell>
          <cell r="B4036" t="str">
            <v>REATOR P/ 1 LAMPADA VAPOR DE MERCURIO 125W USO EXT</v>
          </cell>
          <cell r="C4036" t="str">
            <v xml:space="preserve">UN    </v>
          </cell>
          <cell r="D4036">
            <v>54.59</v>
          </cell>
        </row>
        <row r="4037">
          <cell r="A4037">
            <v>12317</v>
          </cell>
          <cell r="B4037" t="str">
            <v>REATOR P/ 1 LAMPADA VAPOR DE MERCURIO 250W USO EXT</v>
          </cell>
          <cell r="C4037" t="str">
            <v xml:space="preserve">UN    </v>
          </cell>
          <cell r="D4037">
            <v>65.099999999999994</v>
          </cell>
        </row>
        <row r="4038">
          <cell r="A4038">
            <v>12318</v>
          </cell>
          <cell r="B4038" t="str">
            <v>REATOR P/ 1 LAMPADA VAPOR DE MERCURIO 400W USO EXT</v>
          </cell>
          <cell r="C4038" t="str">
            <v xml:space="preserve">UN    </v>
          </cell>
          <cell r="D4038">
            <v>75</v>
          </cell>
        </row>
        <row r="4039">
          <cell r="A4039">
            <v>5104</v>
          </cell>
          <cell r="B4039" t="str">
            <v>REBITE DE ALUMINIO VAZADO DE REPUXO, 3,2 X 8 MM (1KG = 1025 UNIDADES)</v>
          </cell>
          <cell r="C4039" t="str">
            <v xml:space="preserve">KG    </v>
          </cell>
          <cell r="D4039">
            <v>44.79</v>
          </cell>
        </row>
        <row r="4040">
          <cell r="A4040">
            <v>26023</v>
          </cell>
          <cell r="B4040" t="str">
            <v>REBOLO ABRASIVO RETO DE USO GERAL GRAO 36, DE 6 X 1 " (DIAMETRO X ALTURA)</v>
          </cell>
          <cell r="C4040" t="str">
            <v xml:space="preserve">UN    </v>
          </cell>
          <cell r="D4040">
            <v>81.42</v>
          </cell>
        </row>
        <row r="4041">
          <cell r="A4041">
            <v>2710</v>
          </cell>
          <cell r="B4041" t="str">
            <v>REBOLO ABRASIVO RETO DE USO GERAL GRAO 36, DE 6 X 3/4 " (DIAMETRO X ALTURA)</v>
          </cell>
          <cell r="C4041" t="str">
            <v xml:space="preserve">UN    </v>
          </cell>
          <cell r="D4041">
            <v>65.03</v>
          </cell>
        </row>
        <row r="4042">
          <cell r="A4042">
            <v>14575</v>
          </cell>
          <cell r="B4042" t="str">
            <v>RECICLADORA DE ASFALTO A FRIO SOBRE RODAS, LARG. FRESAGEM 2,00 M, POT. 315 KW/422 HP</v>
          </cell>
          <cell r="C4042" t="str">
            <v xml:space="preserve">UN    </v>
          </cell>
          <cell r="D4042">
            <v>3936076.18</v>
          </cell>
        </row>
        <row r="4043">
          <cell r="A4043">
            <v>20034</v>
          </cell>
          <cell r="B4043" t="str">
            <v>REDUCAO EXCENTRICA PVC NBR 10569 P/REDE COLET ESG PB JE 150 X 100MM</v>
          </cell>
          <cell r="C4043" t="str">
            <v xml:space="preserve">UN    </v>
          </cell>
          <cell r="D4043">
            <v>57.68</v>
          </cell>
        </row>
        <row r="4044">
          <cell r="A4044">
            <v>20036</v>
          </cell>
          <cell r="B4044" t="str">
            <v>REDUCAO EXCENTRICA PVC NBR 10569 P/REDE COLET ESG PB JE 200 X 150MM</v>
          </cell>
          <cell r="C4044" t="str">
            <v xml:space="preserve">UN    </v>
          </cell>
          <cell r="D4044">
            <v>110.96</v>
          </cell>
        </row>
        <row r="4045">
          <cell r="A4045">
            <v>20037</v>
          </cell>
          <cell r="B4045" t="str">
            <v>REDUCAO EXCENTRICA PVC NBR 10569 P/REDE COLET ESG PB JE 250 X 200MM</v>
          </cell>
          <cell r="C4045" t="str">
            <v xml:space="preserve">UN    </v>
          </cell>
          <cell r="D4045">
            <v>209.29</v>
          </cell>
        </row>
        <row r="4046">
          <cell r="A4046">
            <v>20043</v>
          </cell>
          <cell r="B4046" t="str">
            <v>REDUCAO EXCENTRICA PVC P/ ESG PREDIAL DN 100 X 50MM</v>
          </cell>
          <cell r="C4046" t="str">
            <v xml:space="preserve">UN    </v>
          </cell>
          <cell r="D4046">
            <v>4.22</v>
          </cell>
        </row>
        <row r="4047">
          <cell r="A4047">
            <v>20044</v>
          </cell>
          <cell r="B4047" t="str">
            <v>REDUCAO EXCENTRICA PVC P/ ESG PREDIAL DN 100 X 75MM</v>
          </cell>
          <cell r="C4047" t="str">
            <v xml:space="preserve">UN    </v>
          </cell>
          <cell r="D4047">
            <v>4.93</v>
          </cell>
        </row>
        <row r="4048">
          <cell r="A4048">
            <v>20042</v>
          </cell>
          <cell r="B4048" t="str">
            <v>REDUCAO EXCENTRICA PVC P/ ESG PREDIAL DN 75 X 50MM</v>
          </cell>
          <cell r="C4048" t="str">
            <v xml:space="preserve">UN    </v>
          </cell>
          <cell r="D4048">
            <v>3.57</v>
          </cell>
        </row>
        <row r="4049">
          <cell r="A4049">
            <v>20046</v>
          </cell>
          <cell r="B4049" t="str">
            <v>REDUCAO EXCENTRICA PVC, SERIE R, DN 100 X 75 MM, PARA ESGOTO PREDIAL</v>
          </cell>
          <cell r="C4049" t="str">
            <v xml:space="preserve">UN    </v>
          </cell>
          <cell r="D4049">
            <v>10.46</v>
          </cell>
        </row>
        <row r="4050">
          <cell r="A4050">
            <v>20047</v>
          </cell>
          <cell r="B4050" t="str">
            <v>REDUCAO EXCENTRICA PVC, SERIE R, DN 150 X 100 MM, PARA ESGOTO PREDIAL</v>
          </cell>
          <cell r="C4050" t="str">
            <v xml:space="preserve">UN    </v>
          </cell>
          <cell r="D4050">
            <v>28.58</v>
          </cell>
        </row>
        <row r="4051">
          <cell r="A4051">
            <v>20045</v>
          </cell>
          <cell r="B4051" t="str">
            <v>REDUCAO EXCENTRICA PVC, SERIE R, DN 75 X 50 MM, PARA ESGOTO PREDIAL</v>
          </cell>
          <cell r="C4051" t="str">
            <v xml:space="preserve">UN    </v>
          </cell>
          <cell r="D4051">
            <v>4.3</v>
          </cell>
        </row>
        <row r="4052">
          <cell r="A4052">
            <v>20972</v>
          </cell>
          <cell r="B4052" t="str">
            <v>REDUCAO FIXA TIPO STORZ, ENGATE RAPIDO 2.1/2" X 1.1/2", EM LATAO, PARA INSTALACAO PREDIAL COMBATE A INCENDIO PREDIAL</v>
          </cell>
          <cell r="C4052" t="str">
            <v xml:space="preserve">UN    </v>
          </cell>
          <cell r="D4052">
            <v>72.849999999999994</v>
          </cell>
        </row>
        <row r="4053">
          <cell r="A4053">
            <v>20032</v>
          </cell>
          <cell r="B4053" t="str">
            <v>REDUCAO PVC PBA, JE, BB, DN 75 X 50 / DE 85 X 60 MM, PARA REDE DE AGUA</v>
          </cell>
          <cell r="C4053" t="str">
            <v xml:space="preserve">UN    </v>
          </cell>
          <cell r="D4053">
            <v>45.77</v>
          </cell>
        </row>
        <row r="4054">
          <cell r="A4054">
            <v>11321</v>
          </cell>
          <cell r="B4054" t="str">
            <v>REDUCAO PVC PBA, JE, PB, DN 100 X 50 / DE 110 X 60 MM, PARA REDE DE AGUA</v>
          </cell>
          <cell r="C4054" t="str">
            <v xml:space="preserve">UN    </v>
          </cell>
          <cell r="D4054">
            <v>20.87</v>
          </cell>
        </row>
        <row r="4055">
          <cell r="A4055">
            <v>11323</v>
          </cell>
          <cell r="B4055" t="str">
            <v>REDUCAO PVC PBA, JE, PB, DN 100 X 75 / DE 110 X 85 MM, PARA REDE DE AGUA</v>
          </cell>
          <cell r="C4055" t="str">
            <v xml:space="preserve">UN    </v>
          </cell>
          <cell r="D4055">
            <v>24</v>
          </cell>
        </row>
        <row r="4056">
          <cell r="A4056">
            <v>20327</v>
          </cell>
          <cell r="B4056" t="str">
            <v>REDUCAO PVC PBA, JE, PB, DN 75 X 50 / DE 85 X 60 MM, PARA REDE DE AGUA</v>
          </cell>
          <cell r="C4056" t="str">
            <v xml:space="preserve">UN    </v>
          </cell>
          <cell r="D4056">
            <v>13.62</v>
          </cell>
        </row>
        <row r="4057">
          <cell r="A4057">
            <v>25966</v>
          </cell>
          <cell r="B4057" t="str">
            <v>REDUTOR TIPO THINNER PARA ACABAMENTO</v>
          </cell>
          <cell r="C4057" t="str">
            <v xml:space="preserve">L     </v>
          </cell>
          <cell r="D4057">
            <v>14.93</v>
          </cell>
        </row>
        <row r="4058">
          <cell r="A4058">
            <v>13390</v>
          </cell>
          <cell r="B4058" t="str">
            <v>REFLETOR REDONDO EM ALUMINIO ANODIZADO PARA LAMPADA VAPOR DE MERCURIO/SODIO, CORPO EM ALUMINIO COM PINTURA EPOXI, PARA LAMPADA E-27 DE 300 W, COM SUPORTE REDONDO E ALCA REGULAVEL PARA FIXACAO.</v>
          </cell>
          <cell r="C4058" t="str">
            <v xml:space="preserve">UN    </v>
          </cell>
          <cell r="D4058">
            <v>68.900000000000006</v>
          </cell>
        </row>
        <row r="4059">
          <cell r="A4059">
            <v>6034</v>
          </cell>
          <cell r="B4059" t="str">
            <v>REGISTRO DE ESFERA DE PASSEIO, PVC PARA POLIETILENO, 20 MM</v>
          </cell>
          <cell r="C4059" t="str">
            <v xml:space="preserve">UN    </v>
          </cell>
          <cell r="D4059">
            <v>4.38</v>
          </cell>
        </row>
        <row r="4060">
          <cell r="A4060">
            <v>6036</v>
          </cell>
          <cell r="B4060" t="str">
            <v>REGISTRO DE ESFERA PVC, COM BORBOLETA, COM ROSCA EXTERNA, DE 1/2"</v>
          </cell>
          <cell r="C4060" t="str">
            <v xml:space="preserve">UN    </v>
          </cell>
          <cell r="D4060">
            <v>5.96</v>
          </cell>
        </row>
        <row r="4061">
          <cell r="A4061">
            <v>6031</v>
          </cell>
          <cell r="B4061" t="str">
            <v>REGISTRO DE ESFERA PVC, COM BORBOLETA, COM ROSCA EXTERNA, DE 3/4"</v>
          </cell>
          <cell r="C4061" t="str">
            <v xml:space="preserve">UN    </v>
          </cell>
          <cell r="D4061">
            <v>7.01</v>
          </cell>
        </row>
        <row r="4062">
          <cell r="A4062">
            <v>6029</v>
          </cell>
          <cell r="B4062" t="str">
            <v>REGISTRO DE ESFERA PVC, COM CABECA QUADRADA, COM ROSCA EXTERNA, 1/2"</v>
          </cell>
          <cell r="C4062" t="str">
            <v xml:space="preserve">UN    </v>
          </cell>
          <cell r="D4062">
            <v>7.08</v>
          </cell>
        </row>
        <row r="4063">
          <cell r="A4063">
            <v>6033</v>
          </cell>
          <cell r="B4063" t="str">
            <v>REGISTRO DE ESFERA PVC, COM CABECA QUADRADA, COM ROSCA EXTERNA, 3/4"</v>
          </cell>
          <cell r="C4063" t="str">
            <v xml:space="preserve">UN    </v>
          </cell>
          <cell r="D4063">
            <v>9.33</v>
          </cell>
        </row>
        <row r="4064">
          <cell r="A4064">
            <v>11672</v>
          </cell>
          <cell r="B4064" t="str">
            <v>REGISTRO DE ESFERA, PVC, COM VOLANTE, VS, ROSCAVEL, DN 1 1/2", COM CORPO DIVIDIDO</v>
          </cell>
          <cell r="C4064" t="str">
            <v xml:space="preserve">UN    </v>
          </cell>
          <cell r="D4064">
            <v>20.309999999999999</v>
          </cell>
        </row>
        <row r="4065">
          <cell r="A4065">
            <v>11669</v>
          </cell>
          <cell r="B4065" t="str">
            <v>REGISTRO DE ESFERA, PVC, COM VOLANTE, VS, ROSCAVEL, DN 1 1/4", COM CORPO DIVIDIDO</v>
          </cell>
          <cell r="C4065" t="str">
            <v xml:space="preserve">UN    </v>
          </cell>
          <cell r="D4065">
            <v>19.34</v>
          </cell>
        </row>
        <row r="4066">
          <cell r="A4066">
            <v>11670</v>
          </cell>
          <cell r="B4066" t="str">
            <v>REGISTRO DE ESFERA, PVC, COM VOLANTE, VS, ROSCAVEL, DN 1/2", COM CORPO DIVIDIDO</v>
          </cell>
          <cell r="C4066" t="str">
            <v xml:space="preserve">UN    </v>
          </cell>
          <cell r="D4066">
            <v>7.41</v>
          </cell>
        </row>
        <row r="4067">
          <cell r="A4067">
            <v>20055</v>
          </cell>
          <cell r="B4067" t="str">
            <v>REGISTRO DE ESFERA, PVC, COM VOLANTE, VS, ROSCAVEL, DN 1", COM CORPO DIVIDIDO</v>
          </cell>
          <cell r="C4067" t="str">
            <v xml:space="preserve">UN    </v>
          </cell>
          <cell r="D4067">
            <v>14.48</v>
          </cell>
        </row>
        <row r="4068">
          <cell r="A4068">
            <v>11671</v>
          </cell>
          <cell r="B4068" t="str">
            <v>REGISTRO DE ESFERA, PVC, COM VOLANTE, VS, ROSCAVEL, DN 2", COM CORPO DIVIDIDO</v>
          </cell>
          <cell r="C4068" t="str">
            <v xml:space="preserve">UN    </v>
          </cell>
          <cell r="D4068">
            <v>31.08</v>
          </cell>
        </row>
        <row r="4069">
          <cell r="A4069">
            <v>6032</v>
          </cell>
          <cell r="B4069" t="str">
            <v>REGISTRO DE ESFERA, PVC, COM VOLANTE, VS, ROSCAVEL, DN 3/4", COM CORPO DIVIDIDO</v>
          </cell>
          <cell r="C4069" t="str">
            <v xml:space="preserve">UN    </v>
          </cell>
          <cell r="D4069">
            <v>8.8699999999999992</v>
          </cell>
        </row>
        <row r="4070">
          <cell r="A4070">
            <v>11673</v>
          </cell>
          <cell r="B4070" t="str">
            <v>REGISTRO DE ESFERA, PVC, COM VOLANTE, VS, SOLDAVEL, DN 20 MM, COM CORPO DIVIDIDO</v>
          </cell>
          <cell r="C4070" t="str">
            <v xml:space="preserve">UN    </v>
          </cell>
          <cell r="D4070">
            <v>6.99</v>
          </cell>
        </row>
        <row r="4071">
          <cell r="A4071">
            <v>11674</v>
          </cell>
          <cell r="B4071" t="str">
            <v>REGISTRO DE ESFERA, PVC, COM VOLANTE, VS, SOLDAVEL, DN 25 MM, COM CORPO DIVIDIDO</v>
          </cell>
          <cell r="C4071" t="str">
            <v xml:space="preserve">UN    </v>
          </cell>
          <cell r="D4071">
            <v>9</v>
          </cell>
        </row>
        <row r="4072">
          <cell r="A4072">
            <v>11675</v>
          </cell>
          <cell r="B4072" t="str">
            <v>REGISTRO DE ESFERA, PVC, COM VOLANTE, VS, SOLDAVEL, DN 32 MM, COM CORPO DIVIDIDO</v>
          </cell>
          <cell r="C4072" t="str">
            <v xml:space="preserve">UN    </v>
          </cell>
          <cell r="D4072">
            <v>14.29</v>
          </cell>
        </row>
        <row r="4073">
          <cell r="A4073">
            <v>11676</v>
          </cell>
          <cell r="B4073" t="str">
            <v>REGISTRO DE ESFERA, PVC, COM VOLANTE, VS, SOLDAVEL, DN 40 MM, COM CORPO DIVIDIDO</v>
          </cell>
          <cell r="C4073" t="str">
            <v xml:space="preserve">UN    </v>
          </cell>
          <cell r="D4073">
            <v>19.11</v>
          </cell>
        </row>
        <row r="4074">
          <cell r="A4074">
            <v>11677</v>
          </cell>
          <cell r="B4074" t="str">
            <v>REGISTRO DE ESFERA, PVC, COM VOLANTE, VS, SOLDAVEL, DN 50 MM, COM CORPO DIVIDIDO</v>
          </cell>
          <cell r="C4074" t="str">
            <v xml:space="preserve">UN    </v>
          </cell>
          <cell r="D4074">
            <v>19.739999999999998</v>
          </cell>
        </row>
        <row r="4075">
          <cell r="A4075">
            <v>11678</v>
          </cell>
          <cell r="B4075" t="str">
            <v>REGISTRO DE ESFERA, PVC, COM VOLANTE, VS, SOLDAVEL, DN 60 MM, COM CORPO DIVIDIDO</v>
          </cell>
          <cell r="C4075" t="str">
            <v xml:space="preserve">UN    </v>
          </cell>
          <cell r="D4075">
            <v>36.15</v>
          </cell>
        </row>
        <row r="4076">
          <cell r="A4076">
            <v>6038</v>
          </cell>
          <cell r="B4076" t="str">
            <v>REGISTRO DE PRESSAO PVC, ROSCAVEL, VOLANTE SIMPLES, DE 1/2"</v>
          </cell>
          <cell r="C4076" t="str">
            <v xml:space="preserve">UN    </v>
          </cell>
          <cell r="D4076">
            <v>2.29</v>
          </cell>
        </row>
        <row r="4077">
          <cell r="A4077">
            <v>11718</v>
          </cell>
          <cell r="B4077" t="str">
            <v>REGISTRO DE PRESSAO PVC, ROSCAVEL, VOLANTE SIMPLES, DE 3/4"</v>
          </cell>
          <cell r="C4077" t="str">
            <v xml:space="preserve">UN    </v>
          </cell>
          <cell r="D4077">
            <v>6.54</v>
          </cell>
        </row>
        <row r="4078">
          <cell r="A4078">
            <v>6037</v>
          </cell>
          <cell r="B4078" t="str">
            <v>REGISTRO DE PRESSAO PVC, SOLDAVEL, VOLANTE SIMPLES, DE 20 MM</v>
          </cell>
          <cell r="C4078" t="str">
            <v xml:space="preserve">UN    </v>
          </cell>
          <cell r="D4078">
            <v>4.7699999999999996</v>
          </cell>
        </row>
        <row r="4079">
          <cell r="A4079">
            <v>11719</v>
          </cell>
          <cell r="B4079" t="str">
            <v>REGISTRO DE PRESSAO PVC, SOLDAVEL, VOLANTE SIMPLES, DE 25 MM</v>
          </cell>
          <cell r="C4079" t="str">
            <v xml:space="preserve">UN    </v>
          </cell>
          <cell r="D4079">
            <v>5.3</v>
          </cell>
        </row>
        <row r="4080">
          <cell r="A4080">
            <v>6019</v>
          </cell>
          <cell r="B4080" t="str">
            <v>REGISTRO GAVETA BRUTO EM LATAO FORJADO, BITOLA 1 " (REF 1509)</v>
          </cell>
          <cell r="C4080" t="str">
            <v xml:space="preserve">UN    </v>
          </cell>
          <cell r="D4080">
            <v>36.81</v>
          </cell>
        </row>
        <row r="4081">
          <cell r="A4081">
            <v>6010</v>
          </cell>
          <cell r="B4081" t="str">
            <v>REGISTRO GAVETA BRUTO EM LATAO FORJADO, BITOLA 1 1/2 " (REF 1509)</v>
          </cell>
          <cell r="C4081" t="str">
            <v xml:space="preserve">UN    </v>
          </cell>
          <cell r="D4081">
            <v>63.34</v>
          </cell>
        </row>
        <row r="4082">
          <cell r="A4082">
            <v>6017</v>
          </cell>
          <cell r="B4082" t="str">
            <v>REGISTRO GAVETA BRUTO EM LATAO FORJADO, BITOLA 1 1/4 " (REF 1509)</v>
          </cell>
          <cell r="C4082" t="str">
            <v xml:space="preserve">UN    </v>
          </cell>
          <cell r="D4082">
            <v>50.17</v>
          </cell>
        </row>
        <row r="4083">
          <cell r="A4083">
            <v>6020</v>
          </cell>
          <cell r="B4083" t="str">
            <v>REGISTRO GAVETA BRUTO EM LATAO FORJADO, BITOLA 1/2 " (REF 1509)</v>
          </cell>
          <cell r="C4083" t="str">
            <v xml:space="preserve">UN    </v>
          </cell>
          <cell r="D4083">
            <v>22.11</v>
          </cell>
        </row>
        <row r="4084">
          <cell r="A4084">
            <v>6028</v>
          </cell>
          <cell r="B4084" t="str">
            <v>REGISTRO GAVETA BRUTO EM LATAO FORJADO, BITOLA 2 " (REF 1509)</v>
          </cell>
          <cell r="C4084" t="str">
            <v xml:space="preserve">UN    </v>
          </cell>
          <cell r="D4084">
            <v>88.23</v>
          </cell>
        </row>
        <row r="4085">
          <cell r="A4085">
            <v>6011</v>
          </cell>
          <cell r="B4085" t="str">
            <v>REGISTRO GAVETA BRUTO EM LATAO FORJADO, BITOLA 2 1/2 " (REF 1509)</v>
          </cell>
          <cell r="C4085" t="str">
            <v xml:space="preserve">UN    </v>
          </cell>
          <cell r="D4085">
            <v>182.98</v>
          </cell>
        </row>
        <row r="4086">
          <cell r="A4086">
            <v>6012</v>
          </cell>
          <cell r="B4086" t="str">
            <v>REGISTRO GAVETA BRUTO EM LATAO FORJADO, BITOLA 3 " (REF 1509)</v>
          </cell>
          <cell r="C4086" t="str">
            <v xml:space="preserve">UN    </v>
          </cell>
          <cell r="D4086">
            <v>221.53</v>
          </cell>
        </row>
        <row r="4087">
          <cell r="A4087">
            <v>6016</v>
          </cell>
          <cell r="B4087" t="str">
            <v>REGISTRO GAVETA BRUTO EM LATAO FORJADO, BITOLA 3/4 " (REF 1509)</v>
          </cell>
          <cell r="C4087" t="str">
            <v xml:space="preserve">UN    </v>
          </cell>
          <cell r="D4087">
            <v>23.32</v>
          </cell>
        </row>
        <row r="4088">
          <cell r="A4088">
            <v>6027</v>
          </cell>
          <cell r="B4088" t="str">
            <v>REGISTRO GAVETA BRUTO EM LATAO FORJADO, BITOLA 4 " (REF 1509)</v>
          </cell>
          <cell r="C4088" t="str">
            <v xml:space="preserve">UN    </v>
          </cell>
          <cell r="D4088">
            <v>461.59</v>
          </cell>
        </row>
        <row r="4089">
          <cell r="A4089">
            <v>6013</v>
          </cell>
          <cell r="B4089" t="str">
            <v>REGISTRO GAVETA COM ACABAMENTO E CANOPLA CROMADOS, SIMPLES, BITOLA 1 " (REF 1509)</v>
          </cell>
          <cell r="C4089" t="str">
            <v xml:space="preserve">UN    </v>
          </cell>
          <cell r="D4089">
            <v>69.650000000000006</v>
          </cell>
        </row>
        <row r="4090">
          <cell r="A4090">
            <v>6015</v>
          </cell>
          <cell r="B4090" t="str">
            <v>REGISTRO GAVETA COM ACABAMENTO E CANOPLA CROMADOS, SIMPLES, BITOLA 1 1/2 " (REF 1509)</v>
          </cell>
          <cell r="C4090" t="str">
            <v xml:space="preserve">UN    </v>
          </cell>
          <cell r="D4090">
            <v>101.29</v>
          </cell>
        </row>
        <row r="4091">
          <cell r="A4091">
            <v>6014</v>
          </cell>
          <cell r="B4091" t="str">
            <v>REGISTRO GAVETA COM ACABAMENTO E CANOPLA CROMADOS, SIMPLES, BITOLA 1 1/4 " (REF 1509)</v>
          </cell>
          <cell r="C4091" t="str">
            <v xml:space="preserve">UN    </v>
          </cell>
          <cell r="D4091">
            <v>96.84</v>
          </cell>
        </row>
        <row r="4092">
          <cell r="A4092">
            <v>6006</v>
          </cell>
          <cell r="B4092" t="str">
            <v>REGISTRO GAVETA COM ACABAMENTO E CANOPLA CROMADOS, SIMPLES, BITOLA 1/2 " (REF 1509)</v>
          </cell>
          <cell r="C4092" t="str">
            <v xml:space="preserve">UN    </v>
          </cell>
          <cell r="D4092">
            <v>50.44</v>
          </cell>
        </row>
        <row r="4093">
          <cell r="A4093">
            <v>6005</v>
          </cell>
          <cell r="B4093" t="str">
            <v>REGISTRO GAVETA COM ACABAMENTO E CANOPLA CROMADOS, SIMPLES, BITOLA 3/4 " (REF 1509)</v>
          </cell>
          <cell r="C4093" t="str">
            <v xml:space="preserve">UN    </v>
          </cell>
          <cell r="D4093">
            <v>56.9</v>
          </cell>
        </row>
        <row r="4094">
          <cell r="A4094">
            <v>11756</v>
          </cell>
          <cell r="B4094" t="str">
            <v>REGISTRO OU REGULADOR DE GAS COZINHA, VAZAO DE 2 KG/H, 2,8 KPA</v>
          </cell>
          <cell r="C4094" t="str">
            <v xml:space="preserve">UN    </v>
          </cell>
          <cell r="D4094">
            <v>27.17</v>
          </cell>
        </row>
        <row r="4095">
          <cell r="A4095">
            <v>10904</v>
          </cell>
          <cell r="B4095" t="str">
            <v>REGISTRO OU VALVULA GLOBO ANGULAR EM LATAO, PARA HIDRANTES EM INSTALACAO PREDIAL DE INCENDIO, 45 GRAUS, DIAMETRO DE 2 1/2", COM VOLANTE, CLASSE DE PRESSAO DE ATE 200 PSI</v>
          </cell>
          <cell r="C4095" t="str">
            <v xml:space="preserve">UN    </v>
          </cell>
          <cell r="D4095">
            <v>102</v>
          </cell>
        </row>
        <row r="4096">
          <cell r="A4096">
            <v>11752</v>
          </cell>
          <cell r="B4096" t="str">
            <v>REGISTRO PRESSAO BRUTO EM LATAO FORJADO, BITOLA 1/2 " (REF 1400)</v>
          </cell>
          <cell r="C4096" t="str">
            <v xml:space="preserve">UN    </v>
          </cell>
          <cell r="D4096">
            <v>15.67</v>
          </cell>
        </row>
        <row r="4097">
          <cell r="A4097">
            <v>11753</v>
          </cell>
          <cell r="B4097" t="str">
            <v>REGISTRO PRESSAO BRUTO EM LATAO FORJADO, BITOLA 3/4 " (REF 1400)</v>
          </cell>
          <cell r="C4097" t="str">
            <v xml:space="preserve">UN    </v>
          </cell>
          <cell r="D4097">
            <v>18.71</v>
          </cell>
        </row>
        <row r="4098">
          <cell r="A4098">
            <v>6021</v>
          </cell>
          <cell r="B4098" t="str">
            <v>REGISTRO PRESSAO COM ACABAMENTO E CANOPLA CROMADA, SIMPLES, BITOLA 1/2 " (REF 1416)</v>
          </cell>
          <cell r="C4098" t="str">
            <v xml:space="preserve">UN    </v>
          </cell>
          <cell r="D4098">
            <v>51.91</v>
          </cell>
        </row>
        <row r="4099">
          <cell r="A4099">
            <v>6024</v>
          </cell>
          <cell r="B4099" t="str">
            <v>REGISTRO PRESSAO COM ACABAMENTO E CANOPLA CROMADA, SIMPLES, BITOLA 3/4 " (REF 1416)</v>
          </cell>
          <cell r="C4099" t="str">
            <v xml:space="preserve">UN    </v>
          </cell>
          <cell r="D4099">
            <v>53.66</v>
          </cell>
        </row>
        <row r="4100">
          <cell r="A4100">
            <v>38379</v>
          </cell>
          <cell r="B4100" t="str">
            <v>REGUA DE ALUMINIO PARA PEDREIRO 2 X 1 "</v>
          </cell>
          <cell r="C4100" t="str">
            <v xml:space="preserve">M     </v>
          </cell>
          <cell r="D4100">
            <v>32.24</v>
          </cell>
        </row>
        <row r="4101">
          <cell r="A4101">
            <v>13897</v>
          </cell>
          <cell r="B4101" t="str">
            <v>REGUA VIBRADORA DUPLA PARA CONCRETO A GASOLINA 5,5 HP, PESO DE 60 KG, COMPRIMENTO 4 M</v>
          </cell>
          <cell r="C4101" t="str">
            <v xml:space="preserve">UN    </v>
          </cell>
          <cell r="D4101">
            <v>5112.8</v>
          </cell>
        </row>
        <row r="4102">
          <cell r="A4102">
            <v>10640</v>
          </cell>
          <cell r="B4102" t="str">
            <v>REGUA VIBRATORIA DE CONCRETO TRELICADA, EQUIPADA COM MOTOR A GASOLINA DE 9 HP</v>
          </cell>
          <cell r="C4102" t="str">
            <v xml:space="preserve">UN    </v>
          </cell>
          <cell r="D4102">
            <v>11073.25</v>
          </cell>
        </row>
        <row r="4103">
          <cell r="A4103">
            <v>11086</v>
          </cell>
          <cell r="B4103" t="str">
            <v>REJEITO DE MINERIO DE FERRO PARA PAVIMENTACAO (POSTO PEDREIRA/FORNECEDOR, SEM FRETE)</v>
          </cell>
          <cell r="C4103" t="str">
            <v xml:space="preserve">M3    </v>
          </cell>
          <cell r="D4103">
            <v>71.92</v>
          </cell>
        </row>
        <row r="4104">
          <cell r="A4104">
            <v>34356</v>
          </cell>
          <cell r="B4104" t="str">
            <v>REJUNTE BRANCO, CIMENTICIO</v>
          </cell>
          <cell r="C4104" t="str">
            <v xml:space="preserve">KG    </v>
          </cell>
          <cell r="D4104">
            <v>3.43</v>
          </cell>
        </row>
        <row r="4105">
          <cell r="A4105">
            <v>34357</v>
          </cell>
          <cell r="B4105" t="str">
            <v>REJUNTE COLORIDO, CIMENTICIO</v>
          </cell>
          <cell r="C4105" t="str">
            <v xml:space="preserve">KG    </v>
          </cell>
          <cell r="D4105">
            <v>3.82</v>
          </cell>
        </row>
        <row r="4106">
          <cell r="A4106">
            <v>37329</v>
          </cell>
          <cell r="B4106" t="str">
            <v>REJUNTE EPOXI BRANCO</v>
          </cell>
          <cell r="C4106" t="str">
            <v xml:space="preserve">KG    </v>
          </cell>
          <cell r="D4106">
            <v>53.16</v>
          </cell>
        </row>
        <row r="4107">
          <cell r="A4107">
            <v>37398</v>
          </cell>
          <cell r="B4107" t="str">
            <v>REJUNTE EPOXI COR</v>
          </cell>
          <cell r="C4107" t="str">
            <v xml:space="preserve">KG    </v>
          </cell>
          <cell r="D4107">
            <v>68.040000000000006</v>
          </cell>
        </row>
        <row r="4108">
          <cell r="A4108">
            <v>2510</v>
          </cell>
          <cell r="B4108" t="str">
            <v>RELE FOTOELETRICO INTERNO E EXTERNO BIVOLT 1000 W, DE CONECTOR, SEM BASE</v>
          </cell>
          <cell r="C4108" t="str">
            <v xml:space="preserve">UN    </v>
          </cell>
          <cell r="D4108">
            <v>17.25</v>
          </cell>
        </row>
        <row r="4109">
          <cell r="A4109">
            <v>12359</v>
          </cell>
          <cell r="B4109" t="str">
            <v>RELE TERMICO BIMETAL PARA USO EM MOTORES TRIFASICOS, TENSAO 380 V, POTENCIA ATE 15 CV, CORRENTE NOMINAL MAXIMA 22 A</v>
          </cell>
          <cell r="C4109" t="str">
            <v xml:space="preserve">UN    </v>
          </cell>
          <cell r="D4109">
            <v>105.38</v>
          </cell>
        </row>
        <row r="4110">
          <cell r="A4110">
            <v>5320</v>
          </cell>
          <cell r="B4110" t="str">
            <v>REMOVEDOR DE TINTA OLEO/ESMALTE VERNIZ</v>
          </cell>
          <cell r="C4110" t="str">
            <v xml:space="preserve">L     </v>
          </cell>
          <cell r="D4110">
            <v>29.87</v>
          </cell>
        </row>
        <row r="4111">
          <cell r="A4111">
            <v>7353</v>
          </cell>
          <cell r="B4111" t="str">
            <v>RESINA ACRILICA BASE AGUA - COR BRANCA</v>
          </cell>
          <cell r="C4111" t="str">
            <v xml:space="preserve">L     </v>
          </cell>
          <cell r="D4111">
            <v>22.32</v>
          </cell>
        </row>
        <row r="4112">
          <cell r="A4112">
            <v>36144</v>
          </cell>
          <cell r="B4112" t="str">
            <v>RESPIRADOR DESCARTAVEL SEM VALVULA DE EXALACAO, PFF 1</v>
          </cell>
          <cell r="C4112" t="str">
            <v xml:space="preserve">UN    </v>
          </cell>
          <cell r="D4112">
            <v>1.3</v>
          </cell>
        </row>
        <row r="4113">
          <cell r="A4113">
            <v>10518</v>
          </cell>
          <cell r="B4113" t="str">
            <v>RETARDO PARA CORDEL DETONANTE</v>
          </cell>
          <cell r="C4113" t="str">
            <v xml:space="preserve">UN    </v>
          </cell>
          <cell r="D4113">
            <v>66.45</v>
          </cell>
        </row>
        <row r="4114">
          <cell r="A4114">
            <v>36530</v>
          </cell>
          <cell r="B4114" t="str">
            <v>RETROESCAVADEIRA SOBRE RODAS COM CARREGADEIRA, TRACAO 4 X 2, POTENCIA LIQUIDA 79 HP, PESO OPERACIONAL MINIMO DE 6570 KG, CAPACIDADE DA CARREGADEIRA DE 1,00 M3 E DA  RETROESCAVADEIRA MINIMA DE 0,20 M3, PROFUNDIDADE DE ESCAVACAO MAXIMA DE 4,37 M</v>
          </cell>
          <cell r="C4114" t="str">
            <v xml:space="preserve">UN    </v>
          </cell>
          <cell r="D4114">
            <v>216658.53</v>
          </cell>
        </row>
        <row r="4115">
          <cell r="A4115">
            <v>6046</v>
          </cell>
          <cell r="B4115" t="str">
            <v>RETROESCAVADEIRA SOBRE RODAS COM CARREGADEIRA, TRACAO 4 X 4, POTENCIA LIQUIDA 72 HP, PESO OPERACIONAL MINIMO DE 7140 KG, CAPACIDADE MINIMA DA CARREGADEIRA DE 0,79 M3 E DA RETROESCAVADEIRA MINIMA DE 0,18 M3, PROFUNDIDADE DE ESCAVACAO MAXIMA DE 4,50 M</v>
          </cell>
          <cell r="C4115" t="str">
            <v xml:space="preserve">UN    </v>
          </cell>
          <cell r="D4115">
            <v>235000</v>
          </cell>
        </row>
        <row r="4116">
          <cell r="A4116">
            <v>36531</v>
          </cell>
          <cell r="B4116" t="str">
            <v>RETROESCAVADEIRA SOBRE RODAS COM CARREGADEIRA, TRACAO 4 X 4, POTENCIA LIQUIDA 88 HP, PESO OPERACIONAL MINIMO DE 6674 KG, CAPACIDADE DA CARREGADEIRA DE 1,00 M3 E DA  RETROESCAVADEIRA MINIMA DE 0,26 M3, PROFUNDIDADE DE ESCAVACAO MAXIMA DE 4,37 M</v>
          </cell>
          <cell r="C4116" t="str">
            <v xml:space="preserve">UN    </v>
          </cell>
          <cell r="D4116">
            <v>243597.54</v>
          </cell>
        </row>
        <row r="4117">
          <cell r="A4117">
            <v>34684</v>
          </cell>
          <cell r="B4117" t="str">
            <v>REVESTIMENTO DE PAREDE EM GRANILITE, MARMORITE OU GRANITINA - ESP = 5 MM (INCLUSO EXECUCAO)</v>
          </cell>
          <cell r="C4117" t="str">
            <v xml:space="preserve">M2    </v>
          </cell>
          <cell r="D4117">
            <v>191.58</v>
          </cell>
        </row>
        <row r="4118">
          <cell r="A4118">
            <v>34683</v>
          </cell>
          <cell r="B4118" t="str">
            <v>REVESTIMENTO DE PAREDE EM GRANILITE, MARMORITE OU GRANITINA COLORIDO - ESP = 5 MM (INCLUSO EXECUCAO)</v>
          </cell>
          <cell r="C4118" t="str">
            <v xml:space="preserve">M2    </v>
          </cell>
          <cell r="D4118">
            <v>119.73</v>
          </cell>
        </row>
        <row r="4119">
          <cell r="A4119">
            <v>533</v>
          </cell>
          <cell r="B4119" t="str">
            <v>REVESTIMENTO EM CERAMICA ESMALTADA COMERCIAL, PEI MENOR OU IGUAL A 3, FORMATO MENOR OU IGUAL A 2025 CM2</v>
          </cell>
          <cell r="C4119" t="str">
            <v xml:space="preserve">M2    </v>
          </cell>
          <cell r="D4119">
            <v>10.25</v>
          </cell>
        </row>
        <row r="4120">
          <cell r="A4120">
            <v>10515</v>
          </cell>
          <cell r="B4120" t="str">
            <v>REVESTIMENTO EM CERAMICA ESMALTADA EXTRA, PEI MAIOR OU IGUAL 4, FORMATO MAIOR A 2025 CM2</v>
          </cell>
          <cell r="C4120" t="str">
            <v xml:space="preserve">M2    </v>
          </cell>
          <cell r="D4120">
            <v>26.43</v>
          </cell>
        </row>
        <row r="4121">
          <cell r="A4121">
            <v>536</v>
          </cell>
          <cell r="B4121" t="str">
            <v>REVESTIMENTO EM CERAMICA ESMALTADA EXTRA, PEI MENOR OU IGUAL A 3, FORMATO MENOR OU IGUAL A 2025 CM2</v>
          </cell>
          <cell r="C4121" t="str">
            <v xml:space="preserve">M2    </v>
          </cell>
          <cell r="D4121">
            <v>17.37</v>
          </cell>
        </row>
        <row r="4122">
          <cell r="A4122">
            <v>153</v>
          </cell>
          <cell r="B4122" t="str">
            <v>REVESTIMENTO EPOXI DE ALTA RESISTENCIA QUIMICA, ISENTO DE SOLVENTES, BICOMPONENTE</v>
          </cell>
          <cell r="C4122" t="str">
            <v xml:space="preserve">L     </v>
          </cell>
          <cell r="D4122">
            <v>63.26</v>
          </cell>
        </row>
        <row r="4123">
          <cell r="A4123">
            <v>34682</v>
          </cell>
          <cell r="B4123" t="str">
            <v>REVESTIMENTO PARA ESCADA EM GRANILITE, MARMORITE OU GRANITINA ESP = 8 MM (INCLUSO EXECUCAO)</v>
          </cell>
          <cell r="C4123" t="str">
            <v xml:space="preserve">M2    </v>
          </cell>
          <cell r="D4123">
            <v>91.56</v>
          </cell>
        </row>
        <row r="4124">
          <cell r="A4124">
            <v>20205</v>
          </cell>
          <cell r="B4124" t="str">
            <v>RIPA DE MADEIRA APARELHADA *1,5 X 5* CM, MACARANDUBA, ANGELIM OU EQUIVALENTE DA REGIAO</v>
          </cell>
          <cell r="C4124" t="str">
            <v xml:space="preserve">M     </v>
          </cell>
          <cell r="D4124">
            <v>1.41</v>
          </cell>
        </row>
        <row r="4125">
          <cell r="A4125">
            <v>4412</v>
          </cell>
          <cell r="B4125" t="str">
            <v>RIPA DE MADEIRA NAO APARELHADA *1 X 3* CM, MACARANDUBA, ANGELIM OU EQUIVALENTE DA REGIAO</v>
          </cell>
          <cell r="C4125" t="str">
            <v xml:space="preserve">M     </v>
          </cell>
          <cell r="D4125">
            <v>0.89</v>
          </cell>
        </row>
        <row r="4126">
          <cell r="A4126">
            <v>4408</v>
          </cell>
          <cell r="B4126" t="str">
            <v>RIPA DE MADEIRA NAO APARELHADA *1,5 X 5* CM, MACARANDUBA, ANGELIM OU EQUIVALENTE DA REGIAO</v>
          </cell>
          <cell r="C4126" t="str">
            <v xml:space="preserve">M     </v>
          </cell>
          <cell r="D4126">
            <v>1.21</v>
          </cell>
        </row>
        <row r="4127">
          <cell r="A4127">
            <v>4505</v>
          </cell>
          <cell r="B4127" t="str">
            <v>RIPA DE MADEIRA NAO APARELHADA *2 X 7* CM, PINUS, MISTA OU EQUIVALENTE DA REGIAO</v>
          </cell>
          <cell r="C4127" t="str">
            <v xml:space="preserve">M     </v>
          </cell>
          <cell r="D4127">
            <v>2.3199999999999998</v>
          </cell>
        </row>
        <row r="4128">
          <cell r="A4128">
            <v>10559</v>
          </cell>
          <cell r="B4128" t="str">
            <v>ROCADEIRA COSTAL COM MOTOR A GASOLINA DE *32* CC</v>
          </cell>
          <cell r="C4128" t="str">
            <v xml:space="preserve">UN    </v>
          </cell>
          <cell r="D4128">
            <v>2073</v>
          </cell>
        </row>
        <row r="4129">
          <cell r="A4129">
            <v>10664</v>
          </cell>
          <cell r="B4129" t="str">
            <v>ROCADEIRA DESLOCAVEL, LARGURA DE TRABALHO DE 1,3 M</v>
          </cell>
          <cell r="C4129" t="str">
            <v xml:space="preserve">UN    </v>
          </cell>
          <cell r="D4129">
            <v>5633.97</v>
          </cell>
        </row>
        <row r="4130">
          <cell r="A4130">
            <v>36250</v>
          </cell>
          <cell r="B4130" t="str">
            <v>RODAFORRO EM PVC, PARA FORRO DE PVC, COMPRIMENTO 6 M</v>
          </cell>
          <cell r="C4130" t="str">
            <v xml:space="preserve">M     </v>
          </cell>
          <cell r="D4130">
            <v>2.4</v>
          </cell>
        </row>
        <row r="4131">
          <cell r="A4131">
            <v>10857</v>
          </cell>
          <cell r="B4131" t="str">
            <v>RODAPE ARDOSIA, CINZA, 10 CM, E= *1CM</v>
          </cell>
          <cell r="C4131" t="str">
            <v xml:space="preserve">M     </v>
          </cell>
          <cell r="D4131">
            <v>20.079999999999998</v>
          </cell>
        </row>
        <row r="4132">
          <cell r="A4132">
            <v>4803</v>
          </cell>
          <cell r="B4132" t="str">
            <v>RODAPE DE BORRACHA LISO, H = 70 MM, E = *2* MM, PARA ARGAMASSA, PRETO</v>
          </cell>
          <cell r="C4132" t="str">
            <v xml:space="preserve">M     </v>
          </cell>
          <cell r="D4132">
            <v>20.56</v>
          </cell>
        </row>
        <row r="4133">
          <cell r="A4133">
            <v>6186</v>
          </cell>
          <cell r="B4133" t="str">
            <v>RODAPE DE MADEIRA MACICA CUMARU/IPE CHAMPANHE OU EQUIVALENTE DA REGIAO, *1,5 X 7 CM</v>
          </cell>
          <cell r="C4133" t="str">
            <v xml:space="preserve">M     </v>
          </cell>
          <cell r="D4133">
            <v>9.8000000000000007</v>
          </cell>
        </row>
        <row r="4134">
          <cell r="A4134">
            <v>4829</v>
          </cell>
          <cell r="B4134" t="str">
            <v>RODAPE EM MARMORE, POLIDO, BRANCO COMUM, L= *7* CM, E=  *2* CM, CORTE RETO</v>
          </cell>
          <cell r="C4134" t="str">
            <v xml:space="preserve">M     </v>
          </cell>
          <cell r="D4134">
            <v>30.95</v>
          </cell>
        </row>
        <row r="4135">
          <cell r="A4135">
            <v>39829</v>
          </cell>
          <cell r="B4135" t="str">
            <v>RODAPE EM POLIESTIRENO, BRANCO, H = *5* CM, E = *1,5* CM</v>
          </cell>
          <cell r="C4135" t="str">
            <v xml:space="preserve">M     </v>
          </cell>
          <cell r="D4135">
            <v>20.190000000000001</v>
          </cell>
        </row>
        <row r="4136">
          <cell r="A4136">
            <v>20231</v>
          </cell>
          <cell r="B4136" t="str">
            <v>RODAPE OU RODABANCADA EM GRANITO, POLIDO, TIPO ANDORINHA/ QUARTZ/ CASTELO/ CORUMBA OU OUTROS EQUIVALENTES DA REGIAO, H= 10 CM, E=  *2,0* CM</v>
          </cell>
          <cell r="C4136" t="str">
            <v xml:space="preserve">M     </v>
          </cell>
          <cell r="D4136">
            <v>43.9</v>
          </cell>
        </row>
        <row r="4137">
          <cell r="A4137">
            <v>4804</v>
          </cell>
          <cell r="B4137" t="str">
            <v>RODAPE PLANO PARA PISO VINILICO, H = 5 CM</v>
          </cell>
          <cell r="C4137" t="str">
            <v xml:space="preserve">M     </v>
          </cell>
          <cell r="D4137">
            <v>15.78</v>
          </cell>
        </row>
        <row r="4138">
          <cell r="A4138">
            <v>34680</v>
          </cell>
          <cell r="B4138" t="str">
            <v>RODAPE PRE-MOLDADO DE GRANILITE, MARMORITE OU GRANITINA L = 10 CM</v>
          </cell>
          <cell r="C4138" t="str">
            <v xml:space="preserve">M     </v>
          </cell>
          <cell r="D4138">
            <v>28.17</v>
          </cell>
        </row>
        <row r="4139">
          <cell r="A4139">
            <v>11573</v>
          </cell>
          <cell r="B4139" t="str">
            <v>RODIZIO PARA TRILHO (TIPO NAPOLEAO),  EM LATAO, COM ROLAMENTO EM ACO, 6 MM, PARA JANELA DE CORRER</v>
          </cell>
          <cell r="C4139" t="str">
            <v xml:space="preserve">UN    </v>
          </cell>
          <cell r="D4139">
            <v>6.6</v>
          </cell>
        </row>
        <row r="4140">
          <cell r="A4140">
            <v>38401</v>
          </cell>
          <cell r="B4140" t="str">
            <v>RODO PARA CHAO 40 CM COM CABO</v>
          </cell>
          <cell r="C4140" t="str">
            <v xml:space="preserve">UN    </v>
          </cell>
          <cell r="D4140">
            <v>10.210000000000001</v>
          </cell>
        </row>
        <row r="4141">
          <cell r="A4141">
            <v>38179</v>
          </cell>
          <cell r="B4141" t="str">
            <v>ROLDANA CONCOVA DUPLA, EM CHAPA DE ACO, ROLAMENTO INTERNO BLINDADO DE ACO REVESTIDO EM NYLON, PARA PORTA DE CORRER</v>
          </cell>
          <cell r="C4141" t="str">
            <v xml:space="preserve">UN    </v>
          </cell>
          <cell r="D4141">
            <v>28.92</v>
          </cell>
        </row>
        <row r="4142">
          <cell r="A4142">
            <v>11575</v>
          </cell>
          <cell r="B4142" t="str">
            <v>ROLDANA DUPLA, EM ZAMAC COM CHAPA DE LATAO, ROLAMENTOS EM ACO, PARA PORTA E JANELA DE CORRER</v>
          </cell>
          <cell r="C4142" t="str">
            <v xml:space="preserve">UN    </v>
          </cell>
          <cell r="D4142">
            <v>31.21</v>
          </cell>
        </row>
        <row r="4143">
          <cell r="A4143">
            <v>20256</v>
          </cell>
          <cell r="B4143" t="str">
            <v>ROLDANA PLASTICA COM PREGO, TAMANHO 30 X 30 MM, PARA INSTALACAO ELETRICA APARENTE</v>
          </cell>
          <cell r="C4143" t="str">
            <v xml:space="preserve">UN    </v>
          </cell>
          <cell r="D4143">
            <v>0.32</v>
          </cell>
        </row>
        <row r="4144">
          <cell r="A4144">
            <v>14511</v>
          </cell>
          <cell r="B4144" t="str">
            <v>ROLO COMPACTADOR DE PNEUS, ESTATICO, PRESSAO VARIAVEL, POTENCIA 110 HP, PESO SEM/COM LASTRO 10,8/27 T, LARGURA DE ROLAGEM 2,30 M</v>
          </cell>
          <cell r="C4144" t="str">
            <v xml:space="preserve">UN    </v>
          </cell>
          <cell r="D4144">
            <v>478796.97</v>
          </cell>
        </row>
        <row r="4145">
          <cell r="A4145">
            <v>10642</v>
          </cell>
          <cell r="B4145" t="str">
            <v>ROLO COMPACTADOR DE PNEUS, ESTATICO, PRESSAO VARIAVEL, POTENCIA 111 HP, PESO SEM/COM LASTRO 9,5/26,0 T, LARGURA DE ROLAGEM 1,90 M</v>
          </cell>
          <cell r="C4145" t="str">
            <v xml:space="preserve">UN    </v>
          </cell>
          <cell r="D4145">
            <v>451050</v>
          </cell>
        </row>
        <row r="4146">
          <cell r="A4146">
            <v>14489</v>
          </cell>
          <cell r="B4146" t="str">
            <v>ROLO COMPACTADOR PE DE CARNEIRO VIBRATORIO, POTENCIA 125 HP, PESO OPERACIONAL SEM/COM LASTRO 11,95/13,30 T, IMPACTO DINAMICO 38,5/22,5 T, LARGURA DE TRABALHO 2,15 M</v>
          </cell>
          <cell r="C4146" t="str">
            <v xml:space="preserve">UN    </v>
          </cell>
          <cell r="D4146">
            <v>400072.96000000002</v>
          </cell>
        </row>
        <row r="4147">
          <cell r="A4147">
            <v>14513</v>
          </cell>
          <cell r="B4147" t="str">
            <v>ROLO COMPACTADOR PE DE CARNEIRO VIBRATORIO, POTENCIA 80 HP, PESO OPERACIONAL SEM/COM LASTRO 7,4/8,8 T, LARGURA DE TRABALHO 1,68 M</v>
          </cell>
          <cell r="C4147" t="str">
            <v xml:space="preserve">UN    </v>
          </cell>
          <cell r="D4147">
            <v>300064.21000000002</v>
          </cell>
        </row>
        <row r="4148">
          <cell r="A4148">
            <v>13600</v>
          </cell>
          <cell r="B4148" t="str">
            <v>ROLO COMPACTADOR VIBRATORIO DE UM CILINDRO LISO DE ACO, POTENCIA 125 HP, PESO SEM/COM LASTRO 10,75/12,92 T, IMPACTO DINAMICO 31,5/18,5 T, LARGURA TRABALHO 2,15 M</v>
          </cell>
          <cell r="C4148" t="str">
            <v xml:space="preserve">UN    </v>
          </cell>
          <cell r="D4148">
            <v>387167.33</v>
          </cell>
        </row>
        <row r="4149">
          <cell r="A4149">
            <v>10646</v>
          </cell>
          <cell r="B4149" t="str">
            <v>ROLO COMPACTADOR VIBRATORIO DE UM CILINDRO, ACO LISO, POTENCIA 80 HP, PESO OPERACIONAL MAXIMO 8,1 T, IMPACTO DINAMICO 16,15/9,5 T, LARGURA TRABALHO 1,68 M</v>
          </cell>
          <cell r="C4149" t="str">
            <v xml:space="preserve">UN    </v>
          </cell>
          <cell r="D4149">
            <v>288607.45</v>
          </cell>
        </row>
        <row r="4150">
          <cell r="A4150">
            <v>6070</v>
          </cell>
          <cell r="B4150" t="str">
            <v>ROLO COMPACTADOR VIBRATORIO PE DE CARNEIRO, COM CONTROLE REMOTO POR RADIO, POTENCIA  12,5 KW, PESO OPERACIONAL DE 1,675 T, LARGURA DE TRABALHO 0,85 M</v>
          </cell>
          <cell r="C4150" t="str">
            <v xml:space="preserve">UN    </v>
          </cell>
          <cell r="D4150">
            <v>394346.56</v>
          </cell>
        </row>
        <row r="4151">
          <cell r="A4151">
            <v>6069</v>
          </cell>
          <cell r="B4151" t="str">
            <v>ROLO COMPACTADOR VIBRATORIO REBOCAVEL, CILINDRO DE ACO LISO, POTENCIA DE TRACAO DE 65 CV, PESO DE 4,7 T, IMPACTO DINAMICO TOTAL DE 18,3 T, LARGURA DO ROLO 1,67 M</v>
          </cell>
          <cell r="C4151" t="str">
            <v xml:space="preserve">UN    </v>
          </cell>
          <cell r="D4151">
            <v>87117.1</v>
          </cell>
        </row>
        <row r="4152">
          <cell r="A4152">
            <v>14626</v>
          </cell>
          <cell r="B4152" t="str">
            <v>ROLO COMPACTADOR VIBRATORIO TANDEM, ACO LISO, POTENCIA 125 HP, PESO SEM/COM LASTRO 10,20/11,65 T, LARGURA DE TRABALHO 1,73 M</v>
          </cell>
          <cell r="C4152" t="str">
            <v xml:space="preserve">UN    </v>
          </cell>
          <cell r="D4152">
            <v>431719.3</v>
          </cell>
        </row>
        <row r="4153">
          <cell r="A4153">
            <v>6067</v>
          </cell>
          <cell r="B4153" t="str">
            <v>ROLO COMPACTADOR VIBRATORIO TANDEM, ACO LISO, POTENCIA 58 CV, PESO SEM/COM LASTRO 6,5/9,4 T, LARGURA DE TRABALHO 1,20 M</v>
          </cell>
          <cell r="C4153" t="str">
            <v xml:space="preserve">UN    </v>
          </cell>
          <cell r="D4153">
            <v>354396.43</v>
          </cell>
        </row>
        <row r="4154">
          <cell r="A4154">
            <v>38393</v>
          </cell>
          <cell r="B4154" t="str">
            <v>ROLO DE ESPUMA POLIESTER 23 CM (SEM CABO)</v>
          </cell>
          <cell r="C4154" t="str">
            <v xml:space="preserve">UN    </v>
          </cell>
          <cell r="D4154">
            <v>12.49</v>
          </cell>
        </row>
        <row r="4155">
          <cell r="A4155">
            <v>38390</v>
          </cell>
          <cell r="B4155" t="str">
            <v>ROLO DE LA DE CARNEIRO 23 CM (SEM CABO)</v>
          </cell>
          <cell r="C4155" t="str">
            <v xml:space="preserve">UN    </v>
          </cell>
          <cell r="D4155">
            <v>27.7</v>
          </cell>
        </row>
        <row r="4156">
          <cell r="A4156">
            <v>36532</v>
          </cell>
          <cell r="B4156" t="str">
            <v>ROMPEDOR ELETRICO PESO 26 KG, POTENCIA OPERACIONAL DE 2,5 KW</v>
          </cell>
          <cell r="C4156" t="str">
            <v xml:space="preserve">UN    </v>
          </cell>
          <cell r="D4156">
            <v>20292.400000000001</v>
          </cell>
        </row>
        <row r="4157">
          <cell r="A4157">
            <v>11578</v>
          </cell>
          <cell r="B4157" t="str">
            <v>ROSETA QUADRADA, SEM FUROS, EM ACO INOX POLIDO, LARGURA APROXIMADA DE 50 MM, PARA FECHADURA DE PORTA - PARAFUSOS INCLUIDOS</v>
          </cell>
          <cell r="C4157" t="str">
            <v xml:space="preserve">UN    </v>
          </cell>
          <cell r="D4157">
            <v>10.02</v>
          </cell>
        </row>
        <row r="4158">
          <cell r="A4158">
            <v>11577</v>
          </cell>
          <cell r="B4158" t="str">
            <v>ROSETA REDONDA DE SOBREPOR, SEM FUROS, EM ACO INOX POLIDO, DIAMETRO APROXIMADO DE 50 MM, PARA FECHADURA DE PORTA - PARAFUSOS INCLUIDOS</v>
          </cell>
          <cell r="C4158" t="str">
            <v xml:space="preserve">UN    </v>
          </cell>
          <cell r="D4158">
            <v>9.57</v>
          </cell>
        </row>
        <row r="4159">
          <cell r="A4159">
            <v>42432</v>
          </cell>
          <cell r="B4159" t="str">
            <v>ROTACAO DIAGONAL DUPLA, APARELHO TRIPLO, EM TUBO DE ACO CARBONO, PINTURA NO PROCESSO ELETROSTATICO - EQUIPAMENTO DE GINASTICA PARA ACADEMIA AO AR LIVRE / ACADEMIA DA TERCEIRA IDADE - ATI</v>
          </cell>
          <cell r="C4159" t="str">
            <v xml:space="preserve">UN    </v>
          </cell>
          <cell r="D4159">
            <v>1377.27</v>
          </cell>
        </row>
        <row r="4160">
          <cell r="A4160">
            <v>42437</v>
          </cell>
          <cell r="B4160" t="str">
            <v>ROTACAO VERTICAL DUPLO, EM TUBO DE ACO CARBONO, PINTURA NO PROCESSO ELETROSTATICO - EQUIPAMENTO DE GINASTICA PARA ACADEMIA AO AR LIVRE / ACADEMIA DA TERCEIRA IDADE - ATI</v>
          </cell>
          <cell r="C4160" t="str">
            <v xml:space="preserve">UN    </v>
          </cell>
          <cell r="D4160">
            <v>1047.0899999999999</v>
          </cell>
        </row>
        <row r="4161">
          <cell r="A4161">
            <v>1116</v>
          </cell>
          <cell r="B4161" t="str">
            <v>RUFO EXTERNO DE CHAPA DE ACO GALVANIZADA NUM 26, CORTE 25 CM</v>
          </cell>
          <cell r="C4161" t="str">
            <v xml:space="preserve">M     </v>
          </cell>
          <cell r="D4161">
            <v>13.94</v>
          </cell>
        </row>
        <row r="4162">
          <cell r="A4162">
            <v>1115</v>
          </cell>
          <cell r="B4162" t="str">
            <v>RUFO EXTERNO DE CHAPA DE ACO GALVANIZADA NUM 26, CORTE 28 CM</v>
          </cell>
          <cell r="C4162" t="str">
            <v xml:space="preserve">M     </v>
          </cell>
          <cell r="D4162">
            <v>16.7</v>
          </cell>
        </row>
        <row r="4163">
          <cell r="A4163">
            <v>1113</v>
          </cell>
          <cell r="B4163" t="str">
            <v>RUFO EXTERNO/INTERNO DE CHAPA DE ACO GALVANIZADA NUM 26, CORTE 33 CM</v>
          </cell>
          <cell r="C4163" t="str">
            <v xml:space="preserve">M     </v>
          </cell>
          <cell r="D4163">
            <v>19.52</v>
          </cell>
        </row>
        <row r="4164">
          <cell r="A4164">
            <v>1114</v>
          </cell>
          <cell r="B4164" t="str">
            <v>RUFO INTERNO DE CHAPA DE ACO GALVANIZADA NUM 26, CORTE 50 CM</v>
          </cell>
          <cell r="C4164" t="str">
            <v xml:space="preserve">M     </v>
          </cell>
          <cell r="D4164">
            <v>23.26</v>
          </cell>
        </row>
        <row r="4165">
          <cell r="A4165">
            <v>40873</v>
          </cell>
          <cell r="B4165" t="str">
            <v>RUFO INTERNO/EXTERNO DE CHAPA DE ACO GALVANIZADA NUM 24, CORTE 25 CM</v>
          </cell>
          <cell r="C4165" t="str">
            <v xml:space="preserve">M     </v>
          </cell>
          <cell r="D4165">
            <v>18.2</v>
          </cell>
        </row>
        <row r="4166">
          <cell r="A4166">
            <v>40872</v>
          </cell>
          <cell r="B4166" t="str">
            <v>RUFO INTERNO/EXTERNO DE CHAPA DE ACO GALVANIZADA NUM 24, CORTE 25 CM (COLETADO CAIXA)</v>
          </cell>
          <cell r="C4166" t="str">
            <v xml:space="preserve">M     </v>
          </cell>
          <cell r="D4166">
            <v>20.5</v>
          </cell>
        </row>
        <row r="4167">
          <cell r="A4167">
            <v>20214</v>
          </cell>
          <cell r="B4167" t="str">
            <v>RUFO PARA TELHA ESTRUTURAL DE FIBROCIMENTO 1 ABA (SEM AMIANTO)</v>
          </cell>
          <cell r="C4167" t="str">
            <v xml:space="preserve">UN    </v>
          </cell>
          <cell r="D4167">
            <v>29.77</v>
          </cell>
        </row>
        <row r="4168">
          <cell r="A4168">
            <v>11064</v>
          </cell>
          <cell r="B4168" t="str">
            <v>RUFO PARA TELHA ESTRUTURAL DE FIBROCIMENTO 2 ABAS, COMPRIMENTO DE 1031 MM (SEM AMIANTO)</v>
          </cell>
          <cell r="C4168" t="str">
            <v xml:space="preserve">UN    </v>
          </cell>
          <cell r="D4168">
            <v>12.62</v>
          </cell>
        </row>
        <row r="4169">
          <cell r="A4169">
            <v>7237</v>
          </cell>
          <cell r="B4169" t="str">
            <v>RUFO PARA TELHA ONDULADA DE FIBROCIMENTO, E = 6 MM, ABA *260* MM, COMPRIMENTO 1100 MM (SEM AMIANTO)</v>
          </cell>
          <cell r="C4169" t="str">
            <v xml:space="preserve">UN    </v>
          </cell>
          <cell r="D4169">
            <v>17.22</v>
          </cell>
        </row>
        <row r="4170">
          <cell r="A4170">
            <v>16</v>
          </cell>
          <cell r="B4170" t="str">
            <v>SABAO EM PO</v>
          </cell>
          <cell r="C4170" t="str">
            <v xml:space="preserve">KG    </v>
          </cell>
          <cell r="D4170">
            <v>6.23</v>
          </cell>
        </row>
        <row r="4171">
          <cell r="A4171">
            <v>11757</v>
          </cell>
          <cell r="B4171" t="str">
            <v>SABONETEIRA DE PAREDE EM METAL CROMADO</v>
          </cell>
          <cell r="C4171" t="str">
            <v xml:space="preserve">UN    </v>
          </cell>
          <cell r="D4171">
            <v>27.9</v>
          </cell>
        </row>
        <row r="4172">
          <cell r="A4172">
            <v>11758</v>
          </cell>
          <cell r="B4172" t="str">
            <v>SABONETEIRA PLASTICA TIPO DISPENSER PARA SABONETE LIQUIDO COM RESERVATORIO 800 A 1500 ML</v>
          </cell>
          <cell r="C4172" t="str">
            <v xml:space="preserve">UN    </v>
          </cell>
          <cell r="D4172">
            <v>39.549999999999997</v>
          </cell>
        </row>
        <row r="4173">
          <cell r="A4173">
            <v>37526</v>
          </cell>
          <cell r="B4173" t="str">
            <v>SACO DE RAFIA PARA ENTULHO, NOVO, LISO (SEM CLICHE), *60 x 90* CM</v>
          </cell>
          <cell r="C4173" t="str">
            <v xml:space="preserve">UN    </v>
          </cell>
          <cell r="D4173">
            <v>2.4</v>
          </cell>
        </row>
        <row r="4174">
          <cell r="A4174">
            <v>6076</v>
          </cell>
          <cell r="B4174" t="str">
            <v>SAIBRO PARA ARGAMASSA (COLETADO NO COMERCIO)</v>
          </cell>
          <cell r="C4174" t="str">
            <v xml:space="preserve">M3    </v>
          </cell>
          <cell r="D4174">
            <v>53.45</v>
          </cell>
        </row>
        <row r="4175">
          <cell r="A4175">
            <v>13109</v>
          </cell>
          <cell r="B4175" t="str">
            <v>SAPATA DE PVC ADITIVADO NERVURADO D = 6"</v>
          </cell>
          <cell r="C4175" t="str">
            <v xml:space="preserve">UN    </v>
          </cell>
          <cell r="D4175">
            <v>176.02</v>
          </cell>
        </row>
        <row r="4176">
          <cell r="A4176">
            <v>13110</v>
          </cell>
          <cell r="B4176" t="str">
            <v>SAPATA DE PVC ADITIVADO NERVURADO D = 8"</v>
          </cell>
          <cell r="C4176" t="str">
            <v xml:space="preserve">UN    </v>
          </cell>
          <cell r="D4176">
            <v>231.65</v>
          </cell>
        </row>
        <row r="4177">
          <cell r="A4177">
            <v>7581</v>
          </cell>
          <cell r="B4177" t="str">
            <v>SAPATILHA EM ACO GALVANIZADO PARA CABOS COM DIAMETRO NOMINAL ATE 5/8"</v>
          </cell>
          <cell r="C4177" t="str">
            <v xml:space="preserve">UN    </v>
          </cell>
          <cell r="D4177">
            <v>2.75</v>
          </cell>
        </row>
        <row r="4178">
          <cell r="A4178">
            <v>20206</v>
          </cell>
          <cell r="B4178" t="str">
            <v>SARRAFO DE MADEIRA APARELHADA *2 X 10* CM, MACARANDUBA, ANGELIM OU EQUIVALENTE DA REGIAO</v>
          </cell>
          <cell r="C4178" t="str">
            <v xml:space="preserve">M     </v>
          </cell>
          <cell r="D4178">
            <v>4.1900000000000004</v>
          </cell>
        </row>
        <row r="4179">
          <cell r="A4179">
            <v>4460</v>
          </cell>
          <cell r="B4179" t="str">
            <v>SARRAFO DE MADEIRA NAO APARELHADA *2,5 X 10 CM, MACARANDUBA, ANGELIM OU EQUIVALENTE DA REGIAO</v>
          </cell>
          <cell r="C4179" t="str">
            <v xml:space="preserve">M     </v>
          </cell>
          <cell r="D4179">
            <v>5.03</v>
          </cell>
        </row>
        <row r="4180">
          <cell r="A4180">
            <v>6204</v>
          </cell>
          <cell r="B4180" t="str">
            <v>SARRAFO DE MADEIRA NAO APARELHADA *2,5 X 15* CM, MACARANDUBA, ANGELIM OU EQUIVALENTE DA REGIAO</v>
          </cell>
          <cell r="C4180" t="str">
            <v xml:space="preserve">M     </v>
          </cell>
          <cell r="D4180">
            <v>7.52</v>
          </cell>
        </row>
        <row r="4181">
          <cell r="A4181">
            <v>4417</v>
          </cell>
          <cell r="B4181" t="str">
            <v>SARRAFO DE MADEIRA NAO APARELHADA *2,5 X 7* CM, MACARANDUBA, ANGELIM OU EQUIVALENTE DA REGIAO</v>
          </cell>
          <cell r="C4181" t="str">
            <v xml:space="preserve">M     </v>
          </cell>
          <cell r="D4181">
            <v>2.89</v>
          </cell>
        </row>
        <row r="4182">
          <cell r="A4182">
            <v>4517</v>
          </cell>
          <cell r="B4182" t="str">
            <v>SARRAFO DE MADEIRA NAO APARELHADA *2,5 X 7,5* CM (1 X 3 ") PINUS, MISTA OU EQUIVALENTE DA REGIAO</v>
          </cell>
          <cell r="C4182" t="str">
            <v xml:space="preserve">M     </v>
          </cell>
          <cell r="D4182">
            <v>1.86</v>
          </cell>
        </row>
        <row r="4183">
          <cell r="A4183">
            <v>4512</v>
          </cell>
          <cell r="B4183" t="str">
            <v>SARRAFO DE MADEIRA NAO APARELHADA 2,5 X 5 CM (1 X 2 ") PINUS, MISTA OU EQUIVALENTE DA REGIAO</v>
          </cell>
          <cell r="C4183" t="str">
            <v xml:space="preserve">M     </v>
          </cell>
          <cell r="D4183">
            <v>1.35</v>
          </cell>
        </row>
        <row r="4184">
          <cell r="A4184">
            <v>4415</v>
          </cell>
          <cell r="B4184" t="str">
            <v>SARRAFO DE MADEIRA NAO APARELHADA 2,5 X 5 CM, MACARANDUBA, ANGELIM OU EQUIVALENTE DA REGIAO</v>
          </cell>
          <cell r="C4184" t="str">
            <v xml:space="preserve">M     </v>
          </cell>
          <cell r="D4184">
            <v>2.4300000000000002</v>
          </cell>
        </row>
        <row r="4185">
          <cell r="A4185">
            <v>37373</v>
          </cell>
          <cell r="B4185" t="str">
            <v>SEGURO - HORISTA (COLETADO CAIXA)</v>
          </cell>
          <cell r="C4185" t="str">
            <v xml:space="preserve">H     </v>
          </cell>
          <cell r="D4185">
            <v>7.0000000000000007E-2</v>
          </cell>
        </row>
        <row r="4186">
          <cell r="A4186">
            <v>40864</v>
          </cell>
          <cell r="B4186" t="str">
            <v>SEGURO - MENSALISTA (COLETADO CAIXA)</v>
          </cell>
          <cell r="C4186" t="str">
            <v xml:space="preserve">MES   </v>
          </cell>
          <cell r="D4186">
            <v>13.07</v>
          </cell>
        </row>
        <row r="4187">
          <cell r="A4187">
            <v>4734</v>
          </cell>
          <cell r="B4187" t="str">
            <v>SEIXO ROLADO PARA APLICACAO EM CONCRETO (POSTO PEDREIRA/FORNECEDOR, SEM FRETE)</v>
          </cell>
          <cell r="C4187" t="str">
            <v xml:space="preserve">M3    </v>
          </cell>
          <cell r="D4187">
            <v>102.36</v>
          </cell>
        </row>
        <row r="4188">
          <cell r="A4188">
            <v>6085</v>
          </cell>
          <cell r="B4188" t="str">
            <v>SELADOR ACRILICO PAREDES INTERNAS/EXTERNAS</v>
          </cell>
          <cell r="C4188" t="str">
            <v xml:space="preserve">L     </v>
          </cell>
          <cell r="D4188">
            <v>4.03</v>
          </cell>
        </row>
        <row r="4189">
          <cell r="A4189">
            <v>38396</v>
          </cell>
          <cell r="B4189" t="str">
            <v>SELADOR HORIZONTAL PARA FITA DE ACO 1 "</v>
          </cell>
          <cell r="C4189" t="str">
            <v xml:space="preserve">UN    </v>
          </cell>
          <cell r="D4189">
            <v>544.79999999999995</v>
          </cell>
        </row>
        <row r="4190">
          <cell r="A4190">
            <v>6090</v>
          </cell>
          <cell r="B4190" t="str">
            <v>SELADOR PVA PAREDES INTERNAS</v>
          </cell>
          <cell r="C4190" t="str">
            <v xml:space="preserve">L     </v>
          </cell>
          <cell r="D4190">
            <v>7.65</v>
          </cell>
        </row>
        <row r="4191">
          <cell r="A4191">
            <v>11622</v>
          </cell>
          <cell r="B4191" t="str">
            <v>SELANTE A BASE DE ALCATRAO E POLIURETANO PARA JUNTAS HORIZONTAIS</v>
          </cell>
          <cell r="C4191" t="str">
            <v xml:space="preserve">KG    </v>
          </cell>
          <cell r="D4191">
            <v>47.66</v>
          </cell>
        </row>
        <row r="4192">
          <cell r="A4192">
            <v>6094</v>
          </cell>
          <cell r="B4192" t="str">
            <v>SELANTE A BASE DE RESINAS ACRILICAS PARA TRINCAS</v>
          </cell>
          <cell r="C4192" t="str">
            <v xml:space="preserve">KG    </v>
          </cell>
          <cell r="D4192">
            <v>12.94</v>
          </cell>
        </row>
        <row r="4193">
          <cell r="A4193">
            <v>43143</v>
          </cell>
          <cell r="B4193" t="str">
            <v>SELANTE ACRILICO PARA TRATAMENTO / ACABAMENTO SUPERFICIAL DE CONCRETO ESTAMPADO, APARENTE, PEDRAS E OUTROS</v>
          </cell>
          <cell r="C4193" t="str">
            <v xml:space="preserve">L     </v>
          </cell>
          <cell r="D4193">
            <v>18</v>
          </cell>
        </row>
        <row r="4194">
          <cell r="A4194">
            <v>7317</v>
          </cell>
          <cell r="B4194" t="str">
            <v>SELANTE DE BASE ASFALTICA PARA VEDACAO</v>
          </cell>
          <cell r="C4194" t="str">
            <v xml:space="preserve">KG    </v>
          </cell>
          <cell r="D4194">
            <v>29.25</v>
          </cell>
        </row>
        <row r="4195">
          <cell r="A4195">
            <v>142</v>
          </cell>
          <cell r="B4195" t="str">
            <v>SELANTE ELASTICO MONOCOMPONENTE A BASE DE POLIURETANO (PU) PARA JUNTAS DIVERSAS</v>
          </cell>
          <cell r="C4195" t="str">
            <v xml:space="preserve">310ML </v>
          </cell>
          <cell r="D4195">
            <v>22.49</v>
          </cell>
        </row>
        <row r="4196">
          <cell r="A4196">
            <v>43142</v>
          </cell>
          <cell r="B4196" t="str">
            <v>SELANTE MONOCOMPONENTE A BASE DE SILICONE DE BAIXO MODULO, PARA JUNTAS DE PAVIMENTACAO</v>
          </cell>
          <cell r="C4196" t="str">
            <v xml:space="preserve">L     </v>
          </cell>
          <cell r="D4196">
            <v>102.17</v>
          </cell>
        </row>
        <row r="4197">
          <cell r="A4197">
            <v>38123</v>
          </cell>
          <cell r="B4197" t="str">
            <v>SELANTE TIPO VEDA CALHA PARA METAL E FIBROCIMENTO</v>
          </cell>
          <cell r="C4197" t="str">
            <v xml:space="preserve">KG    </v>
          </cell>
          <cell r="D4197">
            <v>56.98</v>
          </cell>
        </row>
        <row r="4198">
          <cell r="A4198">
            <v>42701</v>
          </cell>
          <cell r="B4198" t="str">
            <v>SELIM COMPACTO EM PVC, SEM TRAVA,  DN 150 X 100 MM, PARA REDE COLETORA ESGOTO (NBR 10569)</v>
          </cell>
          <cell r="C4198" t="str">
            <v xml:space="preserve">UN    </v>
          </cell>
          <cell r="D4198">
            <v>26.82</v>
          </cell>
        </row>
        <row r="4199">
          <cell r="A4199">
            <v>42702</v>
          </cell>
          <cell r="B4199" t="str">
            <v>SELIM COMPACTO EM PVC, SEM TRAVA,  DN 200 X 100 MM, PARA REDE COLETORA ESGOTO (NBR 10569)</v>
          </cell>
          <cell r="C4199" t="str">
            <v xml:space="preserve">UN    </v>
          </cell>
          <cell r="D4199">
            <v>47.67</v>
          </cell>
        </row>
        <row r="4200">
          <cell r="A4200">
            <v>37955</v>
          </cell>
          <cell r="B4200" t="str">
            <v>SELIM COMPACTO EM PVC, SEM TRAVAS,  DN 300 X 100 MM, PARA REDE COLETORA ESGOTO (NBR 10569)</v>
          </cell>
          <cell r="C4200" t="str">
            <v xml:space="preserve">UN    </v>
          </cell>
          <cell r="D4200">
            <v>61.77</v>
          </cell>
        </row>
        <row r="4201">
          <cell r="A4201">
            <v>42699</v>
          </cell>
          <cell r="B4201" t="str">
            <v>SELIM PVC, COM TRAVA, JE, 90 GRAUS,  DN 125 X 100 MM OU 150 X 100 MM, PARA REDE COLETORA ESGOTO (NBR 10569)</v>
          </cell>
          <cell r="C4201" t="str">
            <v xml:space="preserve">UN    </v>
          </cell>
          <cell r="D4201">
            <v>16.38</v>
          </cell>
        </row>
        <row r="4202">
          <cell r="A4202">
            <v>42700</v>
          </cell>
          <cell r="B4202" t="str">
            <v>SELIM PVC, SOLDAVEL, SEM TRAVA, JE, 90 GRAUS,  DN 200 X 100 MM, PARA REDE COLETORA ESGOTO (NBR 10569)</v>
          </cell>
          <cell r="C4202" t="str">
            <v xml:space="preserve">UN    </v>
          </cell>
          <cell r="D4202">
            <v>46.71</v>
          </cell>
        </row>
        <row r="4203">
          <cell r="A4203">
            <v>37743</v>
          </cell>
          <cell r="B4203" t="str">
            <v>SEMIRREBOQUE COM DOIS EIXOS EM TANDEM TIPO BASCULANTE COM CACAMBA METALICA 14 M3  (INCLUI MONTAGEM, NAO INCLUI CAVALO MECANICO)</v>
          </cell>
          <cell r="C4203" t="str">
            <v xml:space="preserve">UN    </v>
          </cell>
          <cell r="D4203">
            <v>118650.34</v>
          </cell>
        </row>
        <row r="4204">
          <cell r="A4204">
            <v>37744</v>
          </cell>
          <cell r="B4204" t="str">
            <v>SEMIRREBOQUE COM TRES EIXOS EM TANDEM TIPO BASCULANTE COM CACAMBA METALICA 18 M3 (INCLUI MONTAGEM, NAO INCLUI CAVALO MECANICO)</v>
          </cell>
          <cell r="C4204" t="str">
            <v xml:space="preserve">UN    </v>
          </cell>
          <cell r="D4204">
            <v>139510.48000000001</v>
          </cell>
        </row>
        <row r="4205">
          <cell r="A4205">
            <v>37741</v>
          </cell>
          <cell r="B4205" t="str">
            <v>SEMIRREBOQUE COM TRES EIXOS, PARA TRANSPORTE DE CARGA SECA, DIMENSOES APROXIMADAS 2,60 X 12,50 X 0,50 M (NAO INCLUI CAVALO MECANICO)</v>
          </cell>
          <cell r="C4205" t="str">
            <v xml:space="preserve">UN    </v>
          </cell>
          <cell r="D4205">
            <v>107888.11</v>
          </cell>
        </row>
        <row r="4206">
          <cell r="A4206">
            <v>39396</v>
          </cell>
          <cell r="B4206" t="str">
            <v>SENSOR DE PRESENCA BIVOLT COM FOTOCELULA PARA QUALQUER TIPO DE LAMPADA, POTENCIA MAXIMA *1000* W, USO EXTERNO</v>
          </cell>
          <cell r="C4206" t="str">
            <v xml:space="preserve">UN    </v>
          </cell>
          <cell r="D4206">
            <v>33.79</v>
          </cell>
        </row>
        <row r="4207">
          <cell r="A4207">
            <v>39392</v>
          </cell>
          <cell r="B4207" t="str">
            <v>SENSOR DE PRESENCA BIVOLT DE PAREDE COM FOTOCELULA PARA QUALQUER TIPO DE LAMPADA POTENCIA MAXIMA *1000* W, USO INTERNO</v>
          </cell>
          <cell r="C4207" t="str">
            <v xml:space="preserve">UN    </v>
          </cell>
          <cell r="D4207">
            <v>38.11</v>
          </cell>
        </row>
        <row r="4208">
          <cell r="A4208">
            <v>39393</v>
          </cell>
          <cell r="B4208" t="str">
            <v>SENSOR DE PRESENCA BIVOLT DE PAREDE SEM FOTOCELULA PARA QUALQUER TIPO DE LAMPADA POTENCIA MAXIMA *1000* W, USO INTERNO</v>
          </cell>
          <cell r="C4208" t="str">
            <v xml:space="preserve">UN    </v>
          </cell>
          <cell r="D4208">
            <v>23.57</v>
          </cell>
        </row>
        <row r="4209">
          <cell r="A4209">
            <v>39394</v>
          </cell>
          <cell r="B4209" t="str">
            <v>SENSOR DE PRESENCA BIVOLT DE TETO COM FOTOCELULA PARA QUALQUER TIPO DE LAMPADA POTENCIA MAXIMA *1000* W, USO INTERNO</v>
          </cell>
          <cell r="C4209" t="str">
            <v xml:space="preserve">UN    </v>
          </cell>
          <cell r="D4209">
            <v>26.53</v>
          </cell>
        </row>
        <row r="4210">
          <cell r="A4210">
            <v>39395</v>
          </cell>
          <cell r="B4210" t="str">
            <v>SENSOR DE PRESENCA BIVOLT DE TETO SEM FOTOCELULA PARA QUALQUER TIPO DE LAMPADA POTENCIA MAXIMA *900* W, USO INTERNO</v>
          </cell>
          <cell r="C4210" t="str">
            <v xml:space="preserve">UN    </v>
          </cell>
          <cell r="D4210">
            <v>24.67</v>
          </cell>
        </row>
        <row r="4211">
          <cell r="A4211">
            <v>14618</v>
          </cell>
          <cell r="B4211" t="str">
            <v>SERRA CIRCULAR DE BANCADA COM MOTOR ELETRICO, POTENCIA DE *1600* W, PARA DISCO DE DIAMETRO DE 10" (250 MM)</v>
          </cell>
          <cell r="C4211" t="str">
            <v xml:space="preserve">UN    </v>
          </cell>
          <cell r="D4211">
            <v>1391.55</v>
          </cell>
        </row>
        <row r="4212">
          <cell r="A4212">
            <v>40269</v>
          </cell>
          <cell r="B4212" t="str">
            <v>SERRA CIRCULAR DE BANCADA, MODELO PICA-PAU, DIAMETRO DE 350 MM. CARACTERISTICAS DO MOTOR: TRIFASICO, POTENCIA DE 5 HP, FREQUENCIA DE 60 HZ</v>
          </cell>
          <cell r="C4212" t="str">
            <v xml:space="preserve">UN    </v>
          </cell>
          <cell r="D4212">
            <v>5606.48</v>
          </cell>
        </row>
        <row r="4213">
          <cell r="A4213">
            <v>6110</v>
          </cell>
          <cell r="B4213" t="str">
            <v>SERRALHEIRO</v>
          </cell>
          <cell r="C4213" t="str">
            <v xml:space="preserve">H     </v>
          </cell>
          <cell r="D4213">
            <v>14.88</v>
          </cell>
        </row>
        <row r="4214">
          <cell r="A4214">
            <v>40910</v>
          </cell>
          <cell r="B4214" t="str">
            <v>SERRALHEIRO (MENSALISTA)</v>
          </cell>
          <cell r="C4214" t="str">
            <v xml:space="preserve">MES   </v>
          </cell>
          <cell r="D4214">
            <v>2637.37</v>
          </cell>
        </row>
        <row r="4215">
          <cell r="A4215">
            <v>6111</v>
          </cell>
          <cell r="B4215" t="str">
            <v>SERVENTE DE OBRAS</v>
          </cell>
          <cell r="C4215" t="str">
            <v xml:space="preserve">H     </v>
          </cell>
          <cell r="D4215">
            <v>11.06</v>
          </cell>
        </row>
        <row r="4216">
          <cell r="A4216">
            <v>41084</v>
          </cell>
          <cell r="B4216" t="str">
            <v>SERVENTE DE OBRAS (MENSALISTA)</v>
          </cell>
          <cell r="C4216" t="str">
            <v xml:space="preserve">MES   </v>
          </cell>
          <cell r="D4216">
            <v>1961.9</v>
          </cell>
        </row>
        <row r="4217">
          <cell r="A4217">
            <v>25950</v>
          </cell>
          <cell r="B4217" t="str">
            <v>SERVICO DE BOMBEAMENTO DE CONCRETO COM CONSUMO MINIMO DE 40 M3</v>
          </cell>
          <cell r="C4217" t="str">
            <v xml:space="preserve">M3    </v>
          </cell>
          <cell r="D4217">
            <v>41.47</v>
          </cell>
        </row>
        <row r="4218">
          <cell r="A4218">
            <v>38637</v>
          </cell>
          <cell r="B4218" t="str">
            <v>SIFAO EM METAL CROMADO PARA PIA AMERICANA, 1.1/2 X 1.1/2 "</v>
          </cell>
          <cell r="C4218" t="str">
            <v xml:space="preserve">UN    </v>
          </cell>
          <cell r="D4218">
            <v>182.8</v>
          </cell>
        </row>
        <row r="4219">
          <cell r="A4219">
            <v>6150</v>
          </cell>
          <cell r="B4219" t="str">
            <v>SIFAO EM METAL CROMADO PARA PIA AMERICANA, 1.1/2 X 2 "</v>
          </cell>
          <cell r="C4219" t="str">
            <v xml:space="preserve">UN    </v>
          </cell>
          <cell r="D4219">
            <v>185.04</v>
          </cell>
        </row>
        <row r="4220">
          <cell r="A4220">
            <v>6136</v>
          </cell>
          <cell r="B4220" t="str">
            <v>SIFAO EM METAL CROMADO PARA PIA OU LAVATORIO, 1 X 1.1/2 "</v>
          </cell>
          <cell r="C4220" t="str">
            <v xml:space="preserve">UN    </v>
          </cell>
          <cell r="D4220">
            <v>145.44999999999999</v>
          </cell>
        </row>
        <row r="4221">
          <cell r="A4221">
            <v>38638</v>
          </cell>
          <cell r="B4221" t="str">
            <v>SIFAO EM METAL CROMADO PARA TANQUE, 1.1/4 X 1.1/2 "</v>
          </cell>
          <cell r="C4221" t="str">
            <v xml:space="preserve">UN    </v>
          </cell>
          <cell r="D4221">
            <v>154.04</v>
          </cell>
        </row>
        <row r="4222">
          <cell r="A4222">
            <v>20262</v>
          </cell>
          <cell r="B4222" t="str">
            <v>SIFAO PLASTICO EXTENSIVEL UNIVERSAL, TIPO COPO</v>
          </cell>
          <cell r="C4222" t="str">
            <v xml:space="preserve">UN    </v>
          </cell>
          <cell r="D4222">
            <v>12.93</v>
          </cell>
        </row>
        <row r="4223">
          <cell r="A4223">
            <v>6148</v>
          </cell>
          <cell r="B4223" t="str">
            <v>SIFAO PLASTICO FLEXIVEL SAIDA VERTICAL PARA COLUNA LAVATORIO, 1 X 1.1/2 "</v>
          </cell>
          <cell r="C4223" t="str">
            <v xml:space="preserve">UN    </v>
          </cell>
          <cell r="D4223">
            <v>8</v>
          </cell>
        </row>
        <row r="4224">
          <cell r="A4224">
            <v>6145</v>
          </cell>
          <cell r="B4224" t="str">
            <v>SIFAO PLASTICO TIPO COPO PARA PIA AMERICANA 1.1/2 X 1.1/2 "</v>
          </cell>
          <cell r="C4224" t="str">
            <v xml:space="preserve">UN    </v>
          </cell>
          <cell r="D4224">
            <v>14.34</v>
          </cell>
        </row>
        <row r="4225">
          <cell r="A4225">
            <v>6149</v>
          </cell>
          <cell r="B4225" t="str">
            <v>SIFAO PLASTICO TIPO COPO PARA PIA OU LAVATORIO, 1 X 1.1/2 "</v>
          </cell>
          <cell r="C4225" t="str">
            <v xml:space="preserve">UN    </v>
          </cell>
          <cell r="D4225">
            <v>13.52</v>
          </cell>
        </row>
        <row r="4226">
          <cell r="A4226">
            <v>6146</v>
          </cell>
          <cell r="B4226" t="str">
            <v>SIFAO PLASTICO TIPO COPO PARA TANQUE, 1.1/4 X 1.1/2 "</v>
          </cell>
          <cell r="C4226" t="str">
            <v xml:space="preserve">UN    </v>
          </cell>
          <cell r="D4226">
            <v>14.36</v>
          </cell>
        </row>
        <row r="4227">
          <cell r="A4227">
            <v>26026</v>
          </cell>
          <cell r="B4227" t="str">
            <v>SILICA ATIVA PARA ADICAO EM CONCRETO E ARGAMASSA</v>
          </cell>
          <cell r="C4227" t="str">
            <v xml:space="preserve">KG    </v>
          </cell>
          <cell r="D4227">
            <v>1.89</v>
          </cell>
        </row>
        <row r="4228">
          <cell r="A4228">
            <v>39961</v>
          </cell>
          <cell r="B4228" t="str">
            <v>SILICONE ACETICO USO GERAL INCOLOR 280 G</v>
          </cell>
          <cell r="C4228" t="str">
            <v xml:space="preserve">UN    </v>
          </cell>
          <cell r="D4228">
            <v>14.86</v>
          </cell>
        </row>
        <row r="4229">
          <cell r="A4229">
            <v>42433</v>
          </cell>
          <cell r="B4229" t="str">
            <v>SIMULADOR DE CAMINHADA TRIPLO, EM TUBO DE ACO CARBONO, PINTURA NO PROCESSO ELETROSTATICO - EQUIPAMENTO DE GINASTICA PARA ACADEMIA AO AR LIVRE / ACADEMIA DA TERCEIRA IDADE - ATI</v>
          </cell>
          <cell r="C4229" t="str">
            <v xml:space="preserve">UN    </v>
          </cell>
          <cell r="D4229">
            <v>2720.4</v>
          </cell>
        </row>
        <row r="4230">
          <cell r="A4230">
            <v>42434</v>
          </cell>
          <cell r="B4230" t="str">
            <v>SIMULADOR DE CAVALGADA TRIPLO, EM TUBO DE ACO CARBONO, PINTURA NO PROCESSO ELETROSTATICO - EQUIPAMENTO DE GINASTICA PARA ACADEMIA AO AR LIVRE / ACADEMIA DA TERCEIRA IDADE - ATI</v>
          </cell>
          <cell r="C4230" t="str">
            <v xml:space="preserve">UN    </v>
          </cell>
          <cell r="D4230">
            <v>2939.79</v>
          </cell>
        </row>
        <row r="4231">
          <cell r="A4231">
            <v>42435</v>
          </cell>
          <cell r="B4231" t="str">
            <v>SIMULADOR DE REMO INDIVIDUAL, EM TUBO DE ACO CARBONO, PINTURA NO PROCESSO ELETROSTATICO - EQUIPAMENTO DE GINASTICA PARA ACADEMIA AO AR LIVRE / ACADEMIA DA TERCEIRA IDADE - ATI</v>
          </cell>
          <cell r="C4231" t="str">
            <v xml:space="preserve">UN    </v>
          </cell>
          <cell r="D4231">
            <v>1465.96</v>
          </cell>
        </row>
        <row r="4232">
          <cell r="A4232">
            <v>38061</v>
          </cell>
          <cell r="B4232" t="str">
            <v>SINALIZADOR NOTURNO SIMPLES PARA PARA-RAIOS, SEM RELE FOTOELETRICO</v>
          </cell>
          <cell r="C4232" t="str">
            <v xml:space="preserve">UN    </v>
          </cell>
          <cell r="D4232">
            <v>53.63</v>
          </cell>
        </row>
        <row r="4233">
          <cell r="A4233">
            <v>20250</v>
          </cell>
          <cell r="B4233" t="str">
            <v>SISAL EM FIBRA</v>
          </cell>
          <cell r="C4233" t="str">
            <v xml:space="preserve">KG    </v>
          </cell>
          <cell r="D4233">
            <v>10.84</v>
          </cell>
        </row>
        <row r="4234">
          <cell r="A4234">
            <v>39965</v>
          </cell>
          <cell r="B4234" t="str">
            <v>SISTEMA DE FORMAS MANUSEAVEIS DE ALUMINIO, PARA BLOCO RESID. COM PAREDES DE CONCRETO MOLDADAS IN LOCO, BLOCO COM 4 PAV. E 4 UNIDADES POR PAV., UNIDADE HABITACIONALCOM 48 M2 E 2 QUARTOS; TELHA DE FIBROCIMENTO (COLETADO CAIXA)</v>
          </cell>
          <cell r="C4234" t="str">
            <v xml:space="preserve">M2    </v>
          </cell>
          <cell r="D4234">
            <v>1325.85</v>
          </cell>
        </row>
        <row r="4235">
          <cell r="A4235">
            <v>39964</v>
          </cell>
          <cell r="B4235" t="str">
            <v>SISTEMA DE FORMAS MANUSEAVEIS DE ALUMINIO, PARA EDIF. RESID. UNIFAMILIAR COM PAREDES DE CONCRETO MOLDADAS IN LOCO, UNIDADE HABITACIONAL TERREA COM 38 M2, COM SALA, CIRCULACAO, 2 QUARTOS, BANHEIRO, COZINHA E TANQUE EXTERNO (SEM COBERTURA) (COLETADO CAIXA)</v>
          </cell>
          <cell r="C4235" t="str">
            <v xml:space="preserve">M2    </v>
          </cell>
          <cell r="D4235">
            <v>1126.1600000000001</v>
          </cell>
        </row>
        <row r="4236">
          <cell r="A4236">
            <v>7</v>
          </cell>
          <cell r="B4236" t="str">
            <v>SODA CAUSTICA EM ESCAMAS</v>
          </cell>
          <cell r="C4236" t="str">
            <v xml:space="preserve">KG    </v>
          </cell>
          <cell r="D4236">
            <v>10.34</v>
          </cell>
        </row>
        <row r="4237">
          <cell r="A4237">
            <v>13388</v>
          </cell>
          <cell r="B4237" t="str">
            <v>SOLDA EM BARRA DE ESTANHO-CHUMBO 50/50</v>
          </cell>
          <cell r="C4237" t="str">
            <v xml:space="preserve">KG    </v>
          </cell>
          <cell r="D4237">
            <v>62.43</v>
          </cell>
        </row>
        <row r="4238">
          <cell r="A4238">
            <v>39914</v>
          </cell>
          <cell r="B4238" t="str">
            <v>SOLDA EM VARETA FOSCOPER, D = *2,5* MM  X COMPRIMENTO 500 MM</v>
          </cell>
          <cell r="C4238" t="str">
            <v xml:space="preserve">KG    </v>
          </cell>
          <cell r="D4238">
            <v>145.6</v>
          </cell>
        </row>
        <row r="4239">
          <cell r="A4239">
            <v>12732</v>
          </cell>
          <cell r="B4239" t="str">
            <v>SOLDA ESTANHO/COBRE PARA CONEXOES DE COBRE, FIO 2,5 MM, CARRETEL 500 GR (SEM CHUMBO)</v>
          </cell>
          <cell r="C4239" t="str">
            <v xml:space="preserve">UN    </v>
          </cell>
          <cell r="D4239">
            <v>168.01</v>
          </cell>
        </row>
        <row r="4240">
          <cell r="A4240">
            <v>6160</v>
          </cell>
          <cell r="B4240" t="str">
            <v>SOLDADOR</v>
          </cell>
          <cell r="C4240" t="str">
            <v xml:space="preserve">H     </v>
          </cell>
          <cell r="D4240">
            <v>14.38</v>
          </cell>
        </row>
        <row r="4241">
          <cell r="A4241">
            <v>41087</v>
          </cell>
          <cell r="B4241" t="str">
            <v>SOLDADOR (MENSALISTA)</v>
          </cell>
          <cell r="C4241" t="str">
            <v xml:space="preserve">MES   </v>
          </cell>
          <cell r="D4241">
            <v>2550.09</v>
          </cell>
        </row>
        <row r="4242">
          <cell r="A4242">
            <v>6166</v>
          </cell>
          <cell r="B4242" t="str">
            <v>SOLDADOR ELETRICO (PARA SOLDA A SER TESTADA COM RAIOS "X")</v>
          </cell>
          <cell r="C4242" t="str">
            <v xml:space="preserve">H     </v>
          </cell>
          <cell r="D4242">
            <v>19.260000000000002</v>
          </cell>
        </row>
        <row r="4243">
          <cell r="A4243">
            <v>41088</v>
          </cell>
          <cell r="B4243" t="str">
            <v>SOLDADOR ELETRICO (PARA SOLDA A SER TESTADA COM RAIOS "X") (MENSALISTA)</v>
          </cell>
          <cell r="C4243" t="str">
            <v xml:space="preserve">MES   </v>
          </cell>
          <cell r="D4243">
            <v>3418.64</v>
          </cell>
        </row>
        <row r="4244">
          <cell r="A4244">
            <v>20232</v>
          </cell>
          <cell r="B4244" t="str">
            <v>SOLEIRA EM GRANITO, POLIDO, TIPO ANDORINHA/ QUARTZ/ CASTELO/ CORUMBA OU OUTROS EQUIVALENTES DA REGIAO, L= *15* CM, E=  *2,0* CM</v>
          </cell>
          <cell r="C4244" t="str">
            <v xml:space="preserve">M     </v>
          </cell>
          <cell r="D4244">
            <v>62.15</v>
          </cell>
        </row>
        <row r="4245">
          <cell r="A4245">
            <v>10856</v>
          </cell>
          <cell r="B4245" t="str">
            <v>SOLEIRA PRE-MOLDADA EM GRANILITE, MARMORITE OU GRANITINA, L = *15 CM</v>
          </cell>
          <cell r="C4245" t="str">
            <v xml:space="preserve">M     </v>
          </cell>
          <cell r="D4245">
            <v>77.47</v>
          </cell>
        </row>
        <row r="4246">
          <cell r="A4246">
            <v>4828</v>
          </cell>
          <cell r="B4246" t="str">
            <v>SOLEIRA/ PEITORIL EM MARMORE, POLIDO, BRANCO COMUM, L= *15* CM, E=  *2* CM,  CORTE RETO</v>
          </cell>
          <cell r="C4246" t="str">
            <v xml:space="preserve">M     </v>
          </cell>
          <cell r="D4246">
            <v>46.2</v>
          </cell>
        </row>
        <row r="4247">
          <cell r="A4247">
            <v>20249</v>
          </cell>
          <cell r="B4247" t="str">
            <v>SOLEIRA/ TABEIRA EM MARMORE, POLIDO, BRANCO COMUM, L= 5 CM, E=  *2,0* CM</v>
          </cell>
          <cell r="C4247" t="str">
            <v xml:space="preserve">M     </v>
          </cell>
          <cell r="D4247">
            <v>25.3</v>
          </cell>
        </row>
        <row r="4248">
          <cell r="A4248">
            <v>11609</v>
          </cell>
          <cell r="B4248" t="str">
            <v>SOLUCAO ASFALTICA ELASTOMERICA PARA IMPRIMACAO, APLICACAO A FRIO</v>
          </cell>
          <cell r="C4248" t="str">
            <v xml:space="preserve">L     </v>
          </cell>
          <cell r="D4248">
            <v>7.92</v>
          </cell>
        </row>
        <row r="4249">
          <cell r="A4249">
            <v>20083</v>
          </cell>
          <cell r="B4249" t="str">
            <v>SOLUCAO LIMPADORA PARA PVC, FRASCO COM 1000 CM3</v>
          </cell>
          <cell r="C4249" t="str">
            <v xml:space="preserve">UN    </v>
          </cell>
          <cell r="D4249">
            <v>56.48</v>
          </cell>
        </row>
        <row r="4250">
          <cell r="A4250">
            <v>20082</v>
          </cell>
          <cell r="B4250" t="str">
            <v>SOLUCAO LIMPADORA PARA PVC, FRASCO COM 200 CM3</v>
          </cell>
          <cell r="C4250" t="str">
            <v xml:space="preserve">UN    </v>
          </cell>
          <cell r="D4250">
            <v>22</v>
          </cell>
        </row>
        <row r="4251">
          <cell r="A4251">
            <v>5318</v>
          </cell>
          <cell r="B4251" t="str">
            <v>SOLVENTE DILUENTE A BASE DE AGUARRAS</v>
          </cell>
          <cell r="C4251" t="str">
            <v xml:space="preserve">L     </v>
          </cell>
          <cell r="D4251">
            <v>11.11</v>
          </cell>
        </row>
        <row r="4252">
          <cell r="A4252">
            <v>10691</v>
          </cell>
          <cell r="B4252" t="str">
            <v>SOLVENTE PARA COLA (PARA LAMINADO MELAMINICO) A BASE DE RESINA SINTETICA</v>
          </cell>
          <cell r="C4252" t="str">
            <v xml:space="preserve">L     </v>
          </cell>
          <cell r="D4252">
            <v>34.43</v>
          </cell>
        </row>
        <row r="4253">
          <cell r="A4253">
            <v>12295</v>
          </cell>
          <cell r="B4253" t="str">
            <v>SOQUETE DE BAQUELITE BASE E27, PARA LAMPADAS</v>
          </cell>
          <cell r="C4253" t="str">
            <v xml:space="preserve">UN    </v>
          </cell>
          <cell r="D4253">
            <v>2.76</v>
          </cell>
        </row>
        <row r="4254">
          <cell r="A4254">
            <v>12296</v>
          </cell>
          <cell r="B4254" t="str">
            <v>SOQUETE DE PORCELANA BASE E27, FIXO DE TETO, PARA LAMPADAS</v>
          </cell>
          <cell r="C4254" t="str">
            <v xml:space="preserve">UN    </v>
          </cell>
          <cell r="D4254">
            <v>3.57</v>
          </cell>
        </row>
        <row r="4255">
          <cell r="A4255">
            <v>12294</v>
          </cell>
          <cell r="B4255" t="str">
            <v>SOQUETE DE PORCELANA BASE E27, PARA USO AO TEMPO, PARA LAMPADAS</v>
          </cell>
          <cell r="C4255" t="str">
            <v xml:space="preserve">UN    </v>
          </cell>
          <cell r="D4255">
            <v>8.56</v>
          </cell>
        </row>
        <row r="4256">
          <cell r="A4256">
            <v>14543</v>
          </cell>
          <cell r="B4256" t="str">
            <v>SOQUETE DE PVC / TERMOPLASTICO BASE E27, COM CHAVE, PARA LAMPADAS</v>
          </cell>
          <cell r="C4256" t="str">
            <v xml:space="preserve">UN    </v>
          </cell>
          <cell r="D4256">
            <v>6.11</v>
          </cell>
        </row>
        <row r="4257">
          <cell r="A4257">
            <v>13329</v>
          </cell>
          <cell r="B4257" t="str">
            <v>SOQUETE DE PVC / TERMOPLASTICO BASE E27, COM RABICHO, PARA LAMPADAS</v>
          </cell>
          <cell r="C4257" t="str">
            <v xml:space="preserve">UN    </v>
          </cell>
          <cell r="D4257">
            <v>3.59</v>
          </cell>
        </row>
        <row r="4258">
          <cell r="A4258">
            <v>21044</v>
          </cell>
          <cell r="B4258" t="str">
            <v>SPRINKLER TIPO PENDENTE, 68 GRAUS CELSIUS (BULBO VERMELHO), ACABAMENTO CROMADO, 1/2" - 15 MM</v>
          </cell>
          <cell r="C4258" t="str">
            <v xml:space="preserve">UN    </v>
          </cell>
          <cell r="D4258">
            <v>22.33</v>
          </cell>
        </row>
        <row r="4259">
          <cell r="A4259">
            <v>21045</v>
          </cell>
          <cell r="B4259" t="str">
            <v>SPRINKLER TIPO PENDENTE, 68 GRAUS CELSIUS (BULBO VERMELHO), ACABAMENTO CROMADO, 3/4" - 20 MM</v>
          </cell>
          <cell r="C4259" t="str">
            <v xml:space="preserve">UN    </v>
          </cell>
          <cell r="D4259">
            <v>30.58</v>
          </cell>
        </row>
        <row r="4260">
          <cell r="A4260">
            <v>21040</v>
          </cell>
          <cell r="B4260" t="str">
            <v>SPRINKLER TIPO PENDENTE, 68 GRAUS CELSIUS (BULBO VERMELHO), ACABAMENTO NATURAL, 1/2" - 15 MM</v>
          </cell>
          <cell r="C4260" t="str">
            <v xml:space="preserve">UN    </v>
          </cell>
          <cell r="D4260">
            <v>21.85</v>
          </cell>
        </row>
        <row r="4261">
          <cell r="A4261">
            <v>21041</v>
          </cell>
          <cell r="B4261" t="str">
            <v>SPRINKLER TIPO PENDENTE, 68 GRAUS CELSIUS (BULBO VERMELHO), ACABAMENTO NATURAL, 3/4" - 20 MM</v>
          </cell>
          <cell r="C4261" t="str">
            <v xml:space="preserve">UN    </v>
          </cell>
          <cell r="D4261">
            <v>26.37</v>
          </cell>
        </row>
        <row r="4262">
          <cell r="A4262">
            <v>21047</v>
          </cell>
          <cell r="B4262" t="str">
            <v>SPRINKLER TIPO PENDENTE, 79 GRAUS CELSIUS (BULBO AMARELO), ACABAMENTO CROMADO, 3/4" - 20 MM</v>
          </cell>
          <cell r="C4262" t="str">
            <v xml:space="preserve">UN    </v>
          </cell>
          <cell r="D4262">
            <v>32.92</v>
          </cell>
        </row>
        <row r="4263">
          <cell r="A4263">
            <v>21043</v>
          </cell>
          <cell r="B4263" t="str">
            <v>SPRINKLER TIPO PENDENTE, 79 GRAUS CELSIUS (BULBO AMARELO), ACABAMENTO NATURAL, 3/4" - 20 MM</v>
          </cell>
          <cell r="C4263" t="str">
            <v xml:space="preserve">UN    </v>
          </cell>
          <cell r="D4263">
            <v>32.049999999999997</v>
          </cell>
        </row>
        <row r="4264">
          <cell r="A4264">
            <v>21042</v>
          </cell>
          <cell r="B4264" t="str">
            <v>SPRINKLER TIPO PENDENTE, 79 GRAUS CELSIUS (BULBO AMARELO,) ACABAMENTO NATURAL OU CROMADO, 1/2" - 15 MM</v>
          </cell>
          <cell r="C4264" t="str">
            <v xml:space="preserve">UN    </v>
          </cell>
          <cell r="D4264">
            <v>25.37</v>
          </cell>
        </row>
        <row r="4265">
          <cell r="A4265">
            <v>11895</v>
          </cell>
          <cell r="B4265" t="str">
            <v>SUMIDOURO CONCRETO PRE MOLDADO, COMPLETO, PARA 10 CONTRIBUINTES</v>
          </cell>
          <cell r="C4265" t="str">
            <v xml:space="preserve">UN    </v>
          </cell>
          <cell r="D4265">
            <v>976.95</v>
          </cell>
        </row>
        <row r="4266">
          <cell r="A4266">
            <v>11896</v>
          </cell>
          <cell r="B4266" t="str">
            <v>SUMIDOURO CONCRETO PRE MOLDADO, COMPLETO, PARA 100 CONTRIBUINTES</v>
          </cell>
          <cell r="C4266" t="str">
            <v xml:space="preserve">UN    </v>
          </cell>
          <cell r="D4266">
            <v>5120.58</v>
          </cell>
        </row>
        <row r="4267">
          <cell r="A4267">
            <v>11897</v>
          </cell>
          <cell r="B4267" t="str">
            <v>SUMIDOURO CONCRETO PRE MOLDADO, COMPLETO, PARA 150 CONTRIBUINTES</v>
          </cell>
          <cell r="C4267" t="str">
            <v xml:space="preserve">UN    </v>
          </cell>
          <cell r="D4267">
            <v>6681.46</v>
          </cell>
        </row>
        <row r="4268">
          <cell r="A4268">
            <v>11898</v>
          </cell>
          <cell r="B4268" t="str">
            <v>SUMIDOURO CONCRETO PRE MOLDADO, COMPLETO, PARA 200 CONTRIBUINTES</v>
          </cell>
          <cell r="C4268" t="str">
            <v xml:space="preserve">UN    </v>
          </cell>
          <cell r="D4268">
            <v>7018.34</v>
          </cell>
        </row>
        <row r="4269">
          <cell r="A4269">
            <v>3282</v>
          </cell>
          <cell r="B4269" t="str">
            <v>SUMIDOURO CONCRETO PRE MOLDADO, COMPLETO, PARA 5 CONTRIBUINTES</v>
          </cell>
          <cell r="C4269" t="str">
            <v xml:space="preserve">UN    </v>
          </cell>
          <cell r="D4269">
            <v>710.25</v>
          </cell>
        </row>
        <row r="4270">
          <cell r="A4270">
            <v>11899</v>
          </cell>
          <cell r="B4270" t="str">
            <v>SUMIDOURO CONCRETO PRE MOLDADO, COMPLETO, PARA 50 CONTRIBUINTES</v>
          </cell>
          <cell r="C4270" t="str">
            <v xml:space="preserve">UN    </v>
          </cell>
          <cell r="D4270">
            <v>3464.25</v>
          </cell>
        </row>
        <row r="4271">
          <cell r="A4271">
            <v>11900</v>
          </cell>
          <cell r="B4271" t="str">
            <v>SUMIDOURO CONCRETO PRE MOLDADO, COMPLETO, PARA 75 CONTRIBUINTES</v>
          </cell>
          <cell r="C4271" t="str">
            <v xml:space="preserve">UN    </v>
          </cell>
          <cell r="D4271">
            <v>4750.01</v>
          </cell>
        </row>
        <row r="4272">
          <cell r="A4272">
            <v>14149</v>
          </cell>
          <cell r="B4272" t="str">
            <v>SUPORTE "Y" PARA FITA PERFURADA</v>
          </cell>
          <cell r="C4272" t="str">
            <v xml:space="preserve">CENTO </v>
          </cell>
          <cell r="D4272">
            <v>131.58000000000001</v>
          </cell>
        </row>
        <row r="4273">
          <cell r="A4273">
            <v>38099</v>
          </cell>
          <cell r="B4273" t="str">
            <v>SUPORTE DE FIXACAO PARA ESPELHO / PLACA 4" X 2", PARA 3 MODULOS, PARA INSTALACAO DE TOMADAS E INTERRUPTORES (SOMENTE SUPORTE)</v>
          </cell>
          <cell r="C4273" t="str">
            <v xml:space="preserve">UN    </v>
          </cell>
          <cell r="D4273">
            <v>1.07</v>
          </cell>
        </row>
        <row r="4274">
          <cell r="A4274">
            <v>38100</v>
          </cell>
          <cell r="B4274" t="str">
            <v>SUPORTE DE FIXACAO PARA ESPELHO / PLACA 4" X 4", PARA 6 MODULOS, PARA INSTALACAO DE TOMADAS E INTERRUPTORES (SOMENTE SUPORTE)</v>
          </cell>
          <cell r="C4274" t="str">
            <v xml:space="preserve">UN    </v>
          </cell>
          <cell r="D4274">
            <v>1.75</v>
          </cell>
        </row>
        <row r="4275">
          <cell r="A4275">
            <v>20061</v>
          </cell>
          <cell r="B4275" t="str">
            <v>SUPORTE DE PVC PARA CALHA PLUVIAL, DIAMETRO ENTRE 119 E 170 MM, PARA DRENAGEM PREDIAL</v>
          </cell>
          <cell r="C4275" t="str">
            <v xml:space="preserve">UN    </v>
          </cell>
          <cell r="D4275">
            <v>2.57</v>
          </cell>
        </row>
        <row r="4276">
          <cell r="A4276">
            <v>7576</v>
          </cell>
          <cell r="B4276" t="str">
            <v>SUPORTE EM ACO GALVANIZADO PARA TRANSFORMADOR PARA POSTE DUPLO T 185 X 95 MM, CHAPA DE 5/16"</v>
          </cell>
          <cell r="C4276" t="str">
            <v xml:space="preserve">UN    </v>
          </cell>
          <cell r="D4276">
            <v>112.9</v>
          </cell>
        </row>
        <row r="4277">
          <cell r="A4277">
            <v>3384</v>
          </cell>
          <cell r="B4277" t="str">
            <v>SUPORTE GUIA SIMPLES COM ROLDANA EM POLIPROPILENO PARA CHUMBAR, H = 20 CM</v>
          </cell>
          <cell r="C4277" t="str">
            <v xml:space="preserve">UN    </v>
          </cell>
          <cell r="D4277">
            <v>3.85</v>
          </cell>
        </row>
        <row r="4278">
          <cell r="A4278">
            <v>7572</v>
          </cell>
          <cell r="B4278" t="str">
            <v>SUPORTE ISOLADOR REFORCADO DIAMETRO NOMINAL 5/16", COM ROSCA SOBERBA E BUCHA</v>
          </cell>
          <cell r="C4278" t="str">
            <v xml:space="preserve">UN    </v>
          </cell>
          <cell r="D4278">
            <v>8.57</v>
          </cell>
        </row>
        <row r="4279">
          <cell r="A4279">
            <v>3396</v>
          </cell>
          <cell r="B4279" t="str">
            <v>SUPORTE ISOLADOR SIMPLES DIAMETRO NOMINAL 5/16", COM ROSCA SOBERBA E BUCHA</v>
          </cell>
          <cell r="C4279" t="str">
            <v xml:space="preserve">UN    </v>
          </cell>
          <cell r="D4279">
            <v>6.07</v>
          </cell>
        </row>
        <row r="4280">
          <cell r="A4280">
            <v>37590</v>
          </cell>
          <cell r="B4280" t="str">
            <v>SUPORTE MAO-FRANCESA EM ACO, ABAS IGUAIS 30 CM, CAPACIDADE MINIMA 60 KG, BRANCO</v>
          </cell>
          <cell r="C4280" t="str">
            <v xml:space="preserve">UN    </v>
          </cell>
          <cell r="D4280">
            <v>10.57</v>
          </cell>
        </row>
        <row r="4281">
          <cell r="A4281">
            <v>37591</v>
          </cell>
          <cell r="B4281" t="str">
            <v>SUPORTE MAO-FRANCESA EM ACO, ABAS IGUAIS 40 CM, CAPACIDADE MINIMA 70 KG, BRANCO</v>
          </cell>
          <cell r="C4281" t="str">
            <v xml:space="preserve">UN    </v>
          </cell>
          <cell r="D4281">
            <v>12.7</v>
          </cell>
        </row>
        <row r="4282">
          <cell r="A4282">
            <v>12626</v>
          </cell>
          <cell r="B4282" t="str">
            <v>SUPORTE METALICO PARA CALHA PLUVIAL,  ZINCADO, DOBRADO, DIAMETRO ENTRE 119 E 170 MM, PARA DRENAGEM PREDIAL</v>
          </cell>
          <cell r="C4282" t="str">
            <v xml:space="preserve">UN    </v>
          </cell>
          <cell r="D4282">
            <v>12.35</v>
          </cell>
        </row>
        <row r="4283">
          <cell r="A4283">
            <v>11033</v>
          </cell>
          <cell r="B4283" t="str">
            <v>SUPORTE PARA CALHA DE 150 MM EM FERRO GALVANIZADO</v>
          </cell>
          <cell r="C4283" t="str">
            <v xml:space="preserve">UN    </v>
          </cell>
          <cell r="D4283">
            <v>4.34</v>
          </cell>
        </row>
        <row r="4284">
          <cell r="A4284">
            <v>390</v>
          </cell>
          <cell r="B4284" t="str">
            <v>SUPORTE PARA TUBO DIAMETRO NOMINAL 2", COM ROSCA MECANICA</v>
          </cell>
          <cell r="C4284" t="str">
            <v xml:space="preserve">UN    </v>
          </cell>
          <cell r="D4284">
            <v>12.2</v>
          </cell>
        </row>
        <row r="4285">
          <cell r="A4285">
            <v>42436</v>
          </cell>
          <cell r="B4285" t="str">
            <v>SURF DUPLO, EM TUBO DE ACO CARBONO, PINTURA NO PROCESSO ELETROSTATICO - EQUIPAMENTO DE GINASTICA PARA ACADEMIA AO AR LIVRE / ACADEMIA DA TERCEIRA IDADE - ATI</v>
          </cell>
          <cell r="C4285" t="str">
            <v xml:space="preserve">UN    </v>
          </cell>
          <cell r="D4285">
            <v>1534.45</v>
          </cell>
        </row>
        <row r="4286">
          <cell r="A4286">
            <v>6178</v>
          </cell>
          <cell r="B4286" t="str">
            <v>TABUA DE  MADEIRA PARA PISO, CUMARU/IPE CHAMPANHE OU EQUIVALENTE DA REGIAO, ENCAIXE MACHO/FEMEA, *10 X 2* CM</v>
          </cell>
          <cell r="C4286" t="str">
            <v xml:space="preserve">M2    </v>
          </cell>
          <cell r="D4286">
            <v>163.54</v>
          </cell>
        </row>
        <row r="4287">
          <cell r="A4287">
            <v>6180</v>
          </cell>
          <cell r="B4287" t="str">
            <v>TABUA DE  MADEIRA PARA PISO, CUMARU/IPE CHAMPANHE OU EQUIVALENTE DA REGIAO, ENCAIXE MACHO/FEMEA, *15 X 2* CM</v>
          </cell>
          <cell r="C4287" t="str">
            <v xml:space="preserve">M2    </v>
          </cell>
          <cell r="D4287">
            <v>176.5</v>
          </cell>
        </row>
        <row r="4288">
          <cell r="A4288">
            <v>6182</v>
          </cell>
          <cell r="B4288" t="str">
            <v>TABUA DE  MADEIRA PARA PISO, IPE (CERNE) OU EQUIVALENTE DA REGIAO, ENCAIXE MACHO/FEMEA, *20 X 2* CM</v>
          </cell>
          <cell r="C4288" t="str">
            <v xml:space="preserve">M2    </v>
          </cell>
          <cell r="D4288">
            <v>219.08</v>
          </cell>
        </row>
        <row r="4289">
          <cell r="A4289">
            <v>3993</v>
          </cell>
          <cell r="B4289" t="str">
            <v>TABUA DE MADEIRA APARELHADA *2,5 X 15* CM, MACARANDUBA, ANGELIM OU EQUIVALENTE DA REGIAO</v>
          </cell>
          <cell r="C4289" t="str">
            <v xml:space="preserve">M2    </v>
          </cell>
          <cell r="D4289">
            <v>54.4</v>
          </cell>
        </row>
        <row r="4290">
          <cell r="A4290">
            <v>3990</v>
          </cell>
          <cell r="B4290" t="str">
            <v>TABUA DE MADEIRA APARELHADA *2,5 X 25* CM, MACARANDUBA, ANGELIM OU EQUIVALENTE DA REGIAO</v>
          </cell>
          <cell r="C4290" t="str">
            <v xml:space="preserve">M     </v>
          </cell>
          <cell r="D4290">
            <v>12.02</v>
          </cell>
        </row>
        <row r="4291">
          <cell r="A4291">
            <v>3992</v>
          </cell>
          <cell r="B4291" t="str">
            <v>TABUA DE MADEIRA APARELHADA *2,5 X 30* CM, MACARANDUBA, ANGELIM OU EQUIVALENTE DA REGIAO</v>
          </cell>
          <cell r="C4291" t="str">
            <v xml:space="preserve">M     </v>
          </cell>
          <cell r="D4291">
            <v>14.76</v>
          </cell>
        </row>
        <row r="4292">
          <cell r="A4292">
            <v>4509</v>
          </cell>
          <cell r="B4292" t="str">
            <v>TABUA DE MADEIRA NAO APARELHADA *2,5 X 10 CM (1 X 4 ") PINUS, MISTA OU EQUIVALENTE DA REGIAO</v>
          </cell>
          <cell r="C4292" t="str">
            <v xml:space="preserve">M     </v>
          </cell>
          <cell r="D4292">
            <v>2.84</v>
          </cell>
        </row>
        <row r="4293">
          <cell r="A4293">
            <v>6194</v>
          </cell>
          <cell r="B4293" t="str">
            <v>TABUA DE MADEIRA NAO APARELHADA *2,5 X 15 CM (1 X 6 ") PINUS, MISTA OU EQUIVALENTE DA REGIAO</v>
          </cell>
          <cell r="C4293" t="str">
            <v xml:space="preserve">M     </v>
          </cell>
          <cell r="D4293">
            <v>3.86</v>
          </cell>
        </row>
        <row r="4294">
          <cell r="A4294">
            <v>6193</v>
          </cell>
          <cell r="B4294" t="str">
            <v>TABUA DE MADEIRA NAO APARELHADA *2,5 X 20* CM, CEDRINHO OU EQUIVALENTE DA REGIAO</v>
          </cell>
          <cell r="C4294" t="str">
            <v xml:space="preserve">M     </v>
          </cell>
          <cell r="D4294">
            <v>5.73</v>
          </cell>
        </row>
        <row r="4295">
          <cell r="A4295">
            <v>10567</v>
          </cell>
          <cell r="B4295" t="str">
            <v>TABUA DE MADEIRA NAO APARELHADA *2,5 X 23* CM (1 x 9 ") PINUS, MISTA OU EQUIVALENTE DA REGIAO</v>
          </cell>
          <cell r="C4295" t="str">
            <v xml:space="preserve">M     </v>
          </cell>
          <cell r="D4295">
            <v>6.4</v>
          </cell>
        </row>
        <row r="4296">
          <cell r="A4296">
            <v>6212</v>
          </cell>
          <cell r="B4296" t="str">
            <v>TABUA DE MADEIRA NAO APARELHADA *2,5 X 30 CM (1 X 12 ") PINUS, MISTA OU EQUIVALENTE DA REGIAO</v>
          </cell>
          <cell r="C4296" t="str">
            <v xml:space="preserve">M     </v>
          </cell>
          <cell r="D4296">
            <v>10.49</v>
          </cell>
        </row>
        <row r="4297">
          <cell r="A4297">
            <v>6188</v>
          </cell>
          <cell r="B4297" t="str">
            <v>TABUA DE MADEIRA NAO APARELHADA *2,5 X 30 CM (1 X 12 ") PINUS, MISTA OU EQUIVALENTE DA REGIAO</v>
          </cell>
          <cell r="C4297" t="str">
            <v xml:space="preserve">M2    </v>
          </cell>
          <cell r="D4297">
            <v>34.96</v>
          </cell>
        </row>
        <row r="4298">
          <cell r="A4298">
            <v>6189</v>
          </cell>
          <cell r="B4298" t="str">
            <v>TABUA DE MADEIRA NAO APARELHADA *2,5 X 30* CM, CEDRINHO OU EQUIVALENTE DA REGIAO</v>
          </cell>
          <cell r="C4298" t="str">
            <v xml:space="preserve">M     </v>
          </cell>
          <cell r="D4298">
            <v>8.3800000000000008</v>
          </cell>
        </row>
        <row r="4299">
          <cell r="A4299">
            <v>6214</v>
          </cell>
          <cell r="B4299" t="str">
            <v>TACO DE MADEIRA PARA PISO, IPE (CERNE) OU EQUIVALENTE DA REGIAO, 7 X 42 CM, E = 2 CM</v>
          </cell>
          <cell r="C4299" t="str">
            <v xml:space="preserve">M2    </v>
          </cell>
          <cell r="D4299">
            <v>102.44</v>
          </cell>
        </row>
        <row r="4300">
          <cell r="A4300">
            <v>36153</v>
          </cell>
          <cell r="B4300" t="str">
            <v>TALABARTE DE SEGURANCA, 2 MOSQUETOES TRAVA DUPLA *53* MM DE ABERTURA, COM ABSORVEDOR DE ENERGIA</v>
          </cell>
          <cell r="C4300" t="str">
            <v xml:space="preserve">UN    </v>
          </cell>
          <cell r="D4300">
            <v>155.81</v>
          </cell>
        </row>
        <row r="4301">
          <cell r="A4301">
            <v>10740</v>
          </cell>
          <cell r="B4301" t="str">
            <v>TALHA ELETRICA 3 T, VELOCIDADE  2,1 M / MIN, POTENCIA 1,3 KW</v>
          </cell>
          <cell r="C4301" t="str">
            <v xml:space="preserve">UN    </v>
          </cell>
          <cell r="D4301">
            <v>9754.19</v>
          </cell>
        </row>
        <row r="4302">
          <cell r="A4302">
            <v>13914</v>
          </cell>
          <cell r="B4302" t="str">
            <v>TALHA MANUAL DE CORRENTE, CAPACIDADE DE 1 T COM ELEVACAO DE 3 M</v>
          </cell>
          <cell r="C4302" t="str">
            <v xml:space="preserve">UN    </v>
          </cell>
          <cell r="D4302">
            <v>705.75</v>
          </cell>
        </row>
        <row r="4303">
          <cell r="A4303">
            <v>10742</v>
          </cell>
          <cell r="B4303" t="str">
            <v>TALHA MANUAL DE CORRENTE, CAPACIDADE DE 2 T COM ELEVACAO DE 3 M</v>
          </cell>
          <cell r="C4303" t="str">
            <v xml:space="preserve">UN    </v>
          </cell>
          <cell r="D4303">
            <v>1029.3499999999999</v>
          </cell>
        </row>
        <row r="4304">
          <cell r="A4304">
            <v>38465</v>
          </cell>
          <cell r="B4304" t="str">
            <v>TALHADEIRA COM PUNHO DE PROTECAO *20 X 250* MM</v>
          </cell>
          <cell r="C4304" t="str">
            <v xml:space="preserve">UN    </v>
          </cell>
          <cell r="D4304">
            <v>32.9</v>
          </cell>
        </row>
        <row r="4305">
          <cell r="A4305">
            <v>7543</v>
          </cell>
          <cell r="B4305" t="str">
            <v>TAMPA CEGA EM PVC PARA CONDULETE 4 X 2"</v>
          </cell>
          <cell r="C4305" t="str">
            <v xml:space="preserve">UN    </v>
          </cell>
          <cell r="D4305">
            <v>3.52</v>
          </cell>
        </row>
        <row r="4306">
          <cell r="A4306">
            <v>13255</v>
          </cell>
          <cell r="B4306" t="str">
            <v>TAMPA DE CONCRETO PARA PV OU CAIXA DE INSPECAO, DIMENSOES 600 X 600 X 50 MM</v>
          </cell>
          <cell r="C4306" t="str">
            <v xml:space="preserve">UN    </v>
          </cell>
          <cell r="D4306">
            <v>60.36</v>
          </cell>
        </row>
        <row r="4307">
          <cell r="A4307">
            <v>39352</v>
          </cell>
          <cell r="B4307" t="str">
            <v>TAMPA PARA CONDULETE, EM PVC, PARA TOMADA HEXAGONAL</v>
          </cell>
          <cell r="C4307" t="str">
            <v xml:space="preserve">UN    </v>
          </cell>
          <cell r="D4307">
            <v>2.17</v>
          </cell>
        </row>
        <row r="4308">
          <cell r="A4308">
            <v>39346</v>
          </cell>
          <cell r="B4308" t="str">
            <v>TAMPA PARA CONDULETE, EM PVC, PARA 1 INTERRUPTOR</v>
          </cell>
          <cell r="C4308" t="str">
            <v xml:space="preserve">UN    </v>
          </cell>
          <cell r="D4308">
            <v>2.17</v>
          </cell>
        </row>
        <row r="4309">
          <cell r="A4309">
            <v>39350</v>
          </cell>
          <cell r="B4309" t="str">
            <v>TAMPA PARA CONDULETE, EM PVC, PARA 1 MODULO RJ</v>
          </cell>
          <cell r="C4309" t="str">
            <v xml:space="preserve">UN    </v>
          </cell>
          <cell r="D4309">
            <v>2.34</v>
          </cell>
        </row>
        <row r="4310">
          <cell r="A4310">
            <v>39351</v>
          </cell>
          <cell r="B4310" t="str">
            <v>TAMPA PARA CONDULETE, EM PVC, PARA 2 MODULOS RJ</v>
          </cell>
          <cell r="C4310" t="str">
            <v xml:space="preserve">UN    </v>
          </cell>
          <cell r="D4310">
            <v>2.71</v>
          </cell>
        </row>
        <row r="4311">
          <cell r="A4311">
            <v>38952</v>
          </cell>
          <cell r="B4311" t="str">
            <v>TAMPAO / CAP, ROSCA FEMEA, METALICO, PARA TUBO PEX, DN 1/2"</v>
          </cell>
          <cell r="C4311" t="str">
            <v xml:space="preserve">UN    </v>
          </cell>
          <cell r="D4311">
            <v>2.52</v>
          </cell>
        </row>
        <row r="4312">
          <cell r="A4312">
            <v>38953</v>
          </cell>
          <cell r="B4312" t="str">
            <v>TAMPAO / CAP, ROSCA FEMEA, METALICO, PARA TUBO PEX, DN 3/4"</v>
          </cell>
          <cell r="C4312" t="str">
            <v xml:space="preserve">UN    </v>
          </cell>
          <cell r="D4312">
            <v>3.98</v>
          </cell>
        </row>
        <row r="4313">
          <cell r="A4313">
            <v>38835</v>
          </cell>
          <cell r="B4313" t="str">
            <v>TAMPAO / CAP, ROSCA MACHO, PARA TUBO PEX, DN 1/2"</v>
          </cell>
          <cell r="C4313" t="str">
            <v xml:space="preserve">UN    </v>
          </cell>
          <cell r="D4313">
            <v>3.57</v>
          </cell>
        </row>
        <row r="4314">
          <cell r="A4314">
            <v>38837</v>
          </cell>
          <cell r="B4314" t="str">
            <v>TAMPAO / CAP, ROSCA MACHO, PARA TUBO PEX, DN 1"</v>
          </cell>
          <cell r="C4314" t="str">
            <v xml:space="preserve">UN    </v>
          </cell>
          <cell r="D4314">
            <v>9.2899999999999991</v>
          </cell>
        </row>
        <row r="4315">
          <cell r="A4315">
            <v>38836</v>
          </cell>
          <cell r="B4315" t="str">
            <v>TAMPAO / CAP, ROSCA MACHO, PARA TUBO PEX, DN 3/4"</v>
          </cell>
          <cell r="C4315" t="str">
            <v xml:space="preserve">UN    </v>
          </cell>
          <cell r="D4315">
            <v>5.14</v>
          </cell>
        </row>
        <row r="4316">
          <cell r="A4316">
            <v>2666</v>
          </cell>
          <cell r="B4316" t="str">
            <v>TAMPAO / TERMINAL / PLUG, D = 1 1/4" , PARA DUTO CORRUGADO PEAD (CABEAMENTO SUBTERRANEO)</v>
          </cell>
          <cell r="C4316" t="str">
            <v xml:space="preserve">UN    </v>
          </cell>
          <cell r="D4316">
            <v>5.24</v>
          </cell>
        </row>
        <row r="4317">
          <cell r="A4317">
            <v>2668</v>
          </cell>
          <cell r="B4317" t="str">
            <v>TAMPAO / TERMINAL / PLUG, D = 2" , PARA DUTO CORRUGADO PEAD (CABEAMENTO SUBTERRANEO)</v>
          </cell>
          <cell r="C4317" t="str">
            <v xml:space="preserve">UN    </v>
          </cell>
          <cell r="D4317">
            <v>5.98</v>
          </cell>
        </row>
        <row r="4318">
          <cell r="A4318">
            <v>2664</v>
          </cell>
          <cell r="B4318" t="str">
            <v>TAMPAO / TERMINAL / PLUG, D = 3" , PARA DUTO CORRUGADO PEAD (CABEAMENTO SUBTERRANEO)</v>
          </cell>
          <cell r="C4318" t="str">
            <v xml:space="preserve">UN    </v>
          </cell>
          <cell r="D4318">
            <v>8.82</v>
          </cell>
        </row>
        <row r="4319">
          <cell r="A4319">
            <v>2662</v>
          </cell>
          <cell r="B4319" t="str">
            <v>TAMPAO / TERMINAL / PLUG, D = 4" , PARA DUTO CORRUGADO PEAD (CABEAMENTO SUBTERRANEO)</v>
          </cell>
          <cell r="C4319" t="str">
            <v xml:space="preserve">UN    </v>
          </cell>
          <cell r="D4319">
            <v>10.82</v>
          </cell>
        </row>
        <row r="4320">
          <cell r="A4320">
            <v>20964</v>
          </cell>
          <cell r="B4320" t="str">
            <v>TAMPAO COM CORRENTE, EM LATAO, ENGATE RAPIDO 1 1/2", PARA INSTALACAO PREDIAL DE COMBATE A INCENDIO</v>
          </cell>
          <cell r="C4320" t="str">
            <v xml:space="preserve">UN    </v>
          </cell>
          <cell r="D4320">
            <v>39.82</v>
          </cell>
        </row>
        <row r="4321">
          <cell r="A4321">
            <v>10905</v>
          </cell>
          <cell r="B4321" t="str">
            <v>TAMPAO COM CORRENTE, EM LATAO, ENGATE RAPIDO 2 1/2", PARA INSTALACAO PREDIAL DE COMBATE A INCENDIO</v>
          </cell>
          <cell r="C4321" t="str">
            <v xml:space="preserve">UN    </v>
          </cell>
          <cell r="D4321">
            <v>53.42</v>
          </cell>
        </row>
        <row r="4322">
          <cell r="A4322">
            <v>42703</v>
          </cell>
          <cell r="B4322" t="str">
            <v>TAMPAO COMPLETO PARA TIL, EM PVC, OCRE, DN 100 MM, PARA REDE COLETORA DE ESGOTO</v>
          </cell>
          <cell r="C4322" t="str">
            <v xml:space="preserve">UN    </v>
          </cell>
          <cell r="D4322">
            <v>52.49</v>
          </cell>
        </row>
        <row r="4323">
          <cell r="A4323">
            <v>42704</v>
          </cell>
          <cell r="B4323" t="str">
            <v>TAMPAO COMPLETO PARA TIL, EM PVC, OCRE, DN 150 MM, PARA REDE COLETORA DE ESGOTO</v>
          </cell>
          <cell r="C4323" t="str">
            <v xml:space="preserve">UN    </v>
          </cell>
          <cell r="D4323">
            <v>80.59</v>
          </cell>
        </row>
        <row r="4324">
          <cell r="A4324">
            <v>42705</v>
          </cell>
          <cell r="B4324" t="str">
            <v>TAMPAO COMPLETO PARA TIL, EM PVC, OCRE, DN 200 MM, PARA REDE COLETORA DE ESGOTO</v>
          </cell>
          <cell r="C4324" t="str">
            <v xml:space="preserve">UN    </v>
          </cell>
          <cell r="D4324">
            <v>102.82</v>
          </cell>
        </row>
        <row r="4325">
          <cell r="A4325">
            <v>42706</v>
          </cell>
          <cell r="B4325" t="str">
            <v>TAMPAO COMPLETO PARA TIL, EM PVC, OCRE, DN 250 MM, PARA REDE COLETORA DE ESGOTO</v>
          </cell>
          <cell r="C4325" t="str">
            <v xml:space="preserve">UN    </v>
          </cell>
          <cell r="D4325">
            <v>127.34</v>
          </cell>
        </row>
        <row r="4326">
          <cell r="A4326">
            <v>11289</v>
          </cell>
          <cell r="B4326" t="str">
            <v>TAMPAO FOFO ARTICULADO P/ REGISTRO, CLASSE A15 CARGA MAX 1,5 T, *200 X 200* MM</v>
          </cell>
          <cell r="C4326" t="str">
            <v xml:space="preserve">UN    </v>
          </cell>
          <cell r="D4326">
            <v>50.06</v>
          </cell>
        </row>
        <row r="4327">
          <cell r="A4327">
            <v>11241</v>
          </cell>
          <cell r="B4327" t="str">
            <v>TAMPAO FOFO ARTICULADO P/ REGISTRO, CLASSE A15 CARGA MAXIMA 1,5 T, *400 X 400* MM</v>
          </cell>
          <cell r="C4327" t="str">
            <v xml:space="preserve">UN    </v>
          </cell>
          <cell r="D4327">
            <v>125.15</v>
          </cell>
        </row>
        <row r="4328">
          <cell r="A4328">
            <v>11301</v>
          </cell>
          <cell r="B4328" t="str">
            <v>TAMPAO FOFO ARTICULADO, CLASSE B125 CARGA MAX 12,5 T, REDONDO TAMPA 600 MM, REDE PLUVIAL/ESGOTO</v>
          </cell>
          <cell r="C4328" t="str">
            <v xml:space="preserve">UN    </v>
          </cell>
          <cell r="D4328">
            <v>317.35000000000002</v>
          </cell>
        </row>
        <row r="4329">
          <cell r="A4329">
            <v>21090</v>
          </cell>
          <cell r="B4329" t="str">
            <v>TAMPAO FOFO ARTICULADO, CLASSE D400 CARGA MAX 40 T, REDONDO TAMPA *600 MM, REDE PLUVIAL/ESGOTO</v>
          </cell>
          <cell r="C4329" t="str">
            <v xml:space="preserve">UN    </v>
          </cell>
          <cell r="D4329">
            <v>388.86</v>
          </cell>
        </row>
        <row r="4330">
          <cell r="A4330">
            <v>14112</v>
          </cell>
          <cell r="B4330" t="str">
            <v>TAMPAO FOFO SIMPLES COM BASE, CLASSE A15 CARGA MAX 1,5 T, *400 X 600* MM, REDE TELEFONE</v>
          </cell>
          <cell r="C4330" t="str">
            <v xml:space="preserve">UN    </v>
          </cell>
          <cell r="D4330">
            <v>162.25</v>
          </cell>
        </row>
        <row r="4331">
          <cell r="A4331">
            <v>11315</v>
          </cell>
          <cell r="B4331" t="str">
            <v>TAMPAO FOFO SIMPLES COM BASE, CLASSE A15 CARGA MAX 1,5 T, 300 X 300 MM, REDE PLUVIAL/ESGOTO</v>
          </cell>
          <cell r="C4331" t="str">
            <v xml:space="preserve">UN    </v>
          </cell>
          <cell r="D4331">
            <v>75.98</v>
          </cell>
        </row>
        <row r="4332">
          <cell r="A4332">
            <v>11292</v>
          </cell>
          <cell r="B4332" t="str">
            <v>TAMPAO FOFO SIMPLES COM BASE, CLASSE A15 CARGA MAX 1,5 T, 300 X 400 MM</v>
          </cell>
          <cell r="C4332" t="str">
            <v xml:space="preserve">UN    </v>
          </cell>
          <cell r="D4332">
            <v>177.89</v>
          </cell>
        </row>
        <row r="4333">
          <cell r="A4333">
            <v>21071</v>
          </cell>
          <cell r="B4333" t="str">
            <v>TAMPAO FOFO SIMPLES COM BASE, CLASSE A15 CARGA MAX 1,5 T, 400 X 400 MM, REDE PLUVIAL/ESGOTO/ELETRICA</v>
          </cell>
          <cell r="C4333" t="str">
            <v xml:space="preserve">UN    </v>
          </cell>
          <cell r="D4333">
            <v>116.21</v>
          </cell>
        </row>
        <row r="4334">
          <cell r="A4334">
            <v>11293</v>
          </cell>
          <cell r="B4334" t="str">
            <v>TAMPAO FOFO SIMPLES COM BASE, CLASSE A15 CARGA MAX 1,5 T, 400 X 500 MM, COM INSCRICAO INCENDIO</v>
          </cell>
          <cell r="C4334" t="str">
            <v xml:space="preserve">UN    </v>
          </cell>
          <cell r="D4334">
            <v>196.66</v>
          </cell>
        </row>
        <row r="4335">
          <cell r="A4335">
            <v>11316</v>
          </cell>
          <cell r="B4335" t="str">
            <v>TAMPAO FOFO SIMPLES COM BASE, CLASSE B125 CARGA MAX 12,5 T, REDONDO TAMPA 500 MM, REDE PLUVIAL/ESGOTO</v>
          </cell>
          <cell r="C4335" t="str">
            <v xml:space="preserve">UN    </v>
          </cell>
          <cell r="D4335">
            <v>250.3</v>
          </cell>
        </row>
        <row r="4336">
          <cell r="A4336">
            <v>6243</v>
          </cell>
          <cell r="B4336" t="str">
            <v>TAMPAO FOFO SIMPLES COM BASE, CLASSE B125 CARGA MAX 12,5 T, REDONDO TAMPA 600 MM, REDE PLUVIAL/ESGOTO</v>
          </cell>
          <cell r="C4336" t="str">
            <v xml:space="preserve">UN    </v>
          </cell>
          <cell r="D4336">
            <v>288.3</v>
          </cell>
        </row>
        <row r="4337">
          <cell r="A4337">
            <v>21079</v>
          </cell>
          <cell r="B4337" t="str">
            <v>TAMPAO FOFO SIMPLES COM BASE, CLASSE D400 CARGA MAX 40 T, REDONDO TAMPA 500 MM, REDE PLUVIAL/ESGOTO</v>
          </cell>
          <cell r="C4337" t="str">
            <v xml:space="preserve">UN    </v>
          </cell>
          <cell r="D4337">
            <v>343.72</v>
          </cell>
        </row>
        <row r="4338">
          <cell r="A4338">
            <v>6240</v>
          </cell>
          <cell r="B4338" t="str">
            <v>TAMPAO FOFO SIMPLES COM BASE, CLASSE D400 CARGA MAX 40 T, REDONDO TAMPA 600 MM, REDE PLUVIAL/ESGOTO</v>
          </cell>
          <cell r="C4338" t="str">
            <v xml:space="preserve">UN    </v>
          </cell>
          <cell r="D4338">
            <v>381.71</v>
          </cell>
        </row>
        <row r="4339">
          <cell r="A4339">
            <v>11296</v>
          </cell>
          <cell r="B4339" t="str">
            <v>TAMPAO FOFO SIMPLES COM BASE, CLASSE D400 CARGA MAX 40 T, REDONDO TAMPA 900 MM, REDE PLUVIAL/ESGOTO</v>
          </cell>
          <cell r="C4339" t="str">
            <v xml:space="preserve">UN    </v>
          </cell>
          <cell r="D4339">
            <v>1216.22</v>
          </cell>
        </row>
        <row r="4340">
          <cell r="A4340">
            <v>11299</v>
          </cell>
          <cell r="B4340" t="str">
            <v>TAMPAO FOFO SIMPLES, CLASSE A15 CARGA MAX 1,5 T, *550 X 1100* MM, REDE TELEFONE</v>
          </cell>
          <cell r="C4340" t="str">
            <v xml:space="preserve">UN    </v>
          </cell>
          <cell r="D4340">
            <v>411.66</v>
          </cell>
        </row>
        <row r="4341">
          <cell r="A4341">
            <v>11066</v>
          </cell>
          <cell r="B4341" t="str">
            <v>TAMPAO PARA TELHA ESTRUTURAL DE FIBROCIMENTO 1 ABA, DE 370 X 155 X 76 MM (SEM AMIANTO)</v>
          </cell>
          <cell r="C4341" t="str">
            <v xml:space="preserve">UN    </v>
          </cell>
          <cell r="D4341">
            <v>10.47</v>
          </cell>
        </row>
        <row r="4342">
          <cell r="A4342">
            <v>11065</v>
          </cell>
          <cell r="B4342" t="str">
            <v>TAMPAO PARA TELHA ESTRUTURAL DE FIBROCIMENTO 2 ABAS, DE 787 X 215 X 60 MM (SEM AMIANTO)</v>
          </cell>
          <cell r="C4342" t="str">
            <v xml:space="preserve">UN    </v>
          </cell>
          <cell r="D4342">
            <v>12.01</v>
          </cell>
        </row>
        <row r="4343">
          <cell r="A4343">
            <v>11688</v>
          </cell>
          <cell r="B4343" t="str">
            <v>TANQUE ACO INOXIDAVEL (ACO 304) COM ESFREGADOR E VALVULA, DE *50 X 40 X 22* CM</v>
          </cell>
          <cell r="C4343" t="str">
            <v xml:space="preserve">UN    </v>
          </cell>
          <cell r="D4343">
            <v>340.29</v>
          </cell>
        </row>
        <row r="4344">
          <cell r="A4344">
            <v>37736</v>
          </cell>
          <cell r="B4344" t="str">
            <v>TANQUE DE ACO CARBONO NAO REVESTIDO, PARA TRANSPORTE DE AGUA COM CAPACIDADE DE 10 M3, COM BOMBA CENTRIFUGA POR TOMADA DE FORCA, VAZAO MAXIMA *75* M3/H (INCLUI MONTAGEM, NAO INCLUI CAMINHAO)</v>
          </cell>
          <cell r="C4344" t="str">
            <v xml:space="preserve">UN    </v>
          </cell>
          <cell r="D4344">
            <v>48000</v>
          </cell>
        </row>
        <row r="4345">
          <cell r="A4345">
            <v>37739</v>
          </cell>
          <cell r="B4345" t="str">
            <v>TANQUE DE ACO PARA TRANSPORTE DE AGUA COM CAPACIDADE DE 14 M3 (INCLUI MONTAGEM, NAO INCLUI CAMINHAO)</v>
          </cell>
          <cell r="C4345" t="str">
            <v xml:space="preserve">UN    </v>
          </cell>
          <cell r="D4345">
            <v>59076.92</v>
          </cell>
        </row>
        <row r="4346">
          <cell r="A4346">
            <v>37740</v>
          </cell>
          <cell r="B4346" t="str">
            <v>TANQUE DE ACO PARA TRANSPORTE DE AGUA COM CAPACIDADE DE 4 M3 (INCLUI MONTAGEM, NAO INCLUI CAMINHAO)</v>
          </cell>
          <cell r="C4346" t="str">
            <v xml:space="preserve">UN    </v>
          </cell>
          <cell r="D4346">
            <v>33712.370000000003</v>
          </cell>
        </row>
        <row r="4347">
          <cell r="A4347">
            <v>37738</v>
          </cell>
          <cell r="B4347" t="str">
            <v>TANQUE DE ACO PARA TRANSPORTE DE AGUA COM CAPACIDADE DE 6 M3 (INCLUI MONTAGEM, NAO INCLUI CAMINHAO)</v>
          </cell>
          <cell r="C4347" t="str">
            <v xml:space="preserve">UN    </v>
          </cell>
          <cell r="D4347">
            <v>40053.51</v>
          </cell>
        </row>
        <row r="4348">
          <cell r="A4348">
            <v>37737</v>
          </cell>
          <cell r="B4348" t="str">
            <v>TANQUE DE ACO PARA TRANSPORTE DE AGUA COM CAPACIDADE DE 8 M3 (INCLUI MONTAGEM, NAO INCLUI CAMINHAO)</v>
          </cell>
          <cell r="C4348" t="str">
            <v xml:space="preserve">UN    </v>
          </cell>
          <cell r="D4348">
            <v>31866.22</v>
          </cell>
        </row>
        <row r="4349">
          <cell r="A4349">
            <v>25014</v>
          </cell>
          <cell r="B4349" t="str">
            <v>TANQUE DE ASFALTO ESTACIONARIO COM MACARICO, CAPACIDADE 20.000 L</v>
          </cell>
          <cell r="C4349" t="str">
            <v xml:space="preserve">UN    </v>
          </cell>
          <cell r="D4349">
            <v>66742.47</v>
          </cell>
        </row>
        <row r="4350">
          <cell r="A4350">
            <v>25013</v>
          </cell>
          <cell r="B4350" t="str">
            <v>TANQUE DE ASFALTO ESTACIONARIO COM SERPENTINA, CAPACIDADE 20.000 L</v>
          </cell>
          <cell r="C4350" t="str">
            <v xml:space="preserve">UN    </v>
          </cell>
          <cell r="D4350">
            <v>69953.17</v>
          </cell>
        </row>
        <row r="4351">
          <cell r="A4351">
            <v>14405</v>
          </cell>
          <cell r="B4351" t="str">
            <v>TANQUE DE ASFALTO ESTACIONARIO COM SERPENTINA, CAPACIDADE 30.000 L</v>
          </cell>
          <cell r="C4351" t="str">
            <v xml:space="preserve">UN    </v>
          </cell>
          <cell r="D4351">
            <v>82113.710000000006</v>
          </cell>
        </row>
        <row r="4352">
          <cell r="A4352">
            <v>36790</v>
          </cell>
          <cell r="B4352" t="str">
            <v>TANQUE DUPLO EM MARMORE SINTETICO COM CUBA LISA E ESFREGADOR, *110 X 60* CM</v>
          </cell>
          <cell r="C4352" t="str">
            <v xml:space="preserve">UN    </v>
          </cell>
          <cell r="D4352">
            <v>193.24</v>
          </cell>
        </row>
        <row r="4353">
          <cell r="A4353">
            <v>20271</v>
          </cell>
          <cell r="B4353" t="str">
            <v>TANQUE LOUCA BRANCA COM COLUNA *30* L</v>
          </cell>
          <cell r="C4353" t="str">
            <v xml:space="preserve">UN    </v>
          </cell>
          <cell r="D4353">
            <v>432.25</v>
          </cell>
        </row>
        <row r="4354">
          <cell r="A4354">
            <v>10423</v>
          </cell>
          <cell r="B4354" t="str">
            <v>TANQUE LOUCA BRANCA SUSPENSO *20* L</v>
          </cell>
          <cell r="C4354" t="str">
            <v xml:space="preserve">UN    </v>
          </cell>
          <cell r="D4354">
            <v>268.08999999999997</v>
          </cell>
        </row>
        <row r="4355">
          <cell r="A4355">
            <v>37589</v>
          </cell>
          <cell r="B4355" t="str">
            <v>TANQUE SIMPLES EM MARMORE SINTETICO COM COLUNA, CAPACIDADE *22* L, *60 X 46* CM</v>
          </cell>
          <cell r="C4355" t="str">
            <v xml:space="preserve">UN    </v>
          </cell>
          <cell r="D4355">
            <v>236.77</v>
          </cell>
        </row>
        <row r="4356">
          <cell r="A4356">
            <v>11690</v>
          </cell>
          <cell r="B4356" t="str">
            <v>TANQUE SIMPLES EM MARMORE SINTETICO DE FIXAR NA PAREDE, CAPACIDADE *22* L, *60 X 46* CM</v>
          </cell>
          <cell r="C4356" t="str">
            <v xml:space="preserve">UN    </v>
          </cell>
          <cell r="D4356">
            <v>125.78</v>
          </cell>
        </row>
        <row r="4357">
          <cell r="A4357">
            <v>20234</v>
          </cell>
          <cell r="B4357" t="str">
            <v>TANQUE SIMPLES EM MARMORE SINTETICO SUSPENSO, CAPACIDADE *38* L, *60 X 60* CM</v>
          </cell>
          <cell r="C4357" t="str">
            <v xml:space="preserve">UN    </v>
          </cell>
          <cell r="D4357">
            <v>159.18</v>
          </cell>
        </row>
        <row r="4358">
          <cell r="A4358">
            <v>4763</v>
          </cell>
          <cell r="B4358" t="str">
            <v>TAQUEADOR OU TAQUEIRO</v>
          </cell>
          <cell r="C4358" t="str">
            <v xml:space="preserve">H     </v>
          </cell>
          <cell r="D4358">
            <v>18.239999999999998</v>
          </cell>
        </row>
        <row r="4359">
          <cell r="A4359">
            <v>41070</v>
          </cell>
          <cell r="B4359" t="str">
            <v>TAQUEADOR OU TAQUEIRO (MENSALISTA)</v>
          </cell>
          <cell r="C4359" t="str">
            <v xml:space="preserve">MES   </v>
          </cell>
          <cell r="D4359">
            <v>3236.42</v>
          </cell>
        </row>
        <row r="4360">
          <cell r="A4360">
            <v>14583</v>
          </cell>
          <cell r="B4360" t="str">
            <v>TARIFA "A" ENTRE  0 E 20M3 FORNECIMENTO D'AGUA</v>
          </cell>
          <cell r="C4360" t="str">
            <v xml:space="preserve">M3    </v>
          </cell>
          <cell r="D4360">
            <v>11.35</v>
          </cell>
        </row>
        <row r="4361">
          <cell r="A4361">
            <v>11457</v>
          </cell>
          <cell r="B4361" t="str">
            <v>TARJETA TIPO LIVRE / OCUPADO, CROMADA, PARA PORTA DE BANHEIRO</v>
          </cell>
          <cell r="C4361" t="str">
            <v xml:space="preserve">UN    </v>
          </cell>
          <cell r="D4361">
            <v>26.67</v>
          </cell>
        </row>
        <row r="4362">
          <cell r="A4362">
            <v>21121</v>
          </cell>
          <cell r="B4362" t="str">
            <v>TE CPVC, SOLDAVEL, 90 GRAUS, 15 MM, PARA AGUA QUENTE PREDIAL</v>
          </cell>
          <cell r="C4362" t="str">
            <v xml:space="preserve">UN    </v>
          </cell>
          <cell r="D4362">
            <v>3.65</v>
          </cell>
        </row>
        <row r="4363">
          <cell r="A4363">
            <v>38010</v>
          </cell>
          <cell r="B4363" t="str">
            <v>TE CPVC, SOLDAVEL, 90 GRAUS, 22 MM, PARA AGUA QUENTE PREDIAL</v>
          </cell>
          <cell r="C4363" t="str">
            <v xml:space="preserve">UN    </v>
          </cell>
          <cell r="D4363">
            <v>5.97</v>
          </cell>
        </row>
        <row r="4364">
          <cell r="A4364">
            <v>38011</v>
          </cell>
          <cell r="B4364" t="str">
            <v>TE CPVC, SOLDAVEL, 90 GRAUS, 28 MM, PARA AGUA QUENTE PREDIAL</v>
          </cell>
          <cell r="C4364" t="str">
            <v xml:space="preserve">UN    </v>
          </cell>
          <cell r="D4364">
            <v>11.02</v>
          </cell>
        </row>
        <row r="4365">
          <cell r="A4365">
            <v>38012</v>
          </cell>
          <cell r="B4365" t="str">
            <v>TE CPVC, SOLDAVEL, 90 GRAUS, 35 MM, PARA AGUA QUENTE PREDIAL</v>
          </cell>
          <cell r="C4365" t="str">
            <v xml:space="preserve">UN    </v>
          </cell>
          <cell r="D4365">
            <v>37.65</v>
          </cell>
        </row>
        <row r="4366">
          <cell r="A4366">
            <v>38013</v>
          </cell>
          <cell r="B4366" t="str">
            <v>TE CPVC, SOLDAVEL, 90 GRAUS, 42 MM, PARA AGUA QUENTE PREDIAL</v>
          </cell>
          <cell r="C4366" t="str">
            <v xml:space="preserve">UN    </v>
          </cell>
          <cell r="D4366">
            <v>48.88</v>
          </cell>
        </row>
        <row r="4367">
          <cell r="A4367">
            <v>38014</v>
          </cell>
          <cell r="B4367" t="str">
            <v>TE CPVC, SOLDAVEL, 90 GRAUS, 54 MM, PARA AGUA QUENTE PREDIAL</v>
          </cell>
          <cell r="C4367" t="str">
            <v xml:space="preserve">UN    </v>
          </cell>
          <cell r="D4367">
            <v>79.540000000000006</v>
          </cell>
        </row>
        <row r="4368">
          <cell r="A4368">
            <v>38015</v>
          </cell>
          <cell r="B4368" t="str">
            <v>TE CPVC, SOLDAVEL, 90 GRAUS, 73 MM, PARA AGUA QUENTE PREDIAL</v>
          </cell>
          <cell r="C4368" t="str">
            <v xml:space="preserve">UN    </v>
          </cell>
          <cell r="D4368">
            <v>192.06</v>
          </cell>
        </row>
        <row r="4369">
          <cell r="A4369">
            <v>38016</v>
          </cell>
          <cell r="B4369" t="str">
            <v>TE CPVC, SOLDAVEL, 90 GRAUS, 89 MM, PARA AGUA QUENTE PREDIAL</v>
          </cell>
          <cell r="C4369" t="str">
            <v xml:space="preserve">UN    </v>
          </cell>
          <cell r="D4369">
            <v>233.69</v>
          </cell>
        </row>
        <row r="4370">
          <cell r="A4370">
            <v>12741</v>
          </cell>
          <cell r="B4370" t="str">
            <v>TE DE COBRE (REF 611) SEM ANEL DE SOLDA, BOLSA X BOLSA X BOLSA, 104 MM</v>
          </cell>
          <cell r="C4370" t="str">
            <v xml:space="preserve">UN    </v>
          </cell>
          <cell r="D4370">
            <v>806.73</v>
          </cell>
        </row>
        <row r="4371">
          <cell r="A4371">
            <v>12733</v>
          </cell>
          <cell r="B4371" t="str">
            <v>TE DE COBRE (REF 611) SEM ANEL DE SOLDA, BOLSA X BOLSA X BOLSA, 15 MM</v>
          </cell>
          <cell r="C4371" t="str">
            <v xml:space="preserve">UN    </v>
          </cell>
          <cell r="D4371">
            <v>4.0599999999999996</v>
          </cell>
        </row>
        <row r="4372">
          <cell r="A4372">
            <v>12734</v>
          </cell>
          <cell r="B4372" t="str">
            <v>TE DE COBRE (REF 611) SEM ANEL DE SOLDA, BOLSA X BOLSA X BOLSA, 22 MM</v>
          </cell>
          <cell r="C4372" t="str">
            <v xml:space="preserve">UN    </v>
          </cell>
          <cell r="D4372">
            <v>8.65</v>
          </cell>
        </row>
        <row r="4373">
          <cell r="A4373">
            <v>12735</v>
          </cell>
          <cell r="B4373" t="str">
            <v>TE DE COBRE (REF 611) SEM ANEL DE SOLDA, BOLSA X BOLSA X BOLSA, 28 MM</v>
          </cell>
          <cell r="C4373" t="str">
            <v xml:space="preserve">UN    </v>
          </cell>
          <cell r="D4373">
            <v>14.23</v>
          </cell>
        </row>
        <row r="4374">
          <cell r="A4374">
            <v>12736</v>
          </cell>
          <cell r="B4374" t="str">
            <v>TE DE COBRE (REF 611) SEM ANEL DE SOLDA, BOLSA X BOLSA X BOLSA, 35 MM</v>
          </cell>
          <cell r="C4374" t="str">
            <v xml:space="preserve">UN    </v>
          </cell>
          <cell r="D4374">
            <v>32.53</v>
          </cell>
        </row>
        <row r="4375">
          <cell r="A4375">
            <v>12737</v>
          </cell>
          <cell r="B4375" t="str">
            <v>TE DE COBRE (REF 611) SEM ANEL DE SOLDA, BOLSA X BOLSA X BOLSA, 42 MM</v>
          </cell>
          <cell r="C4375" t="str">
            <v xml:space="preserve">UN    </v>
          </cell>
          <cell r="D4375">
            <v>41.91</v>
          </cell>
        </row>
        <row r="4376">
          <cell r="A4376">
            <v>12738</v>
          </cell>
          <cell r="B4376" t="str">
            <v>TE DE COBRE (REF 611) SEM ANEL DE SOLDA, BOLSA X BOLSA X BOLSA, 54 MM</v>
          </cell>
          <cell r="C4376" t="str">
            <v xml:space="preserve">UN    </v>
          </cell>
          <cell r="D4376">
            <v>82.84</v>
          </cell>
        </row>
        <row r="4377">
          <cell r="A4377">
            <v>12739</v>
          </cell>
          <cell r="B4377" t="str">
            <v>TE DE COBRE (REF 611) SEM ANEL DE SOLDA, BOLSA X BOLSA X BOLSA, 66 MM</v>
          </cell>
          <cell r="C4377" t="str">
            <v xml:space="preserve">UN    </v>
          </cell>
          <cell r="D4377">
            <v>235.83</v>
          </cell>
        </row>
        <row r="4378">
          <cell r="A4378">
            <v>12740</v>
          </cell>
          <cell r="B4378" t="str">
            <v>TE DE COBRE (REF 611) SEM ANEL DE SOLDA, BOLSA X BOLSA X BOLSA, 79 MM</v>
          </cell>
          <cell r="C4378" t="str">
            <v xml:space="preserve">UN    </v>
          </cell>
          <cell r="D4378">
            <v>368.97</v>
          </cell>
        </row>
        <row r="4379">
          <cell r="A4379">
            <v>6297</v>
          </cell>
          <cell r="B4379" t="str">
            <v>TE DE FERRO GALVANIZADO, DE 1 1/2"</v>
          </cell>
          <cell r="C4379" t="str">
            <v xml:space="preserve">UN    </v>
          </cell>
          <cell r="D4379">
            <v>19.25</v>
          </cell>
        </row>
        <row r="4380">
          <cell r="A4380">
            <v>6296</v>
          </cell>
          <cell r="B4380" t="str">
            <v>TE DE FERRO GALVANIZADO, DE 1 1/4"</v>
          </cell>
          <cell r="C4380" t="str">
            <v xml:space="preserve">UN    </v>
          </cell>
          <cell r="D4380">
            <v>15.19</v>
          </cell>
        </row>
        <row r="4381">
          <cell r="A4381">
            <v>6294</v>
          </cell>
          <cell r="B4381" t="str">
            <v>TE DE FERRO GALVANIZADO, DE 1/2"</v>
          </cell>
          <cell r="C4381" t="str">
            <v xml:space="preserve">UN    </v>
          </cell>
          <cell r="D4381">
            <v>4.33</v>
          </cell>
        </row>
        <row r="4382">
          <cell r="A4382">
            <v>6323</v>
          </cell>
          <cell r="B4382" t="str">
            <v>TE DE FERRO GALVANIZADO, DE 1"</v>
          </cell>
          <cell r="C4382" t="str">
            <v xml:space="preserve">UN    </v>
          </cell>
          <cell r="D4382">
            <v>9.93</v>
          </cell>
        </row>
        <row r="4383">
          <cell r="A4383">
            <v>6299</v>
          </cell>
          <cell r="B4383" t="str">
            <v>TE DE FERRO GALVANIZADO, DE 2 1/2"</v>
          </cell>
          <cell r="C4383" t="str">
            <v xml:space="preserve">UN    </v>
          </cell>
          <cell r="D4383">
            <v>57.91</v>
          </cell>
        </row>
        <row r="4384">
          <cell r="A4384">
            <v>6298</v>
          </cell>
          <cell r="B4384" t="str">
            <v>TE DE FERRO GALVANIZADO, DE 2"</v>
          </cell>
          <cell r="C4384" t="str">
            <v xml:space="preserve">UN    </v>
          </cell>
          <cell r="D4384">
            <v>30.49</v>
          </cell>
        </row>
        <row r="4385">
          <cell r="A4385">
            <v>6295</v>
          </cell>
          <cell r="B4385" t="str">
            <v>TE DE FERRO GALVANIZADO, DE 3/4"</v>
          </cell>
          <cell r="C4385" t="str">
            <v xml:space="preserve">UN    </v>
          </cell>
          <cell r="D4385">
            <v>6.17</v>
          </cell>
        </row>
        <row r="4386">
          <cell r="A4386">
            <v>6322</v>
          </cell>
          <cell r="B4386" t="str">
            <v>TE DE FERRO GALVANIZADO, DE 3"</v>
          </cell>
          <cell r="C4386" t="str">
            <v xml:space="preserve">UN    </v>
          </cell>
          <cell r="D4386">
            <v>77.56</v>
          </cell>
        </row>
        <row r="4387">
          <cell r="A4387">
            <v>6300</v>
          </cell>
          <cell r="B4387" t="str">
            <v>TE DE FERRO GALVANIZADO, DE 4"</v>
          </cell>
          <cell r="C4387" t="str">
            <v xml:space="preserve">UN    </v>
          </cell>
          <cell r="D4387">
            <v>142.99</v>
          </cell>
        </row>
        <row r="4388">
          <cell r="A4388">
            <v>6321</v>
          </cell>
          <cell r="B4388" t="str">
            <v>TE DE FERRO GALVANIZADO, DE 5"</v>
          </cell>
          <cell r="C4388" t="str">
            <v xml:space="preserve">UN    </v>
          </cell>
          <cell r="D4388">
            <v>204.26</v>
          </cell>
        </row>
        <row r="4389">
          <cell r="A4389">
            <v>6301</v>
          </cell>
          <cell r="B4389" t="str">
            <v>TE DE FERRO GALVANIZADO, DE 6"</v>
          </cell>
          <cell r="C4389" t="str">
            <v xml:space="preserve">UN    </v>
          </cell>
          <cell r="D4389">
            <v>478.76</v>
          </cell>
        </row>
        <row r="4390">
          <cell r="A4390">
            <v>7105</v>
          </cell>
          <cell r="B4390" t="str">
            <v>TE DE INSPECAO, PVC,  100 X 75 MM, SERIE NORMAL PARA ESGOTO PREDIAL</v>
          </cell>
          <cell r="C4390" t="str">
            <v xml:space="preserve">UN    </v>
          </cell>
          <cell r="D4390">
            <v>22.75</v>
          </cell>
        </row>
        <row r="4391">
          <cell r="A4391">
            <v>20183</v>
          </cell>
          <cell r="B4391" t="str">
            <v>TE DE INSPECAO, PVC, SERIE R, 100 X 75 MM, PARA ESGOTO PREDIAL</v>
          </cell>
          <cell r="C4391" t="str">
            <v xml:space="preserve">UN    </v>
          </cell>
          <cell r="D4391">
            <v>29.95</v>
          </cell>
        </row>
        <row r="4392">
          <cell r="A4392">
            <v>38448</v>
          </cell>
          <cell r="B4392" t="str">
            <v>TE DE INSPECAO, PVC, SERIE R, 150 X 100 MM, PARA ESGOTO PREDIAL</v>
          </cell>
          <cell r="C4392" t="str">
            <v xml:space="preserve">UN    </v>
          </cell>
          <cell r="D4392">
            <v>140.72999999999999</v>
          </cell>
        </row>
        <row r="4393">
          <cell r="A4393">
            <v>20182</v>
          </cell>
          <cell r="B4393" t="str">
            <v>TE DE INSPECAO, PVC, SERIE R, 75 X 75 MM, PARA ESGOTO PREDIAL</v>
          </cell>
          <cell r="C4393" t="str">
            <v xml:space="preserve">UN    </v>
          </cell>
          <cell r="D4393">
            <v>17.09</v>
          </cell>
        </row>
        <row r="4394">
          <cell r="A4394">
            <v>7119</v>
          </cell>
          <cell r="B4394" t="str">
            <v>TE DE REDUCAO COM ROSCA, PVC, 90 GRAUS, 1 X 3/4", PARA AGUA FRIA PREDIAL</v>
          </cell>
          <cell r="C4394" t="str">
            <v xml:space="preserve">UN    </v>
          </cell>
          <cell r="D4394">
            <v>6.42</v>
          </cell>
        </row>
        <row r="4395">
          <cell r="A4395">
            <v>7120</v>
          </cell>
          <cell r="B4395" t="str">
            <v>TE DE REDUCAO COM ROSCA, PVC, 90 GRAUS, 3/4 X 1/2", PARA AGUA FRIA PREDIAL</v>
          </cell>
          <cell r="C4395" t="str">
            <v xml:space="preserve">UN    </v>
          </cell>
          <cell r="D4395">
            <v>4.4000000000000004</v>
          </cell>
        </row>
        <row r="4396">
          <cell r="A4396">
            <v>6319</v>
          </cell>
          <cell r="B4396" t="str">
            <v>TE DE REDUCAO DE FERRO GALVANIZADO, COM ROSCA BSP, DE 1 1/2" X 1"</v>
          </cell>
          <cell r="C4396" t="str">
            <v xml:space="preserve">UN    </v>
          </cell>
          <cell r="D4396">
            <v>22.62</v>
          </cell>
        </row>
        <row r="4397">
          <cell r="A4397">
            <v>6304</v>
          </cell>
          <cell r="B4397" t="str">
            <v>TE DE REDUCAO DE FERRO GALVANIZADO, COM ROSCA BSP, DE 1 1/2" X 3/4"</v>
          </cell>
          <cell r="C4397" t="str">
            <v xml:space="preserve">UN    </v>
          </cell>
          <cell r="D4397">
            <v>22.62</v>
          </cell>
        </row>
        <row r="4398">
          <cell r="A4398">
            <v>21116</v>
          </cell>
          <cell r="B4398" t="str">
            <v>TE DE REDUCAO DE FERRO GALVANIZADO, COM ROSCA BSP, DE 1 1/4" X 3/4"</v>
          </cell>
          <cell r="C4398" t="str">
            <v xml:space="preserve">UN    </v>
          </cell>
          <cell r="D4398">
            <v>17.13</v>
          </cell>
        </row>
        <row r="4399">
          <cell r="A4399">
            <v>6320</v>
          </cell>
          <cell r="B4399" t="str">
            <v>TE DE REDUCAO DE FERRO GALVANIZADO, COM ROSCA BSP, DE 1" X 1/2"</v>
          </cell>
          <cell r="C4399" t="str">
            <v xml:space="preserve">UN    </v>
          </cell>
          <cell r="D4399">
            <v>11.65</v>
          </cell>
        </row>
        <row r="4400">
          <cell r="A4400">
            <v>6303</v>
          </cell>
          <cell r="B4400" t="str">
            <v>TE DE REDUCAO DE FERRO GALVANIZADO, COM ROSCA BSP, DE 1" X 3/4"</v>
          </cell>
          <cell r="C4400" t="str">
            <v xml:space="preserve">UN    </v>
          </cell>
          <cell r="D4400">
            <v>11.65</v>
          </cell>
        </row>
        <row r="4401">
          <cell r="A4401">
            <v>6308</v>
          </cell>
          <cell r="B4401" t="str">
            <v>TE DE REDUCAO DE FERRO GALVANIZADO, COM ROSCA BSP, DE 2 1/2" X 1 1/2"</v>
          </cell>
          <cell r="C4401" t="str">
            <v xml:space="preserve">UN    </v>
          </cell>
          <cell r="D4401">
            <v>62.59</v>
          </cell>
        </row>
        <row r="4402">
          <cell r="A4402">
            <v>6317</v>
          </cell>
          <cell r="B4402" t="str">
            <v>TE DE REDUCAO DE FERRO GALVANIZADO, COM ROSCA BSP, DE 2 1/2" X 1 1/4"</v>
          </cell>
          <cell r="C4402" t="str">
            <v xml:space="preserve">UN    </v>
          </cell>
          <cell r="D4402">
            <v>62.59</v>
          </cell>
        </row>
        <row r="4403">
          <cell r="A4403">
            <v>6307</v>
          </cell>
          <cell r="B4403" t="str">
            <v>TE DE REDUCAO DE FERRO GALVANIZADO, COM ROSCA BSP, DE 2 1/2" X 1"</v>
          </cell>
          <cell r="C4403" t="str">
            <v xml:space="preserve">UN    </v>
          </cell>
          <cell r="D4403">
            <v>62.59</v>
          </cell>
        </row>
        <row r="4404">
          <cell r="A4404">
            <v>6309</v>
          </cell>
          <cell r="B4404" t="str">
            <v>TE DE REDUCAO DE FERRO GALVANIZADO, COM ROSCA BSP, DE 2 1/2" X 2"</v>
          </cell>
          <cell r="C4404" t="str">
            <v xml:space="preserve">UN    </v>
          </cell>
          <cell r="D4404">
            <v>64.41</v>
          </cell>
        </row>
        <row r="4405">
          <cell r="A4405">
            <v>6318</v>
          </cell>
          <cell r="B4405" t="str">
            <v>TE DE REDUCAO DE FERRO GALVANIZADO, COM ROSCA BSP, DE 2" X 1 1/2"</v>
          </cell>
          <cell r="C4405" t="str">
            <v xml:space="preserve">UN    </v>
          </cell>
          <cell r="D4405">
            <v>33.76</v>
          </cell>
        </row>
        <row r="4406">
          <cell r="A4406">
            <v>6306</v>
          </cell>
          <cell r="B4406" t="str">
            <v>TE DE REDUCAO DE FERRO GALVANIZADO, COM ROSCA BSP, DE 2" X 1 1/4"</v>
          </cell>
          <cell r="C4406" t="str">
            <v xml:space="preserve">UN    </v>
          </cell>
          <cell r="D4406">
            <v>33.76</v>
          </cell>
        </row>
        <row r="4407">
          <cell r="A4407">
            <v>6305</v>
          </cell>
          <cell r="B4407" t="str">
            <v>TE DE REDUCAO DE FERRO GALVANIZADO, COM ROSCA BSP, DE 2" X 1"</v>
          </cell>
          <cell r="C4407" t="str">
            <v xml:space="preserve">UN    </v>
          </cell>
          <cell r="D4407">
            <v>33.76</v>
          </cell>
        </row>
        <row r="4408">
          <cell r="A4408">
            <v>6302</v>
          </cell>
          <cell r="B4408" t="str">
            <v>TE DE REDUCAO DE FERRO GALVANIZADO, COM ROSCA BSP, DE 3/4" X 1/2"</v>
          </cell>
          <cell r="C4408" t="str">
            <v xml:space="preserve">UN    </v>
          </cell>
          <cell r="D4408">
            <v>7.16</v>
          </cell>
        </row>
        <row r="4409">
          <cell r="A4409">
            <v>6312</v>
          </cell>
          <cell r="B4409" t="str">
            <v>TE DE REDUCAO DE FERRO GALVANIZADO, COM ROSCA BSP, DE 3" X 1 1/2"</v>
          </cell>
          <cell r="C4409" t="str">
            <v xml:space="preserve">UN    </v>
          </cell>
          <cell r="D4409">
            <v>90.03</v>
          </cell>
        </row>
        <row r="4410">
          <cell r="A4410">
            <v>6311</v>
          </cell>
          <cell r="B4410" t="str">
            <v>TE DE REDUCAO DE FERRO GALVANIZADO, COM ROSCA BSP, DE 3" X 1 1/4"</v>
          </cell>
          <cell r="C4410" t="str">
            <v xml:space="preserve">UN    </v>
          </cell>
          <cell r="D4410">
            <v>90.03</v>
          </cell>
        </row>
        <row r="4411">
          <cell r="A4411">
            <v>6310</v>
          </cell>
          <cell r="B4411" t="str">
            <v>TE DE REDUCAO DE FERRO GALVANIZADO, COM ROSCA BSP, DE 3" X 1"</v>
          </cell>
          <cell r="C4411" t="str">
            <v xml:space="preserve">UN    </v>
          </cell>
          <cell r="D4411">
            <v>90.03</v>
          </cell>
        </row>
        <row r="4412">
          <cell r="A4412">
            <v>6314</v>
          </cell>
          <cell r="B4412" t="str">
            <v>TE DE REDUCAO DE FERRO GALVANIZADO, COM ROSCA BSP, DE 3" X 2 1/2"</v>
          </cell>
          <cell r="C4412" t="str">
            <v xml:space="preserve">UN    </v>
          </cell>
          <cell r="D4412">
            <v>90.03</v>
          </cell>
        </row>
        <row r="4413">
          <cell r="A4413">
            <v>6313</v>
          </cell>
          <cell r="B4413" t="str">
            <v>TE DE REDUCAO DE FERRO GALVANIZADO, COM ROSCA BSP, DE 3" X 2"</v>
          </cell>
          <cell r="C4413" t="str">
            <v xml:space="preserve">UN    </v>
          </cell>
          <cell r="D4413">
            <v>90.03</v>
          </cell>
        </row>
        <row r="4414">
          <cell r="A4414">
            <v>6315</v>
          </cell>
          <cell r="B4414" t="str">
            <v>TE DE REDUCAO DE FERRO GALVANIZADO, COM ROSCA BSP, DE 4" X 2"</v>
          </cell>
          <cell r="C4414" t="str">
            <v xml:space="preserve">UN    </v>
          </cell>
          <cell r="D4414">
            <v>170.47</v>
          </cell>
        </row>
        <row r="4415">
          <cell r="A4415">
            <v>6316</v>
          </cell>
          <cell r="B4415" t="str">
            <v>TE DE REDUCAO DE FERRO GALVANIZADO, COM ROSCA BSP, DE 4" X 3"</v>
          </cell>
          <cell r="C4415" t="str">
            <v xml:space="preserve">UN    </v>
          </cell>
          <cell r="D4415">
            <v>170.47</v>
          </cell>
        </row>
        <row r="4416">
          <cell r="A4416">
            <v>38878</v>
          </cell>
          <cell r="B4416" t="str">
            <v>TE DE REDUCAO METALICO, PARA CONEXAO COM ANEL DESLIZANTE EM TUBO PEX, DN 16 X 20 X 16 MM</v>
          </cell>
          <cell r="C4416" t="str">
            <v xml:space="preserve">UN    </v>
          </cell>
          <cell r="D4416">
            <v>13.07</v>
          </cell>
        </row>
        <row r="4417">
          <cell r="A4417">
            <v>38879</v>
          </cell>
          <cell r="B4417" t="str">
            <v>TE DE REDUCAO METALICO, PARA CONEXAO COM ANEL DESLIZANTE EM TUBO PEX, DN 16 X 25 X 16 MM</v>
          </cell>
          <cell r="C4417" t="str">
            <v xml:space="preserve">UN    </v>
          </cell>
          <cell r="D4417">
            <v>24.51</v>
          </cell>
        </row>
        <row r="4418">
          <cell r="A4418">
            <v>38881</v>
          </cell>
          <cell r="B4418" t="str">
            <v>TE DE REDUCAO METALICO, PARA CONEXAO COM ANEL DESLIZANTE EM TUBO PEX, DN 20 X 16 X 16 MM</v>
          </cell>
          <cell r="C4418" t="str">
            <v xml:space="preserve">UN    </v>
          </cell>
          <cell r="D4418">
            <v>12.82</v>
          </cell>
        </row>
        <row r="4419">
          <cell r="A4419">
            <v>38880</v>
          </cell>
          <cell r="B4419" t="str">
            <v>TE DE REDUCAO METALICO, PARA CONEXAO COM ANEL DESLIZANTE EM TUBO PEX, DN 20 X 16 X 20 MM</v>
          </cell>
          <cell r="C4419" t="str">
            <v xml:space="preserve">UN    </v>
          </cell>
          <cell r="D4419">
            <v>13.44</v>
          </cell>
        </row>
        <row r="4420">
          <cell r="A4420">
            <v>38882</v>
          </cell>
          <cell r="B4420" t="str">
            <v>TE DE REDUCAO METALICO, PARA CONEXAO COM ANEL DESLIZANTE EM TUBO PEX, DN 20 X 20 X 16 MM</v>
          </cell>
          <cell r="C4420" t="str">
            <v xml:space="preserve">UN    </v>
          </cell>
          <cell r="D4420">
            <v>13.92</v>
          </cell>
        </row>
        <row r="4421">
          <cell r="A4421">
            <v>38883</v>
          </cell>
          <cell r="B4421" t="str">
            <v>TE DE REDUCAO METALICO, PARA CONEXAO COM ANEL DESLIZANTE EM TUBO PEX, DN 20 X 25 X 20 MM</v>
          </cell>
          <cell r="C4421" t="str">
            <v xml:space="preserve">UN    </v>
          </cell>
          <cell r="D4421">
            <v>20.58</v>
          </cell>
        </row>
        <row r="4422">
          <cell r="A4422">
            <v>38884</v>
          </cell>
          <cell r="B4422" t="str">
            <v>TE DE REDUCAO METALICO, PARA CONEXAO COM ANEL DESLIZANTE EM TUBO PEX, DN 25 X 16 X 16 MM</v>
          </cell>
          <cell r="C4422" t="str">
            <v xml:space="preserve">UN    </v>
          </cell>
          <cell r="D4422">
            <v>22.35</v>
          </cell>
        </row>
        <row r="4423">
          <cell r="A4423">
            <v>38885</v>
          </cell>
          <cell r="B4423" t="str">
            <v>TE DE REDUCAO METALICO, PARA CONEXAO COM ANEL DESLIZANTE EM TUBO PEX, DN 25 X 16 X 20 MM</v>
          </cell>
          <cell r="C4423" t="str">
            <v xml:space="preserve">UN    </v>
          </cell>
          <cell r="D4423">
            <v>21.62</v>
          </cell>
        </row>
        <row r="4424">
          <cell r="A4424">
            <v>38886</v>
          </cell>
          <cell r="B4424" t="str">
            <v>TE DE REDUCAO METALICO, PARA CONEXAO COM ANEL DESLIZANTE EM TUBO PEX, DN 25 X 16 X 25 MM</v>
          </cell>
          <cell r="C4424" t="str">
            <v xml:space="preserve">UN    </v>
          </cell>
          <cell r="D4424">
            <v>23.33</v>
          </cell>
        </row>
        <row r="4425">
          <cell r="A4425">
            <v>38887</v>
          </cell>
          <cell r="B4425" t="str">
            <v>TE DE REDUCAO METALICO, PARA CONEXAO COM ANEL DESLIZANTE EM TUBO PEX, DN 25 X 20 X 20 MM</v>
          </cell>
          <cell r="C4425" t="str">
            <v xml:space="preserve">UN    </v>
          </cell>
          <cell r="D4425">
            <v>20.95</v>
          </cell>
        </row>
        <row r="4426">
          <cell r="A4426">
            <v>38888</v>
          </cell>
          <cell r="B4426" t="str">
            <v>TE DE REDUCAO METALICO, PARA CONEXAO COM ANEL DESLIZANTE EM TUBO PEX, DN 25 X 20 X 25 MM</v>
          </cell>
          <cell r="C4426" t="str">
            <v xml:space="preserve">UN    </v>
          </cell>
          <cell r="D4426">
            <v>24.91</v>
          </cell>
        </row>
        <row r="4427">
          <cell r="A4427">
            <v>38890</v>
          </cell>
          <cell r="B4427" t="str">
            <v>TE DE REDUCAO METALICO, PARA CONEXAO COM ANEL DESLIZANTE EM TUBO PEX, DN 25 X 32 X 25 MM</v>
          </cell>
          <cell r="C4427" t="str">
            <v xml:space="preserve">UN    </v>
          </cell>
          <cell r="D4427">
            <v>37.03</v>
          </cell>
        </row>
        <row r="4428">
          <cell r="A4428">
            <v>38893</v>
          </cell>
          <cell r="B4428" t="str">
            <v>TE DE REDUCAO METALICO, PARA CONEXAO COM ANEL DESLIZANTE EM TUBO PEX, DN 32 X 20 X 32 MM</v>
          </cell>
          <cell r="C4428" t="str">
            <v xml:space="preserve">UN    </v>
          </cell>
          <cell r="D4428">
            <v>29.78</v>
          </cell>
        </row>
        <row r="4429">
          <cell r="A4429">
            <v>38894</v>
          </cell>
          <cell r="B4429" t="str">
            <v>TE DE REDUCAO METALICO, PARA CONEXAO COM ANEL DESLIZANTE EM TUBO PEX, DN 32 X 25 X 25 MM</v>
          </cell>
          <cell r="C4429" t="str">
            <v xml:space="preserve">UN    </v>
          </cell>
          <cell r="D4429">
            <v>37.82</v>
          </cell>
        </row>
        <row r="4430">
          <cell r="A4430">
            <v>38896</v>
          </cell>
          <cell r="B4430" t="str">
            <v>TE DE REDUCAO METALICO, PARA CONEXAO COM ANEL DESLIZANTE EM TUBO PEX, DN 32 X 25 X 32 MM</v>
          </cell>
          <cell r="C4430" t="str">
            <v xml:space="preserve">UN    </v>
          </cell>
          <cell r="D4430">
            <v>38.56</v>
          </cell>
        </row>
        <row r="4431">
          <cell r="A4431">
            <v>39324</v>
          </cell>
          <cell r="B4431" t="str">
            <v>TE DE REDUCAO, CPVC, 22 X 15 MM, PARA AGUA QUENTE PREDIAL</v>
          </cell>
          <cell r="C4431" t="str">
            <v xml:space="preserve">UN    </v>
          </cell>
          <cell r="D4431">
            <v>8.09</v>
          </cell>
        </row>
        <row r="4432">
          <cell r="A4432">
            <v>39325</v>
          </cell>
          <cell r="B4432" t="str">
            <v>TE DE REDUCAO, CPVC, 28 X 22 MM, PARA AGUA QUENTE PREDIAL</v>
          </cell>
          <cell r="C4432" t="str">
            <v xml:space="preserve">UN    </v>
          </cell>
          <cell r="D4432">
            <v>12.25</v>
          </cell>
        </row>
        <row r="4433">
          <cell r="A4433">
            <v>39326</v>
          </cell>
          <cell r="B4433" t="str">
            <v>TE DE REDUCAO, CPVC, 35 X 28 MM, PARA AGUA QUENTE PREDIAL</v>
          </cell>
          <cell r="C4433" t="str">
            <v xml:space="preserve">UN    </v>
          </cell>
          <cell r="D4433">
            <v>31.55</v>
          </cell>
        </row>
        <row r="4434">
          <cell r="A4434">
            <v>39327</v>
          </cell>
          <cell r="B4434" t="str">
            <v>TE DE REDUCAO, CPVC, 42 X 35 MM, PARA AGUA QUENTE PREDIAL</v>
          </cell>
          <cell r="C4434" t="str">
            <v xml:space="preserve">UN    </v>
          </cell>
          <cell r="D4434">
            <v>47.79</v>
          </cell>
        </row>
        <row r="4435">
          <cell r="A4435">
            <v>20176</v>
          </cell>
          <cell r="B4435" t="str">
            <v>TE DE REDUCAO, PVC LEVE, CURTO, 90 GRAUS, COM BOLSA PARA ANEL, 150 X 100 MM, PARA ESGOTO</v>
          </cell>
          <cell r="C4435" t="str">
            <v xml:space="preserve">UN    </v>
          </cell>
          <cell r="D4435">
            <v>25.81</v>
          </cell>
        </row>
        <row r="4436">
          <cell r="A4436">
            <v>11378</v>
          </cell>
          <cell r="B4436" t="str">
            <v>TE DE REDUCAO, PVC PBA, BBB, JE, DN 100 X 50 / DE 110 X 60 MM, PARA REDE AGUA (NBR 10351)</v>
          </cell>
          <cell r="C4436" t="str">
            <v xml:space="preserve">UN    </v>
          </cell>
          <cell r="D4436">
            <v>65.27</v>
          </cell>
        </row>
        <row r="4437">
          <cell r="A4437">
            <v>11379</v>
          </cell>
          <cell r="B4437" t="str">
            <v>TE DE REDUCAO, PVC PBA, BBB, JE, DN 100 X 75 / DE 110 X 85 MM, PARA REDE AGUA (NBR 10351)</v>
          </cell>
          <cell r="C4437" t="str">
            <v xml:space="preserve">UN    </v>
          </cell>
          <cell r="D4437">
            <v>55.16</v>
          </cell>
        </row>
        <row r="4438">
          <cell r="A4438">
            <v>11493</v>
          </cell>
          <cell r="B4438" t="str">
            <v>TE DE REDUCAO, PVC PBA, BBB, JE, DN 75 X 50 / DE 85 X 60 MM, PARA REDE AGUA (NBR 10351)</v>
          </cell>
          <cell r="C4438" t="str">
            <v xml:space="preserve">UN    </v>
          </cell>
          <cell r="D4438">
            <v>31.81</v>
          </cell>
        </row>
        <row r="4439">
          <cell r="A4439">
            <v>42717</v>
          </cell>
          <cell r="B4439" t="str">
            <v>TE DE REDUCAO, PVC, BBB, JE, 90 GRAUS, DN 200 X 150 MM, PARA TUBO CORRUGADO E/OU LISO, REDE COLETORA ESGOTO (NBR 10569)</v>
          </cell>
          <cell r="C4439" t="str">
            <v xml:space="preserve">UN    </v>
          </cell>
          <cell r="D4439">
            <v>312.41000000000003</v>
          </cell>
        </row>
        <row r="4440">
          <cell r="A4440">
            <v>42718</v>
          </cell>
          <cell r="B4440" t="str">
            <v>TE DE REDUCAO, PVC, BBB, JE, 90 GRAUS, DN 250 X 150 MM, PARA TUBO CORRUGADO E/OU LISO, REDE COLETORA ESGOTO (NBR 10569)</v>
          </cell>
          <cell r="C4440" t="str">
            <v xml:space="preserve">UN    </v>
          </cell>
          <cell r="D4440">
            <v>346.84</v>
          </cell>
        </row>
        <row r="4441">
          <cell r="A4441">
            <v>7106</v>
          </cell>
          <cell r="B4441" t="str">
            <v>TE DE REDUCAO, PVC, SOLDAVEL, 90 GRAUS, 110 MM X 60 MM, PARA AGUA FRIA PREDIAL</v>
          </cell>
          <cell r="C4441" t="str">
            <v xml:space="preserve">UN    </v>
          </cell>
          <cell r="D4441">
            <v>104.47</v>
          </cell>
        </row>
        <row r="4442">
          <cell r="A4442">
            <v>7104</v>
          </cell>
          <cell r="B4442" t="str">
            <v>TE DE REDUCAO, PVC, SOLDAVEL, 90 GRAUS, 25 MM X 20 MM, PARA AGUA FRIA PREDIAL</v>
          </cell>
          <cell r="C4442" t="str">
            <v xml:space="preserve">UN    </v>
          </cell>
          <cell r="D4442">
            <v>2.17</v>
          </cell>
        </row>
        <row r="4443">
          <cell r="A4443">
            <v>7136</v>
          </cell>
          <cell r="B4443" t="str">
            <v>TE DE REDUCAO, PVC, SOLDAVEL, 90 GRAUS, 32 MM X 25 MM, PARA AGUA FRIA PREDIAL</v>
          </cell>
          <cell r="C4443" t="str">
            <v xml:space="preserve">UN    </v>
          </cell>
          <cell r="D4443">
            <v>4.09</v>
          </cell>
        </row>
        <row r="4444">
          <cell r="A4444">
            <v>7128</v>
          </cell>
          <cell r="B4444" t="str">
            <v>TE DE REDUCAO, PVC, SOLDAVEL, 90 GRAUS, 40 MM X 32 MM, PARA AGUA FRIA PREDIAL</v>
          </cell>
          <cell r="C4444" t="str">
            <v xml:space="preserve">UN    </v>
          </cell>
          <cell r="D4444">
            <v>6.71</v>
          </cell>
        </row>
        <row r="4445">
          <cell r="A4445">
            <v>7108</v>
          </cell>
          <cell r="B4445" t="str">
            <v>TE DE REDUCAO, PVC, SOLDAVEL, 90 GRAUS, 50 MM X 20 MM, PARA AGUA FRIA PREDIAL</v>
          </cell>
          <cell r="C4445" t="str">
            <v xml:space="preserve">UN    </v>
          </cell>
          <cell r="D4445">
            <v>7.18</v>
          </cell>
        </row>
        <row r="4446">
          <cell r="A4446">
            <v>7129</v>
          </cell>
          <cell r="B4446" t="str">
            <v>TE DE REDUCAO, PVC, SOLDAVEL, 90 GRAUS, 50 MM X 25 MM, PARA AGUA FRIA PREDIAL</v>
          </cell>
          <cell r="C4446" t="str">
            <v xml:space="preserve">UN    </v>
          </cell>
          <cell r="D4446">
            <v>5.97</v>
          </cell>
        </row>
        <row r="4447">
          <cell r="A4447">
            <v>7130</v>
          </cell>
          <cell r="B4447" t="str">
            <v>TE DE REDUCAO, PVC, SOLDAVEL, 90 GRAUS, 50 MM X 32 MM, PARA AGUA FRIA PREDIAL</v>
          </cell>
          <cell r="C4447" t="str">
            <v xml:space="preserve">UN    </v>
          </cell>
          <cell r="D4447">
            <v>9.73</v>
          </cell>
        </row>
        <row r="4448">
          <cell r="A4448">
            <v>7131</v>
          </cell>
          <cell r="B4448" t="str">
            <v>TE DE REDUCAO, PVC, SOLDAVEL, 90 GRAUS, 50 MM X 40 MM, PARA AGUA FRIA PREDIAL</v>
          </cell>
          <cell r="C4448" t="str">
            <v xml:space="preserve">UN    </v>
          </cell>
          <cell r="D4448">
            <v>11.94</v>
          </cell>
        </row>
        <row r="4449">
          <cell r="A4449">
            <v>7132</v>
          </cell>
          <cell r="B4449" t="str">
            <v>TE DE REDUCAO, PVC, SOLDAVEL, 90 GRAUS, 75 MM X 50 MM, PARA AGUA FRIA PREDIAL</v>
          </cell>
          <cell r="C4449" t="str">
            <v xml:space="preserve">UN    </v>
          </cell>
          <cell r="D4449">
            <v>33.15</v>
          </cell>
        </row>
        <row r="4450">
          <cell r="A4450">
            <v>7133</v>
          </cell>
          <cell r="B4450" t="str">
            <v>TE DE REDUCAO, PVC, SOLDAVEL, 90 GRAUS, 85 MM X 60 MM, PARA AGUA FRIA PREDIAL</v>
          </cell>
          <cell r="C4450" t="str">
            <v xml:space="preserve">UN    </v>
          </cell>
          <cell r="D4450">
            <v>51.49</v>
          </cell>
        </row>
        <row r="4451">
          <cell r="A4451">
            <v>37420</v>
          </cell>
          <cell r="B4451" t="str">
            <v>TE DE SERVICO INTEGRADO, EM POLIPROPILENO (PP), PARA TUBOS EM PEAD/PVC, 60 X 20 MM - LIGACAO PREDIAL DE AGUA</v>
          </cell>
          <cell r="C4451" t="str">
            <v xml:space="preserve">UN    </v>
          </cell>
          <cell r="D4451">
            <v>30.73</v>
          </cell>
        </row>
        <row r="4452">
          <cell r="A4452">
            <v>37421</v>
          </cell>
          <cell r="B4452" t="str">
            <v>TE DE SERVICO INTEGRADO, EM POLIPROPILENO (PP), PARA TUBOS EM PEAD/PVC, 60 X 32 MM - LIGACAO PREDIAL DE AGUA</v>
          </cell>
          <cell r="C4452" t="str">
            <v xml:space="preserve">UN    </v>
          </cell>
          <cell r="D4452">
            <v>42</v>
          </cell>
        </row>
        <row r="4453">
          <cell r="A4453">
            <v>37422</v>
          </cell>
          <cell r="B4453" t="str">
            <v>TE DE SERVICO INTEGRADO, EM POLIPROPILENO (PP), PARA TUBOS EM PEAD, 63 X 20 MM - LIGACAO PREDIAL DE AGUA</v>
          </cell>
          <cell r="C4453" t="str">
            <v xml:space="preserve">UN    </v>
          </cell>
          <cell r="D4453">
            <v>39.31</v>
          </cell>
        </row>
        <row r="4454">
          <cell r="A4454">
            <v>37443</v>
          </cell>
          <cell r="B4454" t="str">
            <v>TE DE SERVICO, PEAD PE 100, DE 125 X 20 MM, PARA ELETROFUSAO</v>
          </cell>
          <cell r="C4454" t="str">
            <v xml:space="preserve">UN    </v>
          </cell>
          <cell r="D4454">
            <v>125.15</v>
          </cell>
        </row>
        <row r="4455">
          <cell r="A4455">
            <v>37444</v>
          </cell>
          <cell r="B4455" t="str">
            <v>TE DE SERVICO, PEAD PE 100, DE 125 X 32 MM, PARA ELETROFUSAO</v>
          </cell>
          <cell r="C4455" t="str">
            <v xml:space="preserve">UN    </v>
          </cell>
          <cell r="D4455">
            <v>127.27</v>
          </cell>
        </row>
        <row r="4456">
          <cell r="A4456">
            <v>37445</v>
          </cell>
          <cell r="B4456" t="str">
            <v>TE DE SERVICO, PEAD PE 100, DE 125 X 63 MM, PARA ELETROFUSAO</v>
          </cell>
          <cell r="C4456" t="str">
            <v xml:space="preserve">UN    </v>
          </cell>
          <cell r="D4456">
            <v>192.91</v>
          </cell>
        </row>
        <row r="4457">
          <cell r="A4457">
            <v>37446</v>
          </cell>
          <cell r="B4457" t="str">
            <v>TE DE SERVICO, PEAD PE 100, DE 200 X 20 MM, PARA ELETROFUSAO</v>
          </cell>
          <cell r="C4457" t="str">
            <v xml:space="preserve">UN    </v>
          </cell>
          <cell r="D4457">
            <v>210.3</v>
          </cell>
        </row>
        <row r="4458">
          <cell r="A4458">
            <v>37447</v>
          </cell>
          <cell r="B4458" t="str">
            <v>TE DE SERVICO, PEAD PE 100, DE 200 X 32 MM, PARA ELETROFUSAO</v>
          </cell>
          <cell r="C4458" t="str">
            <v xml:space="preserve">UN    </v>
          </cell>
          <cell r="D4458">
            <v>213.59</v>
          </cell>
        </row>
        <row r="4459">
          <cell r="A4459">
            <v>37448</v>
          </cell>
          <cell r="B4459" t="str">
            <v>TE DE SERVICO, PEAD PE 100, DE 200 X 63 MM, PARA ELETROFUSAO</v>
          </cell>
          <cell r="C4459" t="str">
            <v xml:space="preserve">UN    </v>
          </cell>
          <cell r="D4459">
            <v>292.98</v>
          </cell>
        </row>
        <row r="4460">
          <cell r="A4460">
            <v>37440</v>
          </cell>
          <cell r="B4460" t="str">
            <v>TE DE SERVICO, PEAD PE 100, DE 63 X 20 MM, PARA ELETROFUSAO</v>
          </cell>
          <cell r="C4460" t="str">
            <v xml:space="preserve">UN    </v>
          </cell>
          <cell r="D4460">
            <v>99.33</v>
          </cell>
        </row>
        <row r="4461">
          <cell r="A4461">
            <v>37441</v>
          </cell>
          <cell r="B4461" t="str">
            <v>TE DE SERVICO, PEAD PE 100, DE 63 X 32 MM, PARA ELETROFUSAO</v>
          </cell>
          <cell r="C4461" t="str">
            <v xml:space="preserve">UN    </v>
          </cell>
          <cell r="D4461">
            <v>99.33</v>
          </cell>
        </row>
        <row r="4462">
          <cell r="A4462">
            <v>37442</v>
          </cell>
          <cell r="B4462" t="str">
            <v>TE DE SERVICO, PEAD PE 100, DE 63 X 63 MM, PARA ELETROFUSAO</v>
          </cell>
          <cell r="C4462" t="str">
            <v xml:space="preserve">UN    </v>
          </cell>
          <cell r="D4462">
            <v>119.64</v>
          </cell>
        </row>
        <row r="4463">
          <cell r="A4463">
            <v>38017</v>
          </cell>
          <cell r="B4463" t="str">
            <v>TE DE TRANSICAO, CPVC, SOLDAVEL, 15 MM X 1/2", PARA AGUA QUENTE</v>
          </cell>
          <cell r="C4463" t="str">
            <v xml:space="preserve">UN    </v>
          </cell>
          <cell r="D4463">
            <v>11.51</v>
          </cell>
        </row>
        <row r="4464">
          <cell r="A4464">
            <v>38018</v>
          </cell>
          <cell r="B4464" t="str">
            <v>TE DE TRANSICAO, CPVC, SOLDAVEL, 22 MM X 1/2", PARA AGUA QUENTE</v>
          </cell>
          <cell r="C4464" t="str">
            <v xml:space="preserve">UN    </v>
          </cell>
          <cell r="D4464">
            <v>12.7</v>
          </cell>
        </row>
        <row r="4465">
          <cell r="A4465">
            <v>39895</v>
          </cell>
          <cell r="B4465" t="str">
            <v>TE DUPLA CURVA BRONZE/LATAO (REF 764) SEM ANEL DE SOLDA, ROSCA F X BOLSA X ROSCA F, 1/2" X 15 X 1/2"</v>
          </cell>
          <cell r="C4465" t="str">
            <v xml:space="preserve">UN    </v>
          </cell>
          <cell r="D4465">
            <v>29.3</v>
          </cell>
        </row>
        <row r="4466">
          <cell r="A4466">
            <v>39896</v>
          </cell>
          <cell r="B4466" t="str">
            <v>TE DUPLA CURVA BRONZE/LATAO (REF 764) SEM ANEL DE SOLDA, ROSCA F X BOLSA X ROSCA F, 3/4" X 22 X 3/4"</v>
          </cell>
          <cell r="C4466" t="str">
            <v xml:space="preserve">UN    </v>
          </cell>
          <cell r="D4466">
            <v>42.95</v>
          </cell>
        </row>
        <row r="4467">
          <cell r="A4467">
            <v>38873</v>
          </cell>
          <cell r="B4467" t="str">
            <v>TE METALICO, PARA CONEXAO COM ANEL DESLIZANTE EM TUBO PEX, DN 16 MM</v>
          </cell>
          <cell r="C4467" t="str">
            <v xml:space="preserve">UN    </v>
          </cell>
          <cell r="D4467">
            <v>11.6</v>
          </cell>
        </row>
        <row r="4468">
          <cell r="A4468">
            <v>38874</v>
          </cell>
          <cell r="B4468" t="str">
            <v>TE METALICO, PARA CONEXAO COM ANEL DESLIZANTE EM TUBO PEX, DN 20 MM</v>
          </cell>
          <cell r="C4468" t="str">
            <v xml:space="preserve">UN    </v>
          </cell>
          <cell r="D4468">
            <v>14.1</v>
          </cell>
        </row>
        <row r="4469">
          <cell r="A4469">
            <v>38875</v>
          </cell>
          <cell r="B4469" t="str">
            <v>TE METALICO, PARA CONEXAO COM ANEL DESLIZANTE EM TUBO PEX, DN 25 MM</v>
          </cell>
          <cell r="C4469" t="str">
            <v xml:space="preserve">UN    </v>
          </cell>
          <cell r="D4469">
            <v>24.92</v>
          </cell>
        </row>
        <row r="4470">
          <cell r="A4470">
            <v>38876</v>
          </cell>
          <cell r="B4470" t="str">
            <v>TE METALICO, PARA CONEXAO COM ANEL DESLIZANTE EM TUBO PEX, DN 32 MM</v>
          </cell>
          <cell r="C4470" t="str">
            <v xml:space="preserve">UN    </v>
          </cell>
          <cell r="D4470">
            <v>33.53</v>
          </cell>
        </row>
        <row r="4471">
          <cell r="A4471">
            <v>39000</v>
          </cell>
          <cell r="B4471" t="str">
            <v>TE MISTURADOR COM INSERTO METALICO, FEMEA, PPR, DN 25 MM X 3/4", PARA AGUA QUENTE E FRIA PREDIAL</v>
          </cell>
          <cell r="C4471" t="str">
            <v xml:space="preserve">UN    </v>
          </cell>
          <cell r="D4471">
            <v>24.69</v>
          </cell>
        </row>
        <row r="4472">
          <cell r="A4472">
            <v>38674</v>
          </cell>
          <cell r="B4472" t="str">
            <v>TE MISTURADOR DE TRANSICAO, CPVC, COM ROSCA, 22 MM X 3/4", PARA AGUA QUENTE</v>
          </cell>
          <cell r="C4472" t="str">
            <v xml:space="preserve">UN    </v>
          </cell>
          <cell r="D4472">
            <v>40.03</v>
          </cell>
        </row>
        <row r="4473">
          <cell r="A4473">
            <v>38911</v>
          </cell>
          <cell r="B4473" t="str">
            <v>TE MISTURADOR METALICO, PARA CONEXAO COM ANEL DESLIZANTE EM TUBO PEX, DN 16 MM X 1/2"</v>
          </cell>
          <cell r="C4473" t="str">
            <v xml:space="preserve">UN    </v>
          </cell>
          <cell r="D4473">
            <v>41.58</v>
          </cell>
        </row>
        <row r="4474">
          <cell r="A4474">
            <v>38912</v>
          </cell>
          <cell r="B4474" t="str">
            <v>TE MISTURADOR METALICO, PARA CONEXAO COM ANEL DESLIZANTE EM TUBO PEX, DN 20 MM X 3/4"</v>
          </cell>
          <cell r="C4474" t="str">
            <v xml:space="preserve">UN    </v>
          </cell>
          <cell r="D4474">
            <v>52.85</v>
          </cell>
        </row>
        <row r="4475">
          <cell r="A4475">
            <v>38019</v>
          </cell>
          <cell r="B4475" t="str">
            <v>TE MISTURADOR, CPVC, SOLDAVEL, 15 MM, PARA AGUA QUENTE</v>
          </cell>
          <cell r="C4475" t="str">
            <v xml:space="preserve">UN    </v>
          </cell>
          <cell r="D4475">
            <v>10.029999999999999</v>
          </cell>
        </row>
        <row r="4476">
          <cell r="A4476">
            <v>38020</v>
          </cell>
          <cell r="B4476" t="str">
            <v>TE MISTURADOR, CPVC, SOLDAVEL, 22 MM, PARA AGUA QUENTE</v>
          </cell>
          <cell r="C4476" t="str">
            <v xml:space="preserve">UN    </v>
          </cell>
          <cell r="D4476">
            <v>12.7</v>
          </cell>
        </row>
        <row r="4477">
          <cell r="A4477">
            <v>38454</v>
          </cell>
          <cell r="B4477" t="str">
            <v>TE MISTURADOR, PPR, F M M, DN 20 X 20 MM, PARA AGUA QUENTE PREDIAL</v>
          </cell>
          <cell r="C4477" t="str">
            <v xml:space="preserve">UN    </v>
          </cell>
          <cell r="D4477">
            <v>4.5</v>
          </cell>
        </row>
        <row r="4478">
          <cell r="A4478">
            <v>38455</v>
          </cell>
          <cell r="B4478" t="str">
            <v>TE MISTURADOR, PPR, F M M, DN 25 X 25 MM, PARA AGUA QUENTE PREDIAL</v>
          </cell>
          <cell r="C4478" t="str">
            <v xml:space="preserve">UN    </v>
          </cell>
          <cell r="D4478">
            <v>4.12</v>
          </cell>
        </row>
        <row r="4479">
          <cell r="A4479">
            <v>38462</v>
          </cell>
          <cell r="B4479" t="str">
            <v>TE NORMAL, PPR, SOLDAVEL, 90 GRAUS, DN 110 X 110 X 110 MM, PARA AGUA QUENTE PREDIAL</v>
          </cell>
          <cell r="C4479" t="str">
            <v xml:space="preserve">UN    </v>
          </cell>
          <cell r="D4479">
            <v>116.45</v>
          </cell>
        </row>
        <row r="4480">
          <cell r="A4480">
            <v>36362</v>
          </cell>
          <cell r="B4480" t="str">
            <v>TE NORMAL, PPR, SOLDAVEL, 90 GRAUS, DN 20 X 20 X 20 MM, PARA AGUA QUENTE PREDIAL</v>
          </cell>
          <cell r="C4480" t="str">
            <v xml:space="preserve">UN    </v>
          </cell>
          <cell r="D4480">
            <v>1.77</v>
          </cell>
        </row>
        <row r="4481">
          <cell r="A4481">
            <v>36298</v>
          </cell>
          <cell r="B4481" t="str">
            <v>TE NORMAL, PPR, SOLDAVEL, 90 GRAUS, DN 25 X 25 X 25 MM, PARA AGUA QUENTE PREDIAL</v>
          </cell>
          <cell r="C4481" t="str">
            <v xml:space="preserve">UN    </v>
          </cell>
          <cell r="D4481">
            <v>2.63</v>
          </cell>
        </row>
        <row r="4482">
          <cell r="A4482">
            <v>38456</v>
          </cell>
          <cell r="B4482" t="str">
            <v>TE NORMAL, PPR, SOLDAVEL, 90 GRAUS, DN 32 X 32 X 32 MM, PARA AGUA QUENTE PREDIAL</v>
          </cell>
          <cell r="C4482" t="str">
            <v xml:space="preserve">UN    </v>
          </cell>
          <cell r="D4482">
            <v>4.28</v>
          </cell>
        </row>
        <row r="4483">
          <cell r="A4483">
            <v>38457</v>
          </cell>
          <cell r="B4483" t="str">
            <v>TE NORMAL, PPR, SOLDAVEL, 90 GRAUS, DN 40 X 40 X 40 MM, PARA AGUA QUENTE PREDIAL</v>
          </cell>
          <cell r="C4483" t="str">
            <v xml:space="preserve">UN    </v>
          </cell>
          <cell r="D4483">
            <v>9.65</v>
          </cell>
        </row>
        <row r="4484">
          <cell r="A4484">
            <v>38458</v>
          </cell>
          <cell r="B4484" t="str">
            <v>TE NORMAL, PPR, SOLDAVEL, 90 GRAUS, DN 50 X 50 X 50 MM, PARA AGUA QUENTE PREDIAL</v>
          </cell>
          <cell r="C4484" t="str">
            <v xml:space="preserve">UN    </v>
          </cell>
          <cell r="D4484">
            <v>12.94</v>
          </cell>
        </row>
        <row r="4485">
          <cell r="A4485">
            <v>38459</v>
          </cell>
          <cell r="B4485" t="str">
            <v>TE NORMAL, PPR, SOLDAVEL, 90 GRAUS, DN 63 X 63 X 63 MM, PARA AGUA QUENTE PREDIAL</v>
          </cell>
          <cell r="C4485" t="str">
            <v xml:space="preserve">UN    </v>
          </cell>
          <cell r="D4485">
            <v>22.84</v>
          </cell>
        </row>
        <row r="4486">
          <cell r="A4486">
            <v>38460</v>
          </cell>
          <cell r="B4486" t="str">
            <v>TE NORMAL, PPR, SOLDAVEL, 90 GRAUS, DN 75 X 75 X 75 MM, PARA AGUA QUENTE PREDIAL</v>
          </cell>
          <cell r="C4486" t="str">
            <v xml:space="preserve">UN    </v>
          </cell>
          <cell r="D4486">
            <v>47.7</v>
          </cell>
        </row>
        <row r="4487">
          <cell r="A4487">
            <v>38461</v>
          </cell>
          <cell r="B4487" t="str">
            <v>TE NORMAL, PPR, SOLDAVEL, 90 GRAUS, DN 90 X 90 X 90 MM, PARA AGUA QUENTE PREDIAL</v>
          </cell>
          <cell r="C4487" t="str">
            <v xml:space="preserve">UN    </v>
          </cell>
          <cell r="D4487">
            <v>72.77</v>
          </cell>
        </row>
        <row r="4488">
          <cell r="A4488">
            <v>7094</v>
          </cell>
          <cell r="B4488" t="str">
            <v>TE PVC ROSCAVEL 90 GRAUS, 1", PARA  AGUA FRIA PREDIAL</v>
          </cell>
          <cell r="C4488" t="str">
            <v xml:space="preserve">UN    </v>
          </cell>
          <cell r="D4488">
            <v>7.52</v>
          </cell>
        </row>
        <row r="4489">
          <cell r="A4489">
            <v>7116</v>
          </cell>
          <cell r="B4489" t="str">
            <v>TE PVC SOLDAVEL, BBB, 90 GRAUS, DN 40 MM, PARA ESGOTO SECUNDARIO PREDIAL</v>
          </cell>
          <cell r="C4489" t="str">
            <v xml:space="preserve">UN    </v>
          </cell>
          <cell r="D4489">
            <v>1.93</v>
          </cell>
        </row>
        <row r="4490">
          <cell r="A4490">
            <v>7118</v>
          </cell>
          <cell r="B4490" t="str">
            <v>TE PVC, ROSCAVEL, 90 GRAUS, 1 1/2", AGUA FRIA PREDIAL</v>
          </cell>
          <cell r="C4490" t="str">
            <v xml:space="preserve">UN    </v>
          </cell>
          <cell r="D4490">
            <v>16.61</v>
          </cell>
        </row>
        <row r="4491">
          <cell r="A4491">
            <v>7117</v>
          </cell>
          <cell r="B4491" t="str">
            <v>TE PVC, ROSCAVEL, 90 GRAUS, 1 1/4", AGUA FRIA PREDIAL</v>
          </cell>
          <cell r="C4491" t="str">
            <v xml:space="preserve">UN    </v>
          </cell>
          <cell r="D4491">
            <v>14.77</v>
          </cell>
        </row>
        <row r="4492">
          <cell r="A4492">
            <v>7098</v>
          </cell>
          <cell r="B4492" t="str">
            <v>TE PVC, ROSCAVEL, 90 GRAUS, 1/2",  AGUA FRIA PREDIAL</v>
          </cell>
          <cell r="C4492" t="str">
            <v xml:space="preserve">UN    </v>
          </cell>
          <cell r="D4492">
            <v>2.06</v>
          </cell>
        </row>
        <row r="4493">
          <cell r="A4493">
            <v>7110</v>
          </cell>
          <cell r="B4493" t="str">
            <v>TE PVC, ROSCAVEL, 90 GRAUS, 2",  AGUA FRIA PREDIAL</v>
          </cell>
          <cell r="C4493" t="str">
            <v xml:space="preserve">UN    </v>
          </cell>
          <cell r="D4493">
            <v>36.119999999999997</v>
          </cell>
        </row>
        <row r="4494">
          <cell r="A4494">
            <v>7123</v>
          </cell>
          <cell r="B4494" t="str">
            <v>TE PVC, ROSCAVEL, 90 GRAUS, 3/4", AGUA FRIA PREDIAL</v>
          </cell>
          <cell r="C4494" t="str">
            <v xml:space="preserve">UN    </v>
          </cell>
          <cell r="D4494">
            <v>2.65</v>
          </cell>
        </row>
        <row r="4495">
          <cell r="A4495">
            <v>7121</v>
          </cell>
          <cell r="B4495" t="str">
            <v>TE PVC, SOLDAVEL, COM BUCHA DE LATAO NA BOLSA CENTRAL, 90 GRAUS, 20 MM X 1/2", PARA AGUA FRIA PREDIAL</v>
          </cell>
          <cell r="C4495" t="str">
            <v xml:space="preserve">UN    </v>
          </cell>
          <cell r="D4495">
            <v>6.53</v>
          </cell>
        </row>
        <row r="4496">
          <cell r="A4496">
            <v>7137</v>
          </cell>
          <cell r="B4496" t="str">
            <v>TE PVC, SOLDAVEL, COM BUCHA DE LATAO NA BOLSA CENTRAL, 90 GRAUS, 25 MM X 1/2", PARA AGUA FRIA PREDIAL</v>
          </cell>
          <cell r="C4496" t="str">
            <v xml:space="preserve">UN    </v>
          </cell>
          <cell r="D4496">
            <v>5.87</v>
          </cell>
        </row>
        <row r="4497">
          <cell r="A4497">
            <v>7122</v>
          </cell>
          <cell r="B4497" t="str">
            <v>TE PVC, SOLDAVEL, COM BUCHA DE LATAO NA BOLSA CENTRAL, 90 GRAUS, 25 MM X 3/4", PARA AGUA FRIA PREDIAL</v>
          </cell>
          <cell r="C4497" t="str">
            <v xml:space="preserve">UN    </v>
          </cell>
          <cell r="D4497">
            <v>7.34</v>
          </cell>
        </row>
        <row r="4498">
          <cell r="A4498">
            <v>7114</v>
          </cell>
          <cell r="B4498" t="str">
            <v>TE PVC, SOLDAVEL, COM BUCHA DE LATAO NA BOLSA CENTRAL, 90 GRAUS, 32 MM X 3/4", PARA AGUA FRIA PREDIAL</v>
          </cell>
          <cell r="C4498" t="str">
            <v xml:space="preserve">UN    </v>
          </cell>
          <cell r="D4498">
            <v>11.32</v>
          </cell>
        </row>
        <row r="4499">
          <cell r="A4499">
            <v>7109</v>
          </cell>
          <cell r="B4499" t="str">
            <v>TE PVC, SOLDAVEL, COM ROSCA NA BOLSA CENTRAL, 90 GRAUS, 20 MM X 1/2", PARA AGUA FRIA PREDIAL</v>
          </cell>
          <cell r="C4499" t="str">
            <v xml:space="preserve">UN    </v>
          </cell>
          <cell r="D4499">
            <v>1.98</v>
          </cell>
        </row>
        <row r="4500">
          <cell r="A4500">
            <v>7135</v>
          </cell>
          <cell r="B4500" t="str">
            <v>TE PVC, SOLDAVEL, COM ROSCA NA BOLSA CENTRAL, 90 GRAUS, 25 MM X 1/2", PARA AGUA FRIA PREDIAL</v>
          </cell>
          <cell r="C4500" t="str">
            <v xml:space="preserve">UN    </v>
          </cell>
          <cell r="D4500">
            <v>3.09</v>
          </cell>
        </row>
        <row r="4501">
          <cell r="A4501">
            <v>37947</v>
          </cell>
          <cell r="B4501" t="str">
            <v>TE PVC, SOLDAVEL, COM ROSCA NA BOLSA CENTRAL, 90 GRAUS, 25 MM X 3/4", PARA AGUA FRIA PREDIAL</v>
          </cell>
          <cell r="C4501" t="str">
            <v xml:space="preserve">UN    </v>
          </cell>
          <cell r="D4501">
            <v>3.13</v>
          </cell>
        </row>
        <row r="4502">
          <cell r="A4502">
            <v>7103</v>
          </cell>
          <cell r="B4502" t="str">
            <v>TE PVC, SOLDAVEL, COM ROSCA NA BOLSA CENTRAL, 90 GRAUS, 32 MM X 3/4", PARA AGUA FRIA PREDIAL</v>
          </cell>
          <cell r="C4502" t="str">
            <v xml:space="preserve">UN    </v>
          </cell>
          <cell r="D4502">
            <v>7.18</v>
          </cell>
        </row>
        <row r="4503">
          <cell r="A4503">
            <v>40419</v>
          </cell>
          <cell r="B4503" t="str">
            <v>TE RANHURADO EM FERRO FUNDIDO, DN 50 (2")</v>
          </cell>
          <cell r="C4503" t="str">
            <v xml:space="preserve">UN    </v>
          </cell>
          <cell r="D4503">
            <v>21.26</v>
          </cell>
        </row>
        <row r="4504">
          <cell r="A4504">
            <v>40420</v>
          </cell>
          <cell r="B4504" t="str">
            <v>TE RANHURADO EM FERRO FUNDIDO, DN 65 (2 1/2")</v>
          </cell>
          <cell r="C4504" t="str">
            <v xml:space="preserve">UN    </v>
          </cell>
          <cell r="D4504">
            <v>31.02</v>
          </cell>
        </row>
        <row r="4505">
          <cell r="A4505">
            <v>40421</v>
          </cell>
          <cell r="B4505" t="str">
            <v>TE RANHURADO EM FERRO FUNDIDO, DN 80 (3")</v>
          </cell>
          <cell r="C4505" t="str">
            <v xml:space="preserve">UN    </v>
          </cell>
          <cell r="D4505">
            <v>33.020000000000003</v>
          </cell>
        </row>
        <row r="4506">
          <cell r="A4506">
            <v>7126</v>
          </cell>
          <cell r="B4506" t="str">
            <v>TE REDUCAO PVC, ROSCAVEL, 90 GRAUS,  1.1/2" X 3/4",  AGUA FRIA PREDIAL</v>
          </cell>
          <cell r="C4506" t="str">
            <v xml:space="preserve">UN    </v>
          </cell>
          <cell r="D4506">
            <v>15.07</v>
          </cell>
        </row>
        <row r="4507">
          <cell r="A4507">
            <v>38905</v>
          </cell>
          <cell r="B4507" t="str">
            <v>TE ROSCA FEMEA, METALICO, PARA CONEXAO COM ANEL DESLIZANTE EM TUBO PEX, DN 16 MM X 1/2"</v>
          </cell>
          <cell r="C4507" t="str">
            <v xml:space="preserve">UN    </v>
          </cell>
          <cell r="D4507">
            <v>13.03</v>
          </cell>
        </row>
        <row r="4508">
          <cell r="A4508">
            <v>38907</v>
          </cell>
          <cell r="B4508" t="str">
            <v>TE ROSCA FEMEA, METALICO, PARA CONEXAO COM ANEL DESLIZANTE EM TUBO PEX, DN 20 MM X 1/2"</v>
          </cell>
          <cell r="C4508" t="str">
            <v xml:space="preserve">UN    </v>
          </cell>
          <cell r="D4508">
            <v>13.86</v>
          </cell>
        </row>
        <row r="4509">
          <cell r="A4509">
            <v>38908</v>
          </cell>
          <cell r="B4509" t="str">
            <v>TE ROSCA FEMEA, METALICO, PARA CONEXAO COM ANEL DESLIZANTE EM TUBO PEX, DN 20 MM X 3/4"</v>
          </cell>
          <cell r="C4509" t="str">
            <v xml:space="preserve">UN    </v>
          </cell>
          <cell r="D4509">
            <v>15.6</v>
          </cell>
        </row>
        <row r="4510">
          <cell r="A4510">
            <v>38909</v>
          </cell>
          <cell r="B4510" t="str">
            <v>TE ROSCA FEMEA, METALICO, PARA CONEXAO COM ANEL DESLIZANTE EM TUBO PEX, DN 25 MM X 1/2"</v>
          </cell>
          <cell r="C4510" t="str">
            <v xml:space="preserve">UN    </v>
          </cell>
          <cell r="D4510">
            <v>22.43</v>
          </cell>
        </row>
        <row r="4511">
          <cell r="A4511">
            <v>38910</v>
          </cell>
          <cell r="B4511" t="str">
            <v>TE ROSCA FEMEA, METALICO, PARA CONEXAO COM ANEL DESLIZANTE EM TUBO PEX, DN 25 MM X 3/4"</v>
          </cell>
          <cell r="C4511" t="str">
            <v xml:space="preserve">UN    </v>
          </cell>
          <cell r="D4511">
            <v>24.22</v>
          </cell>
        </row>
        <row r="4512">
          <cell r="A4512">
            <v>38897</v>
          </cell>
          <cell r="B4512" t="str">
            <v>TE ROSCA MACHO, METALICO, PARA CONEXAO COM ANEL DESLIZANTE EM TUBO PEX, DN 16 MM X 1/2"</v>
          </cell>
          <cell r="C4512" t="str">
            <v xml:space="preserve">UN    </v>
          </cell>
          <cell r="D4512">
            <v>13.08</v>
          </cell>
        </row>
        <row r="4513">
          <cell r="A4513">
            <v>38899</v>
          </cell>
          <cell r="B4513" t="str">
            <v>TE ROSCA MACHO, METALICO, PARA CONEXAO COM ANEL DESLIZANTE EM TUBO PEX, DN 20 MM X 1/2"</v>
          </cell>
          <cell r="C4513" t="str">
            <v xml:space="preserve">UN    </v>
          </cell>
          <cell r="D4513">
            <v>14.72</v>
          </cell>
        </row>
        <row r="4514">
          <cell r="A4514">
            <v>38900</v>
          </cell>
          <cell r="B4514" t="str">
            <v>TE ROSCA MACHO, METALICO, PARA CONEXAO COM ANEL DESLIZANTE EM TUBO PEX, DN 20 MM X 3/4"</v>
          </cell>
          <cell r="C4514" t="str">
            <v xml:space="preserve">UN    </v>
          </cell>
          <cell r="D4514">
            <v>15.34</v>
          </cell>
        </row>
        <row r="4515">
          <cell r="A4515">
            <v>38901</v>
          </cell>
          <cell r="B4515" t="str">
            <v>TE ROSCA MACHO, METALICO, PARA CONEXAO COM ANEL DESLIZANTE EM TUBO PEX, DN 25 MM X 3/4"</v>
          </cell>
          <cell r="C4515" t="str">
            <v xml:space="preserve">UN    </v>
          </cell>
          <cell r="D4515">
            <v>25.1</v>
          </cell>
        </row>
        <row r="4516">
          <cell r="A4516">
            <v>38904</v>
          </cell>
          <cell r="B4516" t="str">
            <v>TE ROSCA MACHO, METALICO, PARA CONEXAO COM ANEL DESLIZANTE EM TUBO PEX, DN 32 MM X 1"</v>
          </cell>
          <cell r="C4516" t="str">
            <v xml:space="preserve">UN    </v>
          </cell>
          <cell r="D4516">
            <v>40.78</v>
          </cell>
        </row>
        <row r="4517">
          <cell r="A4517">
            <v>38903</v>
          </cell>
          <cell r="B4517" t="str">
            <v>TE ROSCA MACHO, METALICO, PARA CONEXAO COM ANEL DESLIZANTE EM TUBO PEX, DN 32 MM X 3/4"</v>
          </cell>
          <cell r="C4517" t="str">
            <v xml:space="preserve">UN    </v>
          </cell>
          <cell r="D4517">
            <v>40.53</v>
          </cell>
        </row>
        <row r="4518">
          <cell r="A4518">
            <v>7091</v>
          </cell>
          <cell r="B4518" t="str">
            <v>TE SANITARIO, PVC, DN 100 X 100 MM, SERIE NORMAL, PARA ESGOTO PREDIAL</v>
          </cell>
          <cell r="C4518" t="str">
            <v xml:space="preserve">UN    </v>
          </cell>
          <cell r="D4518">
            <v>9.08</v>
          </cell>
        </row>
        <row r="4519">
          <cell r="A4519">
            <v>11655</v>
          </cell>
          <cell r="B4519" t="str">
            <v>TE SANITARIO, PVC, DN 100 X 50 MM, SERIE NORMAL, PARA ESGOTO PREDIAL</v>
          </cell>
          <cell r="C4519" t="str">
            <v xml:space="preserve">UN    </v>
          </cell>
          <cell r="D4519">
            <v>8.68</v>
          </cell>
        </row>
        <row r="4520">
          <cell r="A4520">
            <v>11656</v>
          </cell>
          <cell r="B4520" t="str">
            <v>TE SANITARIO, PVC, DN 100 X 75 MM, SERIE NORMAL PARA ESGOTO PREDIAL</v>
          </cell>
          <cell r="C4520" t="str">
            <v xml:space="preserve">UN    </v>
          </cell>
          <cell r="D4520">
            <v>9.07</v>
          </cell>
        </row>
        <row r="4521">
          <cell r="A4521">
            <v>37948</v>
          </cell>
          <cell r="B4521" t="str">
            <v>TE SANITARIO, PVC, DN 40 X 40 MM, SERIE NORMAL, PARA ESGOTO PREDIAL</v>
          </cell>
          <cell r="C4521" t="str">
            <v xml:space="preserve">UN    </v>
          </cell>
          <cell r="D4521">
            <v>1.84</v>
          </cell>
        </row>
        <row r="4522">
          <cell r="A4522">
            <v>7097</v>
          </cell>
          <cell r="B4522" t="str">
            <v>TE SANITARIO, PVC, DN 50 X 50 MM, SERIE NORMAL, PARA ESGOTO PREDIAL</v>
          </cell>
          <cell r="C4522" t="str">
            <v xml:space="preserve">UN    </v>
          </cell>
          <cell r="D4522">
            <v>4.03</v>
          </cell>
        </row>
        <row r="4523">
          <cell r="A4523">
            <v>11657</v>
          </cell>
          <cell r="B4523" t="str">
            <v>TE SANITARIO, PVC, DN 75 X 50 MM, SERIE NORMAL PARA ESGOTO PREDIAL</v>
          </cell>
          <cell r="C4523" t="str">
            <v xml:space="preserve">UN    </v>
          </cell>
          <cell r="D4523">
            <v>7.91</v>
          </cell>
        </row>
        <row r="4524">
          <cell r="A4524">
            <v>11658</v>
          </cell>
          <cell r="B4524" t="str">
            <v>TE SANITARIO, PVC, DN 75 X 75 MM, SERIE NORMAL PARA ESGOTO PREDIAL</v>
          </cell>
          <cell r="C4524" t="str">
            <v xml:space="preserve">UN    </v>
          </cell>
          <cell r="D4524">
            <v>8.06</v>
          </cell>
        </row>
        <row r="4525">
          <cell r="A4525">
            <v>7146</v>
          </cell>
          <cell r="B4525" t="str">
            <v>TE SOLDAVEL, PVC, 90 GRAUS, 110 MM, PARA AGUA FRIA PREDIAL (NBR 5648)</v>
          </cell>
          <cell r="C4525" t="str">
            <v xml:space="preserve">UN    </v>
          </cell>
          <cell r="D4525">
            <v>111.88</v>
          </cell>
        </row>
        <row r="4526">
          <cell r="A4526">
            <v>7138</v>
          </cell>
          <cell r="B4526" t="str">
            <v>TE SOLDAVEL, PVC, 90 GRAUS, 20 MM, PARA AGUA FRIA PREDIAL (NBR 5648)</v>
          </cell>
          <cell r="C4526" t="str">
            <v xml:space="preserve">UN    </v>
          </cell>
          <cell r="D4526">
            <v>0.63</v>
          </cell>
        </row>
        <row r="4527">
          <cell r="A4527">
            <v>7139</v>
          </cell>
          <cell r="B4527" t="str">
            <v>TE SOLDAVEL, PVC, 90 GRAUS, 25 MM, PARA AGUA FRIA PREDIAL (NBR 5648)</v>
          </cell>
          <cell r="C4527" t="str">
            <v xml:space="preserve">UN    </v>
          </cell>
          <cell r="D4527">
            <v>0.83</v>
          </cell>
        </row>
        <row r="4528">
          <cell r="A4528">
            <v>7140</v>
          </cell>
          <cell r="B4528" t="str">
            <v>TE SOLDAVEL, PVC, 90 GRAUS, 32 MM, PARA AGUA FRIA PREDIAL (NBR 5648)</v>
          </cell>
          <cell r="C4528" t="str">
            <v xml:space="preserve">UN    </v>
          </cell>
          <cell r="D4528">
            <v>2.76</v>
          </cell>
        </row>
        <row r="4529">
          <cell r="A4529">
            <v>7141</v>
          </cell>
          <cell r="B4529" t="str">
            <v>TE SOLDAVEL, PVC, 90 GRAUS, 40 MM, PARA AGUA FRIA PREDIAL (NBR 5648)</v>
          </cell>
          <cell r="C4529" t="str">
            <v xml:space="preserve">UN    </v>
          </cell>
          <cell r="D4529">
            <v>6.03</v>
          </cell>
        </row>
        <row r="4530">
          <cell r="A4530">
            <v>7143</v>
          </cell>
          <cell r="B4530" t="str">
            <v>TE SOLDAVEL, PVC, 90 GRAUS, 60 MM, PARA AGUA FRIA PREDIAL (NBR 5648)</v>
          </cell>
          <cell r="C4530" t="str">
            <v xml:space="preserve">UN    </v>
          </cell>
          <cell r="D4530">
            <v>20.11</v>
          </cell>
        </row>
        <row r="4531">
          <cell r="A4531">
            <v>7144</v>
          </cell>
          <cell r="B4531" t="str">
            <v>TE SOLDAVEL, PVC, 90 GRAUS, 75 MM, PARA AGUA FRIA PREDIAL (NBR 5648)</v>
          </cell>
          <cell r="C4531" t="str">
            <v xml:space="preserve">UN    </v>
          </cell>
          <cell r="D4531">
            <v>40.22</v>
          </cell>
        </row>
        <row r="4532">
          <cell r="A4532">
            <v>7145</v>
          </cell>
          <cell r="B4532" t="str">
            <v>TE SOLDAVEL, PVC, 90 GRAUS, 85 MM, PARA AGUA FRIA PREDIAL (NBR 5648)</v>
          </cell>
          <cell r="C4532" t="str">
            <v xml:space="preserve">UN    </v>
          </cell>
          <cell r="D4532">
            <v>65.97</v>
          </cell>
        </row>
        <row r="4533">
          <cell r="A4533">
            <v>7142</v>
          </cell>
          <cell r="B4533" t="str">
            <v>TE SOLDAVEL, PVC, 90 GRAUS,50 MM, PARA AGUA FRIA PREDIAL (NBR 5648)</v>
          </cell>
          <cell r="C4533" t="str">
            <v xml:space="preserve">UN    </v>
          </cell>
          <cell r="D4533">
            <v>6.74</v>
          </cell>
        </row>
        <row r="4534">
          <cell r="A4534">
            <v>3593</v>
          </cell>
          <cell r="B4534" t="str">
            <v>TE 45 GRAUS DE FERRO GALVANIZADO, COM ROSCA BSP, DE 1 1/2"</v>
          </cell>
          <cell r="C4534" t="str">
            <v xml:space="preserve">UN    </v>
          </cell>
          <cell r="D4534">
            <v>41.78</v>
          </cell>
        </row>
        <row r="4535">
          <cell r="A4535">
            <v>3588</v>
          </cell>
          <cell r="B4535" t="str">
            <v>TE 45 GRAUS DE FERRO GALVANIZADO, COM ROSCA BSP, DE 1 1/4"</v>
          </cell>
          <cell r="C4535" t="str">
            <v xml:space="preserve">UN    </v>
          </cell>
          <cell r="D4535">
            <v>32.21</v>
          </cell>
        </row>
        <row r="4536">
          <cell r="A4536">
            <v>3585</v>
          </cell>
          <cell r="B4536" t="str">
            <v>TE 45 GRAUS DE FERRO GALVANIZADO, COM ROSCA BSP, DE 1/2"</v>
          </cell>
          <cell r="C4536" t="str">
            <v xml:space="preserve">UN    </v>
          </cell>
          <cell r="D4536">
            <v>9.94</v>
          </cell>
        </row>
        <row r="4537">
          <cell r="A4537">
            <v>3587</v>
          </cell>
          <cell r="B4537" t="str">
            <v>TE 45 GRAUS DE FERRO GALVANIZADO, COM ROSCA BSP, DE 1"</v>
          </cell>
          <cell r="C4537" t="str">
            <v xml:space="preserve">UN    </v>
          </cell>
          <cell r="D4537">
            <v>19.98</v>
          </cell>
        </row>
        <row r="4538">
          <cell r="A4538">
            <v>3590</v>
          </cell>
          <cell r="B4538" t="str">
            <v>TE 45 GRAUS DE FERRO GALVANIZADO, COM ROSCA BSP, DE 2 1/2"</v>
          </cell>
          <cell r="C4538" t="str">
            <v xml:space="preserve">UN    </v>
          </cell>
          <cell r="D4538">
            <v>118.64</v>
          </cell>
        </row>
        <row r="4539">
          <cell r="A4539">
            <v>3589</v>
          </cell>
          <cell r="B4539" t="str">
            <v>TE 45 GRAUS DE FERRO GALVANIZADO, COM ROSCA BSP, DE 2"</v>
          </cell>
          <cell r="C4539" t="str">
            <v xml:space="preserve">UN    </v>
          </cell>
          <cell r="D4539">
            <v>63.68</v>
          </cell>
        </row>
        <row r="4540">
          <cell r="A4540">
            <v>3586</v>
          </cell>
          <cell r="B4540" t="str">
            <v>TE 45 GRAUS DE FERRO GALVANIZADO, COM ROSCA BSP, DE 3/4"</v>
          </cell>
          <cell r="C4540" t="str">
            <v xml:space="preserve">UN    </v>
          </cell>
          <cell r="D4540">
            <v>13.03</v>
          </cell>
        </row>
        <row r="4541">
          <cell r="A4541">
            <v>3592</v>
          </cell>
          <cell r="B4541" t="str">
            <v>TE 45 GRAUS DE FERRO GALVANIZADO, COM ROSCA BSP, DE 3"</v>
          </cell>
          <cell r="C4541" t="str">
            <v xml:space="preserve">UN    </v>
          </cell>
          <cell r="D4541">
            <v>187.54</v>
          </cell>
        </row>
        <row r="4542">
          <cell r="A4542">
            <v>3591</v>
          </cell>
          <cell r="B4542" t="str">
            <v>TE 45 GRAUS DE FERRO GALVANIZADO, COM ROSCA BSP, DE 4"</v>
          </cell>
          <cell r="C4542" t="str">
            <v xml:space="preserve">UN    </v>
          </cell>
          <cell r="D4542">
            <v>300.64</v>
          </cell>
        </row>
        <row r="4543">
          <cell r="A4543">
            <v>40396</v>
          </cell>
          <cell r="B4543" t="str">
            <v>TE 90 GRAUS EM ACO CARBONO, SOLDAVEL, PRESSAO 3.000 LBS, DN 1 1/2"</v>
          </cell>
          <cell r="C4543" t="str">
            <v xml:space="preserve">UN    </v>
          </cell>
          <cell r="D4543">
            <v>69.94</v>
          </cell>
        </row>
        <row r="4544">
          <cell r="A4544">
            <v>40395</v>
          </cell>
          <cell r="B4544" t="str">
            <v>TE 90 GRAUS EM ACO CARBONO, SOLDAVEL, PRESSAO 3.000 LBS, DN 1 1/4"</v>
          </cell>
          <cell r="C4544" t="str">
            <v xml:space="preserve">UN    </v>
          </cell>
          <cell r="D4544">
            <v>53.67</v>
          </cell>
        </row>
        <row r="4545">
          <cell r="A4545">
            <v>40392</v>
          </cell>
          <cell r="B4545" t="str">
            <v>TE 90 GRAUS EM ACO CARBONO, SOLDAVEL, PRESSAO 3.000 LBS, DN 1/2"</v>
          </cell>
          <cell r="C4545" t="str">
            <v xml:space="preserve">UN    </v>
          </cell>
          <cell r="D4545">
            <v>17.27</v>
          </cell>
        </row>
        <row r="4546">
          <cell r="A4546">
            <v>40394</v>
          </cell>
          <cell r="B4546" t="str">
            <v>TE 90 GRAUS EM ACO CARBONO, SOLDAVEL, PRESSAO 3.000 LBS, DN 1"</v>
          </cell>
          <cell r="C4546" t="str">
            <v xml:space="preserve">UN    </v>
          </cell>
          <cell r="D4546">
            <v>34.94</v>
          </cell>
        </row>
        <row r="4547">
          <cell r="A4547">
            <v>40398</v>
          </cell>
          <cell r="B4547" t="str">
            <v>TE 90 GRAUS EM ACO CARBONO, SOLDAVEL, PRESSAO 3.000 LBS, DN 2 1/2"</v>
          </cell>
          <cell r="C4547" t="str">
            <v xml:space="preserve">UN    </v>
          </cell>
          <cell r="D4547">
            <v>224.39</v>
          </cell>
        </row>
        <row r="4548">
          <cell r="A4548">
            <v>40397</v>
          </cell>
          <cell r="B4548" t="str">
            <v>TE 90 GRAUS EM ACO CARBONO, SOLDAVEL, PRESSAO 3.000 LBS, DN 2"</v>
          </cell>
          <cell r="C4548" t="str">
            <v xml:space="preserve">UN    </v>
          </cell>
          <cell r="D4548">
            <v>114.91</v>
          </cell>
        </row>
        <row r="4549">
          <cell r="A4549">
            <v>40393</v>
          </cell>
          <cell r="B4549" t="str">
            <v>TE 90 GRAUS EM ACO CARBONO, SOLDAVEL, PRESSAO 3.000 LBS, DN 3/4"</v>
          </cell>
          <cell r="C4549" t="str">
            <v xml:space="preserve">UN    </v>
          </cell>
          <cell r="D4549">
            <v>22.24</v>
          </cell>
        </row>
        <row r="4550">
          <cell r="A4550">
            <v>40399</v>
          </cell>
          <cell r="B4550" t="str">
            <v>TE 90 GRAUS EM ACO CARBONO, SOLDAVEL, PRESSAO 3.000 LBS, DN 3"</v>
          </cell>
          <cell r="C4550" t="str">
            <v xml:space="preserve">UN    </v>
          </cell>
          <cell r="D4550">
            <v>367.1</v>
          </cell>
        </row>
        <row r="4551">
          <cell r="A4551">
            <v>39322</v>
          </cell>
          <cell r="B4551" t="str">
            <v>TE, PLASTICO, DN 16 MM, PARA CONEXAO COM CRIMPAGEM EM TUBO PEX</v>
          </cell>
          <cell r="C4551" t="str">
            <v xml:space="preserve">UN    </v>
          </cell>
          <cell r="D4551">
            <v>15.81</v>
          </cell>
        </row>
        <row r="4552">
          <cell r="A4552">
            <v>39289</v>
          </cell>
          <cell r="B4552" t="str">
            <v>TE, PLASTICO, DN 20 MM, PARA CONEXAO COM CRIMPAGEM EM TUBO PEX</v>
          </cell>
          <cell r="C4552" t="str">
            <v xml:space="preserve">UN    </v>
          </cell>
          <cell r="D4552">
            <v>18.940000000000001</v>
          </cell>
        </row>
        <row r="4553">
          <cell r="A4553">
            <v>39290</v>
          </cell>
          <cell r="B4553" t="str">
            <v>TE, PLASTICO, DN 25 MM, PARA CONEXAO COM CRIMPAGEM EM TUBO PEX</v>
          </cell>
          <cell r="C4553" t="str">
            <v xml:space="preserve">UN    </v>
          </cell>
          <cell r="D4553">
            <v>32.14</v>
          </cell>
        </row>
        <row r="4554">
          <cell r="A4554">
            <v>39291</v>
          </cell>
          <cell r="B4554" t="str">
            <v>TE, PLASTICO, DN 32 MM, PARA CONEXAO COM CRIMPAGEM EM TUBO PEX</v>
          </cell>
          <cell r="C4554" t="str">
            <v xml:space="preserve">UN    </v>
          </cell>
          <cell r="D4554">
            <v>48.12</v>
          </cell>
        </row>
        <row r="4555">
          <cell r="A4555">
            <v>20174</v>
          </cell>
          <cell r="B4555" t="str">
            <v>TE, PVC LEVE, CURTO, 90 GRAUS, 150 MM, PARA ESGOTO</v>
          </cell>
          <cell r="C4555" t="str">
            <v xml:space="preserve">UN    </v>
          </cell>
          <cell r="D4555">
            <v>22.13</v>
          </cell>
        </row>
        <row r="4556">
          <cell r="A4556">
            <v>41892</v>
          </cell>
          <cell r="B4556" t="str">
            <v>TE, PVC PBA, BBB, 90 GRAUS, DN 100 / DE 110 MM, PARA REDE  AGUA (NBR 10351)</v>
          </cell>
          <cell r="C4556" t="str">
            <v xml:space="preserve">UN    </v>
          </cell>
          <cell r="D4556">
            <v>82.14</v>
          </cell>
        </row>
        <row r="4557">
          <cell r="A4557">
            <v>7048</v>
          </cell>
          <cell r="B4557" t="str">
            <v>TE, PVC PBA, BBB, 90 GRAUS, DN 50 / DE 60 MM, PARA REDE AGUA (NBR 10351)</v>
          </cell>
          <cell r="C4557" t="str">
            <v xml:space="preserve">UN    </v>
          </cell>
          <cell r="D4557">
            <v>17.73</v>
          </cell>
        </row>
        <row r="4558">
          <cell r="A4558">
            <v>7088</v>
          </cell>
          <cell r="B4558" t="str">
            <v>TE, PVC PBA, BBB, 90 GRAUS, DN 75 / DE 85 MM, PARA REDE AGUA (NBR 10351)</v>
          </cell>
          <cell r="C4558" t="str">
            <v xml:space="preserve">UN    </v>
          </cell>
          <cell r="D4558">
            <v>38.770000000000003</v>
          </cell>
        </row>
        <row r="4559">
          <cell r="A4559">
            <v>20179</v>
          </cell>
          <cell r="B4559" t="str">
            <v>TE, PVC, SERIE R, 100 X 100 MM, PARA ESGOTO PREDIAL</v>
          </cell>
          <cell r="C4559" t="str">
            <v xml:space="preserve">UN    </v>
          </cell>
          <cell r="D4559">
            <v>29.8</v>
          </cell>
        </row>
        <row r="4560">
          <cell r="A4560">
            <v>20178</v>
          </cell>
          <cell r="B4560" t="str">
            <v>TE, PVC, SERIE R, 100 X 75 MM, PARA ESGOTO PREDIAL</v>
          </cell>
          <cell r="C4560" t="str">
            <v xml:space="preserve">UN    </v>
          </cell>
          <cell r="D4560">
            <v>26.33</v>
          </cell>
        </row>
        <row r="4561">
          <cell r="A4561">
            <v>20180</v>
          </cell>
          <cell r="B4561" t="str">
            <v>TE, PVC, SERIE R, 150 X 100 MM, PARA ESGOTO PREDIAL</v>
          </cell>
          <cell r="C4561" t="str">
            <v xml:space="preserve">UN    </v>
          </cell>
          <cell r="D4561">
            <v>48.39</v>
          </cell>
        </row>
        <row r="4562">
          <cell r="A4562">
            <v>20181</v>
          </cell>
          <cell r="B4562" t="str">
            <v>TE, PVC, SERIE R, 150 X 150 MM, PARA ESGOTO PREDIAL</v>
          </cell>
          <cell r="C4562" t="str">
            <v xml:space="preserve">UN    </v>
          </cell>
          <cell r="D4562">
            <v>71.790000000000006</v>
          </cell>
        </row>
        <row r="4563">
          <cell r="A4563">
            <v>20177</v>
          </cell>
          <cell r="B4563" t="str">
            <v>TE, PVC, SERIE R, 75 X 75 MM, PARA ESGOTO PREDIAL</v>
          </cell>
          <cell r="C4563" t="str">
            <v xml:space="preserve">UN    </v>
          </cell>
          <cell r="D4563">
            <v>17.260000000000002</v>
          </cell>
        </row>
        <row r="4564">
          <cell r="A4564">
            <v>7082</v>
          </cell>
          <cell r="B4564" t="str">
            <v>TE, PVC, 90 GRAUS, BBB, JE, DN 100 MM, PARA REDE COLETORA ESGOTO (NBR 10569)</v>
          </cell>
          <cell r="C4564" t="str">
            <v xml:space="preserve">UN    </v>
          </cell>
          <cell r="D4564">
            <v>33.65</v>
          </cell>
        </row>
        <row r="4565">
          <cell r="A4565">
            <v>42707</v>
          </cell>
          <cell r="B4565" t="str">
            <v>TE, PVC, 90 GRAUS, BBB, JE, DN 100 MM, PARA TUBO CORRUGADO E/OU LISO, REDE COLETORA ESGOTO (NBR 10569</v>
          </cell>
          <cell r="C4565" t="str">
            <v xml:space="preserve">UN    </v>
          </cell>
          <cell r="D4565">
            <v>91.39</v>
          </cell>
        </row>
        <row r="4566">
          <cell r="A4566">
            <v>7069</v>
          </cell>
          <cell r="B4566" t="str">
            <v>TE, PVC, 90 GRAUS, BBB, JE, DN 150 MM, PARA REDE COLETORA ESGOTO (NBR 10569)</v>
          </cell>
          <cell r="C4566" t="str">
            <v xml:space="preserve">UN    </v>
          </cell>
          <cell r="D4566">
            <v>74.69</v>
          </cell>
        </row>
        <row r="4567">
          <cell r="A4567">
            <v>42708</v>
          </cell>
          <cell r="B4567" t="str">
            <v>TE, PVC, 90 GRAUS, BBB, JE, DN 150 MM, PARA TUBO CORRUGADO E/OU LISO, REDE COLETORA ESGOTO (NBR 10569)</v>
          </cell>
          <cell r="C4567" t="str">
            <v xml:space="preserve">UN    </v>
          </cell>
          <cell r="D4567">
            <v>239.88</v>
          </cell>
        </row>
        <row r="4568">
          <cell r="A4568">
            <v>7070</v>
          </cell>
          <cell r="B4568" t="str">
            <v>TE, PVC, 90 GRAUS, BBB, JE, DN 200 MM, PARA REDE COLETORA ESGOTO (NBR 10569)</v>
          </cell>
          <cell r="C4568" t="str">
            <v xml:space="preserve">UN    </v>
          </cell>
          <cell r="D4568">
            <v>106.95</v>
          </cell>
        </row>
        <row r="4569">
          <cell r="A4569">
            <v>42709</v>
          </cell>
          <cell r="B4569" t="str">
            <v>TE, PVC, 90 GRAUS, BBB, JE, DN 200 MM, PARA TUBO CORRUGADO E/OU LISO, REDE COLETORA ESGOTO (NBR 10569)</v>
          </cell>
          <cell r="C4569" t="str">
            <v xml:space="preserve">UN    </v>
          </cell>
          <cell r="D4569">
            <v>358.75</v>
          </cell>
        </row>
        <row r="4570">
          <cell r="A4570">
            <v>42710</v>
          </cell>
          <cell r="B4570" t="str">
            <v>TE, PVC, 90 GRAUS, BBB, JE, DN 250 MM, PARA TUBO CORRUGADO E/OU LISO, REDE COLETORA ESGOTO (NBR 10569)</v>
          </cell>
          <cell r="C4570" t="str">
            <v xml:space="preserve">UN    </v>
          </cell>
          <cell r="D4570">
            <v>1031.24</v>
          </cell>
        </row>
        <row r="4571">
          <cell r="A4571">
            <v>42716</v>
          </cell>
          <cell r="B4571" t="str">
            <v>TE, PVC, 90 GRAUS, BBB, JE, DN 300 MM, PARA TUBO CORRUGADO E/OU LISO, REDE COLETORA ESGOTO (NBR 10569)</v>
          </cell>
          <cell r="C4571" t="str">
            <v xml:space="preserve">UN    </v>
          </cell>
          <cell r="D4571">
            <v>1283.55</v>
          </cell>
        </row>
        <row r="4572">
          <cell r="A4572">
            <v>20172</v>
          </cell>
          <cell r="B4572" t="str">
            <v>TE, PVC, 90 GRAUS, BBP, JE, DN 100 MM, PARA REDE COLETORA ESGOTO (NBR 10569)</v>
          </cell>
          <cell r="C4572" t="str">
            <v xml:space="preserve">UN    </v>
          </cell>
          <cell r="D4572">
            <v>24.68</v>
          </cell>
        </row>
        <row r="4573">
          <cell r="A4573">
            <v>40945</v>
          </cell>
          <cell r="B4573" t="str">
            <v>TECNICO DE EDIFICACOES</v>
          </cell>
          <cell r="C4573" t="str">
            <v xml:space="preserve">H     </v>
          </cell>
          <cell r="D4573">
            <v>18.3</v>
          </cell>
        </row>
        <row r="4574">
          <cell r="A4574">
            <v>40946</v>
          </cell>
          <cell r="B4574" t="str">
            <v>TECNICO DE EDIFICACOES (MENSALISTA)</v>
          </cell>
          <cell r="C4574" t="str">
            <v xml:space="preserve">MES   </v>
          </cell>
          <cell r="D4574">
            <v>2550.09</v>
          </cell>
        </row>
        <row r="4575">
          <cell r="A4575">
            <v>7153</v>
          </cell>
          <cell r="B4575" t="str">
            <v>TECNICO EM LABORATORIO E CAMPO DE CONSTRUCAO CIVIL</v>
          </cell>
          <cell r="C4575" t="str">
            <v xml:space="preserve">H     </v>
          </cell>
          <cell r="D4575">
            <v>21.41</v>
          </cell>
        </row>
        <row r="4576">
          <cell r="A4576">
            <v>41089</v>
          </cell>
          <cell r="B4576" t="str">
            <v>TECNICO EM LABORATORIO E CAMPO DE CONSTRUCAO CIVIL (MENSALISTA)</v>
          </cell>
          <cell r="C4576" t="str">
            <v xml:space="preserve">MES   </v>
          </cell>
          <cell r="D4576">
            <v>3797.07</v>
          </cell>
        </row>
        <row r="4577">
          <cell r="A4577">
            <v>40943</v>
          </cell>
          <cell r="B4577" t="str">
            <v>TECNICO EM SEGURANCA DO TRABALHO</v>
          </cell>
          <cell r="C4577" t="str">
            <v xml:space="preserve">H     </v>
          </cell>
          <cell r="D4577">
            <v>22.54</v>
          </cell>
        </row>
        <row r="4578">
          <cell r="A4578">
            <v>40944</v>
          </cell>
          <cell r="B4578" t="str">
            <v>TECNICO EM SEGURANCA DO TRABALHO (MENSALISTA)</v>
          </cell>
          <cell r="C4578" t="str">
            <v xml:space="preserve">MES   </v>
          </cell>
          <cell r="D4578">
            <v>3998.81</v>
          </cell>
        </row>
        <row r="4579">
          <cell r="A4579">
            <v>6175</v>
          </cell>
          <cell r="B4579" t="str">
            <v>TECNICO EM SONDAGEM</v>
          </cell>
          <cell r="C4579" t="str">
            <v xml:space="preserve">H     </v>
          </cell>
          <cell r="D4579">
            <v>19.07</v>
          </cell>
        </row>
        <row r="4580">
          <cell r="A4580">
            <v>41092</v>
          </cell>
          <cell r="B4580" t="str">
            <v>TECNICO EM SONDAGEM (MENSALISTA)</v>
          </cell>
          <cell r="C4580" t="str">
            <v xml:space="preserve">MES   </v>
          </cell>
          <cell r="D4580">
            <v>3382.11</v>
          </cell>
        </row>
        <row r="4581">
          <cell r="A4581">
            <v>37712</v>
          </cell>
          <cell r="B4581" t="str">
            <v>TELA ARAME GALVANIZADO REVESTIDO COM POLIMERO, MALHA HEXAGONAL DUPLA TORCAO, 8 X 10 CM (ZN/AL REVESTIDO COM POLIMERO), FIO *2,4* MM</v>
          </cell>
          <cell r="C4581" t="str">
            <v xml:space="preserve">M2    </v>
          </cell>
          <cell r="D4581">
            <v>61.49</v>
          </cell>
        </row>
        <row r="4582">
          <cell r="A4582">
            <v>34547</v>
          </cell>
          <cell r="B4582" t="str">
            <v>TELA DE ACO SOLDADA GALVANIZADA/ZINCADA PARA ALVENARIA, FIO  D = *1,20 A 1,70* MM, MALHA 15 X 15 MM, (C X L) *50 X 12* CM</v>
          </cell>
          <cell r="C4582" t="str">
            <v xml:space="preserve">M     </v>
          </cell>
          <cell r="D4582">
            <v>2.65</v>
          </cell>
        </row>
        <row r="4583">
          <cell r="A4583">
            <v>34548</v>
          </cell>
          <cell r="B4583" t="str">
            <v>TELA DE ACO SOLDADA GALVANIZADA/ZINCADA PARA ALVENARIA, FIO  D = *1,20 A 1,70* MM, MALHA 15 X 15 MM, (C X L) *50 X 17,5* CM</v>
          </cell>
          <cell r="C4583" t="str">
            <v xml:space="preserve">M     </v>
          </cell>
          <cell r="D4583">
            <v>4.34</v>
          </cell>
        </row>
        <row r="4584">
          <cell r="A4584">
            <v>34558</v>
          </cell>
          <cell r="B4584" t="str">
            <v>TELA DE ACO SOLDADA GALVANIZADA/ZINCADA PARA ALVENARIA, FIO D = *1,20 A 1,70* MM, MALHA 15 X 15 MM, (C X L) *50 X 10,5* CM</v>
          </cell>
          <cell r="C4584" t="str">
            <v xml:space="preserve">M     </v>
          </cell>
          <cell r="D4584">
            <v>2.15</v>
          </cell>
        </row>
        <row r="4585">
          <cell r="A4585">
            <v>34550</v>
          </cell>
          <cell r="B4585" t="str">
            <v>TELA DE ACO SOLDADA GALVANIZADA/ZINCADA PARA ALVENARIA, FIO D = *1,20 A 1,70* MM, MALHA 15 X 15 MM, (C X L) *50 X 6* CM</v>
          </cell>
          <cell r="C4585" t="str">
            <v xml:space="preserve">M     </v>
          </cell>
          <cell r="D4585">
            <v>1.1399999999999999</v>
          </cell>
        </row>
        <row r="4586">
          <cell r="A4586">
            <v>34557</v>
          </cell>
          <cell r="B4586" t="str">
            <v>TELA DE ACO SOLDADA GALVANIZADA/ZINCADA PARA ALVENARIA, FIO D = *1,20 A 1,70* MM, MALHA 15 X 15 MM, (C X L) *50 X 7,5* CM</v>
          </cell>
          <cell r="C4586" t="str">
            <v xml:space="preserve">M     </v>
          </cell>
          <cell r="D4586">
            <v>1.67</v>
          </cell>
        </row>
        <row r="4587">
          <cell r="A4587">
            <v>37411</v>
          </cell>
          <cell r="B4587" t="str">
            <v>TELA DE ACO SOLDADA GALVANIZADA/ZINCADA PARA ALVENARIA, FIO D = *1,24 MM, MALHA 25 X 25 MM</v>
          </cell>
          <cell r="C4587" t="str">
            <v xml:space="preserve">M2    </v>
          </cell>
          <cell r="D4587">
            <v>12.26</v>
          </cell>
        </row>
        <row r="4588">
          <cell r="A4588">
            <v>39508</v>
          </cell>
          <cell r="B4588" t="str">
            <v>TELA DE ACO SOLDADA NERVURADA, CA-60, L-159, (1,69 KG/M2), DIAMETRO DO FIO = 4,5 MM, LARGURA = 2,45 M, ESPACAMENTO DA MALHA = 30 X 10 CM</v>
          </cell>
          <cell r="C4588" t="str">
            <v xml:space="preserve">M2    </v>
          </cell>
          <cell r="D4588">
            <v>6.89</v>
          </cell>
        </row>
        <row r="4589">
          <cell r="A4589">
            <v>39507</v>
          </cell>
          <cell r="B4589" t="str">
            <v>TELA DE ACO SOLDADA NERVURADA, CA-60, Q-113, (1,8 KG/M2), DIAMETRO DO FIO = 3,8 MM, LARGURA = 2,45 M, ESPACAMENTO DA MALHA = 10 X 10 CM</v>
          </cell>
          <cell r="C4589" t="str">
            <v xml:space="preserve">M2    </v>
          </cell>
          <cell r="D4589">
            <v>10.28</v>
          </cell>
        </row>
        <row r="4590">
          <cell r="A4590">
            <v>7155</v>
          </cell>
          <cell r="B4590" t="str">
            <v>TELA DE ACO SOLDADA NERVURADA, CA-60, Q-138, (2,20 KG/M2), DIAMETRO DO FIO = 4,2 MM, LARGURA = 2,45 M, ESPACAMENTO DA MALHA = 10  X 10 CM</v>
          </cell>
          <cell r="C4590" t="str">
            <v xml:space="preserve">M2    </v>
          </cell>
          <cell r="D4590">
            <v>13.19</v>
          </cell>
        </row>
        <row r="4591">
          <cell r="A4591">
            <v>42406</v>
          </cell>
          <cell r="B4591" t="str">
            <v>TELA DE ACO SOLDADA NERVURADA, CA-60, Q-159, (2,52 KG/M2), DIAMETRO DO FIO = 4,5 MM, LARGURA =  2,45 M, ESPACAMENTO DA MALHA = 10 X 10 CM</v>
          </cell>
          <cell r="C4591" t="str">
            <v xml:space="preserve">M2    </v>
          </cell>
          <cell r="D4591">
            <v>15.13</v>
          </cell>
        </row>
        <row r="4592">
          <cell r="A4592">
            <v>7156</v>
          </cell>
          <cell r="B4592" t="str">
            <v>TELA DE ACO SOLDADA NERVURADA, CA-60, Q-196, (3,11 KG/M2), DIAMETRO DO FIO = 5,0 MM, LARGURA = 2,45 M, ESPACAMENTO DA MALHA = 10 X 10 CM</v>
          </cell>
          <cell r="C4592" t="str">
            <v xml:space="preserve">M2    </v>
          </cell>
          <cell r="D4592">
            <v>18.93</v>
          </cell>
        </row>
        <row r="4593">
          <cell r="A4593">
            <v>43127</v>
          </cell>
          <cell r="B4593" t="str">
            <v>TELA DE ACO SOLDADA NERVURADA, CA-60, Q-283 (4,48 KG/M2), DIAMETRO DO FIO = 6,0 MM, LARGURA = 2,45 X 6,00 M DE COMPRIMENTO, ESPACAMENTO DA MALHA = 10 X 10 CM</v>
          </cell>
          <cell r="C4593" t="str">
            <v xml:space="preserve">M2    </v>
          </cell>
          <cell r="D4593">
            <v>27.09</v>
          </cell>
        </row>
        <row r="4594">
          <cell r="A4594">
            <v>10917</v>
          </cell>
          <cell r="B4594" t="str">
            <v>TELA DE ACO SOLDADA NERVURADA, CA-60, Q-61, (0,97 KG/M2), DIAMETRO DO FIO = 3,4 MM, LARGURA = 2,45 M, ESPACAMENTO DA MALHA = 15 X 15 CM</v>
          </cell>
          <cell r="C4594" t="str">
            <v xml:space="preserve">M2    </v>
          </cell>
          <cell r="D4594">
            <v>5.71</v>
          </cell>
        </row>
        <row r="4595">
          <cell r="A4595">
            <v>21141</v>
          </cell>
          <cell r="B4595" t="str">
            <v>TELA DE ACO SOLDADA NERVURADA, CA-60, Q-92, (1,48 KG/M2), DIAMETRO DO FIO = 4,2 MM, LARGURA = 2,45 X 60 M DE COMPRIMENTO, ESPACAMENTO DA MALHA = 15  X 15 CM</v>
          </cell>
          <cell r="C4595" t="str">
            <v xml:space="preserve">M2    </v>
          </cell>
          <cell r="D4595">
            <v>8.85</v>
          </cell>
        </row>
        <row r="4596">
          <cell r="A4596">
            <v>39509</v>
          </cell>
          <cell r="B4596" t="str">
            <v>TELA DE ACO SOLDADA NERVURADA, CA-60, T-196, (2,11 KG/M2), DIAMETRO DO FIO = 5,0 MM, LARGURA = 2,45 M, ESPACAMENTO DA MALHA = 30 X 10 CM</v>
          </cell>
          <cell r="C4596" t="str">
            <v xml:space="preserve">M2    </v>
          </cell>
          <cell r="D4596">
            <v>8.51</v>
          </cell>
        </row>
        <row r="4597">
          <cell r="A4597">
            <v>25988</v>
          </cell>
          <cell r="B4597" t="str">
            <v>TELA DE ANIAGEM (JUTA)</v>
          </cell>
          <cell r="C4597" t="str">
            <v xml:space="preserve">M2    </v>
          </cell>
          <cell r="D4597">
            <v>9.73</v>
          </cell>
        </row>
        <row r="4598">
          <cell r="A4598">
            <v>7167</v>
          </cell>
          <cell r="B4598" t="str">
            <v>TELA DE ARAME GALVANIZADA QUADRANGULAR / LOSANGULAR, FIO 2,11 MM (14 BWG), MALHA 5 X 5 CM, H = 2 M</v>
          </cell>
          <cell r="C4598" t="str">
            <v xml:space="preserve">M2    </v>
          </cell>
          <cell r="D4598">
            <v>17.010000000000002</v>
          </cell>
        </row>
        <row r="4599">
          <cell r="A4599">
            <v>10928</v>
          </cell>
          <cell r="B4599" t="str">
            <v>TELA DE ARAME GALVANIZADA QUADRANGULAR / LOSANGULAR, FIO 2,11 MM (14 BWG), MALHA 8 X 8 CM, H = 2 M</v>
          </cell>
          <cell r="C4599" t="str">
            <v xml:space="preserve">M2    </v>
          </cell>
          <cell r="D4599">
            <v>9.77</v>
          </cell>
        </row>
        <row r="4600">
          <cell r="A4600">
            <v>10933</v>
          </cell>
          <cell r="B4600" t="str">
            <v>TELA DE ARAME GALVANIZADA QUADRANGULAR / LOSANGULAR, FIO 2,77 MM (12 BWG), MALHA 10 X 10 CM, H = 2 M</v>
          </cell>
          <cell r="C4600" t="str">
            <v xml:space="preserve">M2    </v>
          </cell>
          <cell r="D4600">
            <v>14.74</v>
          </cell>
        </row>
        <row r="4601">
          <cell r="A4601">
            <v>7158</v>
          </cell>
          <cell r="B4601" t="str">
            <v>TELA DE ARAME GALVANIZADA QUADRANGULAR / LOSANGULAR, FIO 2,77 MM (12 BWG), MALHA 5 X 5 CM, H = 2 M</v>
          </cell>
          <cell r="C4601" t="str">
            <v xml:space="preserve">M2    </v>
          </cell>
          <cell r="D4601">
            <v>25</v>
          </cell>
        </row>
        <row r="4602">
          <cell r="A4602">
            <v>10927</v>
          </cell>
          <cell r="B4602" t="str">
            <v>TELA DE ARAME GALVANIZADA QUADRANGULAR / LOSANGULAR, FIO 2,77 MM (12 BWG), MALHA 8 X 8 CM, H = 2 M</v>
          </cell>
          <cell r="C4602" t="str">
            <v xml:space="preserve">M2    </v>
          </cell>
          <cell r="D4602">
            <v>15.99</v>
          </cell>
        </row>
        <row r="4603">
          <cell r="A4603">
            <v>7162</v>
          </cell>
          <cell r="B4603" t="str">
            <v>TELA DE ARAME GALVANIZADA QUADRANGULAR / LOSANGULAR, FIO 3,4 MM (10 BWG), MALHA 5 X 5 CM, H = 2 M</v>
          </cell>
          <cell r="C4603" t="str">
            <v xml:space="preserve">M2    </v>
          </cell>
          <cell r="D4603">
            <v>39.119999999999997</v>
          </cell>
        </row>
        <row r="4604">
          <cell r="A4604">
            <v>10932</v>
          </cell>
          <cell r="B4604" t="str">
            <v>TELA DE ARAME GALVANIZADA QUADRANGULAR / LOSANGULAR, FIO 4,19 MM (8 BWG), MALHA 5 X 5 CM, H = 2 M</v>
          </cell>
          <cell r="C4604" t="str">
            <v xml:space="preserve">M2    </v>
          </cell>
          <cell r="D4604">
            <v>68.040000000000006</v>
          </cell>
        </row>
        <row r="4605">
          <cell r="A4605">
            <v>10937</v>
          </cell>
          <cell r="B4605" t="str">
            <v>TELA DE ARAME GALVANIZADA REVESTIDA EM PVC, QUADRANGULAR / LOSANGULAR, FIO 2,11 MM (14 BWG), BITOLA FINAL = *2,8* MM, MALHA *8 X 8* CM, H = 2 M</v>
          </cell>
          <cell r="C4605" t="str">
            <v xml:space="preserve">M2    </v>
          </cell>
          <cell r="D4605">
            <v>17.489999999999998</v>
          </cell>
        </row>
        <row r="4606">
          <cell r="A4606">
            <v>10935</v>
          </cell>
          <cell r="B4606" t="str">
            <v>TELA DE ARAME GALVANIZADA REVESTIDA EM PVC, QUADRANGULAR / LOSANGULAR, FIO 2,77 MM (12 BWG), BITOLA FINAL = *3,8* MM, MALHA 7,5 X 7,5 CM, H = 2 M</v>
          </cell>
          <cell r="C4606" t="str">
            <v xml:space="preserve">M2    </v>
          </cell>
          <cell r="D4606">
            <v>30.33</v>
          </cell>
        </row>
        <row r="4607">
          <cell r="A4607">
            <v>10931</v>
          </cell>
          <cell r="B4607" t="str">
            <v>TELA DE ARAME GALVANIZADA, HEXAGONAL, FIO 0,56 MM (24 BWG), MALHA 1/2", H = 1 M</v>
          </cell>
          <cell r="C4607" t="str">
            <v xml:space="preserve">M2    </v>
          </cell>
          <cell r="D4607">
            <v>8.5299999999999994</v>
          </cell>
        </row>
        <row r="4608">
          <cell r="A4608">
            <v>7164</v>
          </cell>
          <cell r="B4608" t="str">
            <v>TELA DE ARAME ONDULADA, FIO *2,77* MM (12 BWG), MALHA 5 X 5 CM, H = 2 M</v>
          </cell>
          <cell r="C4608" t="str">
            <v xml:space="preserve">M2    </v>
          </cell>
          <cell r="D4608">
            <v>28.23</v>
          </cell>
        </row>
        <row r="4609">
          <cell r="A4609">
            <v>36887</v>
          </cell>
          <cell r="B4609" t="str">
            <v>TELA DE FIBRA DE VIDRO, ACABAMENTO ANTI-ALCALINO, MALHA 10 X 10 MM</v>
          </cell>
          <cell r="C4609" t="str">
            <v xml:space="preserve">M2    </v>
          </cell>
          <cell r="D4609">
            <v>16.39</v>
          </cell>
        </row>
        <row r="4610">
          <cell r="A4610">
            <v>34630</v>
          </cell>
          <cell r="B4610" t="str">
            <v>TELA EM MALHA HEXAGONAL DE DUPLA TORCAO 8 X 10 CM (ZN/AL REVESTIDO COM POLIMERO), FIO 2,7 MM, COM GEOMANTA OU BIOMANTA, DIMENSOES 4,0 X 2,0 X 0,6 M, COM INCLINACAO DE 70 GRAUS, PARA SOLO REFORCADO</v>
          </cell>
          <cell r="C4610" t="str">
            <v xml:space="preserve">UN    </v>
          </cell>
          <cell r="D4610">
            <v>999.44</v>
          </cell>
        </row>
        <row r="4611">
          <cell r="A4611">
            <v>7161</v>
          </cell>
          <cell r="B4611" t="str">
            <v>TELA EM METAL PARA ESTUQUE (DEPLOYE)</v>
          </cell>
          <cell r="C4611" t="str">
            <v xml:space="preserve">M2    </v>
          </cell>
          <cell r="D4611">
            <v>3.51</v>
          </cell>
        </row>
        <row r="4612">
          <cell r="A4612">
            <v>7170</v>
          </cell>
          <cell r="B4612" t="str">
            <v>TELA FACHADEIRA EM POLIETILENO, ROLO DE 3 X 100 M (L X C), COR BRANCA, SEM LOGOMARCA - PARA PROTECAO DE OBRAS</v>
          </cell>
          <cell r="C4612" t="str">
            <v xml:space="preserve">M2    </v>
          </cell>
          <cell r="D4612">
            <v>2.33</v>
          </cell>
        </row>
        <row r="4613">
          <cell r="A4613">
            <v>37524</v>
          </cell>
          <cell r="B4613" t="str">
            <v>TELA PLASTICA LARANJA, TIPO TAPUME PARA SINALIZACAO, MALHA RETANGULAR, ROLO 1.20 X 50 M (L X C)</v>
          </cell>
          <cell r="C4613" t="str">
            <v xml:space="preserve">M     </v>
          </cell>
          <cell r="D4613">
            <v>2.23</v>
          </cell>
        </row>
        <row r="4614">
          <cell r="A4614">
            <v>37525</v>
          </cell>
          <cell r="B4614" t="str">
            <v>TELA PLASTICA TECIDA LISTRADA BRANCA E LARANJA, TIPO GUARDA CORPO, EM POLIETILENO MONOFILADO, ROLO 1,20 X 50 M (L X C)</v>
          </cell>
          <cell r="C4614" t="str">
            <v xml:space="preserve">M     </v>
          </cell>
          <cell r="D4614">
            <v>2.66</v>
          </cell>
        </row>
        <row r="4615">
          <cell r="A4615">
            <v>36789</v>
          </cell>
          <cell r="B4615" t="str">
            <v>TELHA CERAMICA TIPO AMERICANA, COMPRIMENTO DE *45* CM, RENDIMENTO DE *12* TELHAS/M2</v>
          </cell>
          <cell r="C4615" t="str">
            <v xml:space="preserve">UN    </v>
          </cell>
          <cell r="D4615">
            <v>2.4700000000000002</v>
          </cell>
        </row>
        <row r="4616">
          <cell r="A4616">
            <v>7173</v>
          </cell>
          <cell r="B4616" t="str">
            <v>TELHA DE BARRO / CERAMICA, NAO ESMALTADA, TIPO COLONIAL, CANAL, PLAN, PAULISTA, COMPRIMENTO DE *44 A 50* CM, RENDIMENTO DE COBERTURA DE *26* TELHAS/M2</v>
          </cell>
          <cell r="C4616" t="str">
            <v xml:space="preserve">MIL   </v>
          </cell>
          <cell r="D4616">
            <v>1600</v>
          </cell>
        </row>
        <row r="4617">
          <cell r="A4617">
            <v>7175</v>
          </cell>
          <cell r="B4617" t="str">
            <v>TELHA DE BARRO / CERAMICA, TIPO ROMANA, AMERICANA, PORTUGUESA, FRANCESA, COMPRIMENTO DE *41* CM,  RENDIMENTO DE *16* TELHAS/M2</v>
          </cell>
          <cell r="C4617" t="str">
            <v xml:space="preserve">UN    </v>
          </cell>
          <cell r="D4617">
            <v>1.81</v>
          </cell>
        </row>
        <row r="4618">
          <cell r="A4618">
            <v>40865</v>
          </cell>
          <cell r="B4618" t="str">
            <v>TELHA DE CONCRETO TIPO CLASSICA, COR CINZA, COMPRIMENTO DE *42* CM, RENDIMENTO DE *10* TELHAS/M2 (COLETADO CAIXA)</v>
          </cell>
          <cell r="C4618" t="str">
            <v xml:space="preserve">UN    </v>
          </cell>
          <cell r="D4618">
            <v>2.08</v>
          </cell>
        </row>
        <row r="4619">
          <cell r="A4619">
            <v>7184</v>
          </cell>
          <cell r="B4619" t="str">
            <v>TELHA DE FIBRA DE VIDRO ONDULADA INCOLOR, E = 0,6 MM, DE *0,50 X 2,44* M</v>
          </cell>
          <cell r="C4619" t="str">
            <v xml:space="preserve">M2    </v>
          </cell>
          <cell r="D4619">
            <v>32.79</v>
          </cell>
        </row>
        <row r="4620">
          <cell r="A4620">
            <v>34458</v>
          </cell>
          <cell r="B4620" t="str">
            <v>TELHA DE FIBROCIMENTO E = 6 MM, DE 3,00 X 1,06 M (SEM AMIANTO)</v>
          </cell>
          <cell r="C4620" t="str">
            <v xml:space="preserve">UN    </v>
          </cell>
          <cell r="D4620">
            <v>101.14</v>
          </cell>
        </row>
        <row r="4621">
          <cell r="A4621">
            <v>34464</v>
          </cell>
          <cell r="B4621" t="str">
            <v>TELHA DE FIBROCIMENTO E = 6 MM, DE 4,10 X 1,06 M (SEM AMIANTO)</v>
          </cell>
          <cell r="C4621" t="str">
            <v xml:space="preserve">UN    </v>
          </cell>
          <cell r="D4621">
            <v>135.69</v>
          </cell>
        </row>
        <row r="4622">
          <cell r="A4622">
            <v>34468</v>
          </cell>
          <cell r="B4622" t="str">
            <v>TELHA DE FIBROCIMENTO E = 6 MM, DE 4,60 X 1,06 M (SEM AMIANTO)</v>
          </cell>
          <cell r="C4622" t="str">
            <v xml:space="preserve">UN    </v>
          </cell>
          <cell r="D4622">
            <v>156.6</v>
          </cell>
        </row>
        <row r="4623">
          <cell r="A4623">
            <v>34473</v>
          </cell>
          <cell r="B4623" t="str">
            <v>TELHA DE FIBROCIMENTO E = 8 MM, DE 3,00 X 1,06 M (SEM AMIANTO)</v>
          </cell>
          <cell r="C4623" t="str">
            <v xml:space="preserve">UN    </v>
          </cell>
          <cell r="D4623">
            <v>128.07</v>
          </cell>
        </row>
        <row r="4624">
          <cell r="A4624">
            <v>34480</v>
          </cell>
          <cell r="B4624" t="str">
            <v>TELHA DE FIBROCIMENTO E = 8 MM, DE 4,10 X 1,06 M (SEM AMIANTO)</v>
          </cell>
          <cell r="C4624" t="str">
            <v xml:space="preserve">UN    </v>
          </cell>
          <cell r="D4624">
            <v>174.65</v>
          </cell>
        </row>
        <row r="4625">
          <cell r="A4625">
            <v>34486</v>
          </cell>
          <cell r="B4625" t="str">
            <v>TELHA DE FIBROCIMENTO E = 8 MM, DE 4,60 X 1,06 M (SEM AMIANTO)</v>
          </cell>
          <cell r="C4625" t="str">
            <v xml:space="preserve">UN    </v>
          </cell>
          <cell r="D4625">
            <v>195.61</v>
          </cell>
        </row>
        <row r="4626">
          <cell r="A4626">
            <v>7202</v>
          </cell>
          <cell r="B4626" t="str">
            <v>TELHA DE FIBROCIMENTO E= 8 MM, DE *3,70 X 1,06* M (SEM AMIANTO)</v>
          </cell>
          <cell r="C4626" t="str">
            <v xml:space="preserve">M2    </v>
          </cell>
          <cell r="D4626">
            <v>40.08</v>
          </cell>
        </row>
        <row r="4627">
          <cell r="A4627">
            <v>7190</v>
          </cell>
          <cell r="B4627" t="str">
            <v>TELHA DE FIBROCIMENTO ONDULADA E = 4 MM, DE 1,22 X 0,50 M (SEM AMIANTO)</v>
          </cell>
          <cell r="C4627" t="str">
            <v xml:space="preserve">UN    </v>
          </cell>
          <cell r="D4627">
            <v>6.87</v>
          </cell>
        </row>
        <row r="4628">
          <cell r="A4628">
            <v>34417</v>
          </cell>
          <cell r="B4628" t="str">
            <v>TELHA DE FIBROCIMENTO ONDULADA E = 4 MM, DE 2,13 X 0,50 M (SEM AMIANTO)</v>
          </cell>
          <cell r="C4628" t="str">
            <v xml:space="preserve">UN    </v>
          </cell>
          <cell r="D4628">
            <v>11.95</v>
          </cell>
        </row>
        <row r="4629">
          <cell r="A4629">
            <v>7191</v>
          </cell>
          <cell r="B4629" t="str">
            <v>TELHA DE FIBROCIMENTO ONDULADA E = 4 MM, DE 2,44 X 0,50 M (SEM AMIANTO)</v>
          </cell>
          <cell r="C4629" t="str">
            <v xml:space="preserve">UN    </v>
          </cell>
          <cell r="D4629">
            <v>13.85</v>
          </cell>
        </row>
        <row r="4630">
          <cell r="A4630">
            <v>7213</v>
          </cell>
          <cell r="B4630" t="str">
            <v>TELHA DE FIBROCIMENTO ONDULADA E = 4 MM, DE 2,44 X 0,50 M (SEM AMIANTO)</v>
          </cell>
          <cell r="C4630" t="str">
            <v xml:space="preserve">M2    </v>
          </cell>
          <cell r="D4630">
            <v>11.35</v>
          </cell>
        </row>
        <row r="4631">
          <cell r="A4631">
            <v>7195</v>
          </cell>
          <cell r="B4631" t="str">
            <v>TELHA DE FIBROCIMENTO ONDULADA E = 6 MM, DE 1,53 X 1,10 M (SEM AMIANTO)</v>
          </cell>
          <cell r="C4631" t="str">
            <v xml:space="preserve">UN    </v>
          </cell>
          <cell r="D4631">
            <v>33</v>
          </cell>
        </row>
        <row r="4632">
          <cell r="A4632">
            <v>7186</v>
          </cell>
          <cell r="B4632" t="str">
            <v>TELHA DE FIBROCIMENTO ONDULADA E = 6 MM, DE 1,83 X 1,10 M (SEM AMIANTO)</v>
          </cell>
          <cell r="C4632" t="str">
            <v xml:space="preserve">UN    </v>
          </cell>
          <cell r="D4632">
            <v>39.49</v>
          </cell>
        </row>
        <row r="4633">
          <cell r="A4633">
            <v>7194</v>
          </cell>
          <cell r="B4633" t="str">
            <v>TELHA DE FIBROCIMENTO ONDULADA E = 6 MM, DE 2,44 X 1,10 M (SEM AMIANTO)</v>
          </cell>
          <cell r="C4633" t="str">
            <v xml:space="preserve">M2    </v>
          </cell>
          <cell r="D4633">
            <v>19.579999999999998</v>
          </cell>
        </row>
        <row r="4634">
          <cell r="A4634">
            <v>7207</v>
          </cell>
          <cell r="B4634" t="str">
            <v>TELHA DE FIBROCIMENTO ONDULADA E = 6 MM, DE 2,44 X 1,10 M (SEM AMIANTO)</v>
          </cell>
          <cell r="C4634" t="str">
            <v xml:space="preserve">UN    </v>
          </cell>
          <cell r="D4634">
            <v>52.56</v>
          </cell>
        </row>
        <row r="4635">
          <cell r="A4635">
            <v>7197</v>
          </cell>
          <cell r="B4635" t="str">
            <v>TELHA DE FIBROCIMENTO ONDULADA E = 6 MM, DE 3,66 X 1,10 M (SEM AMIANTO)</v>
          </cell>
          <cell r="C4635" t="str">
            <v xml:space="preserve">UN    </v>
          </cell>
          <cell r="D4635">
            <v>78.959999999999994</v>
          </cell>
        </row>
        <row r="4636">
          <cell r="A4636">
            <v>7192</v>
          </cell>
          <cell r="B4636" t="str">
            <v>TELHA DE FIBROCIMENTO ONDULADA E = 8 MM, DE 1,53 X 1,10 M (SEM AMIANTO)</v>
          </cell>
          <cell r="C4636" t="str">
            <v xml:space="preserve">UN    </v>
          </cell>
          <cell r="D4636">
            <v>43.43</v>
          </cell>
        </row>
        <row r="4637">
          <cell r="A4637">
            <v>7193</v>
          </cell>
          <cell r="B4637" t="str">
            <v>TELHA DE FIBROCIMENTO ONDULADA E = 8 MM, DE 1,83 X 1,10 M (SEM AMIANTO)</v>
          </cell>
          <cell r="C4637" t="str">
            <v xml:space="preserve">UN    </v>
          </cell>
          <cell r="D4637">
            <v>51.84</v>
          </cell>
        </row>
        <row r="4638">
          <cell r="A4638">
            <v>7189</v>
          </cell>
          <cell r="B4638" t="str">
            <v>TELHA DE FIBROCIMENTO ONDULADA E = 8 MM, DE 2,44 X 1,10 M (SEM AMIANTO)</v>
          </cell>
          <cell r="C4638" t="str">
            <v xml:space="preserve">UN    </v>
          </cell>
          <cell r="D4638">
            <v>72.81</v>
          </cell>
        </row>
        <row r="4639">
          <cell r="A4639">
            <v>7198</v>
          </cell>
          <cell r="B4639" t="str">
            <v>TELHA DE FIBROCIMENTO ONDULADA E = 8 MM, DE 3,66 X 1,10 M (SEM AMIANTO)</v>
          </cell>
          <cell r="C4639" t="str">
            <v xml:space="preserve">M2    </v>
          </cell>
          <cell r="D4639">
            <v>27.11</v>
          </cell>
        </row>
        <row r="4640">
          <cell r="A4640">
            <v>34402</v>
          </cell>
          <cell r="B4640" t="str">
            <v>TELHA DE FIBROCIMENTO ONDULADA E = 8 MM, DE 3,66 X 1,10 M (SEM AMIANTO)</v>
          </cell>
          <cell r="C4640" t="str">
            <v xml:space="preserve">UN    </v>
          </cell>
          <cell r="D4640">
            <v>109.14</v>
          </cell>
        </row>
        <row r="4641">
          <cell r="A4641">
            <v>7245</v>
          </cell>
          <cell r="B4641" t="str">
            <v>TELHA DE VIDRO TIPO FRANCESA, *39 X 23* CM</v>
          </cell>
          <cell r="C4641" t="str">
            <v xml:space="preserve">UN    </v>
          </cell>
          <cell r="D4641">
            <v>34.54</v>
          </cell>
        </row>
        <row r="4642">
          <cell r="A4642">
            <v>34425</v>
          </cell>
          <cell r="B4642" t="str">
            <v>TELHA ESTRUTURAL DE FIBROCIMENTO 1 ABA, DE 0,52 X 2,00 M (SEM AMIANTO)</v>
          </cell>
          <cell r="C4642" t="str">
            <v xml:space="preserve">UN    </v>
          </cell>
          <cell r="D4642">
            <v>67.489999999999995</v>
          </cell>
        </row>
        <row r="4643">
          <cell r="A4643">
            <v>7223</v>
          </cell>
          <cell r="B4643" t="str">
            <v>TELHA ESTRUTURAL DE FIBROCIMENTO 1 ABA, DE 0,52 X 2,50 M (SEM AMIANTO)</v>
          </cell>
          <cell r="C4643" t="str">
            <v xml:space="preserve">UN    </v>
          </cell>
          <cell r="D4643">
            <v>78.66</v>
          </cell>
        </row>
        <row r="4644">
          <cell r="A4644">
            <v>7234</v>
          </cell>
          <cell r="B4644" t="str">
            <v>TELHA ESTRUTURAL DE FIBROCIMENTO 1 ABA, DE 0,52 X 3,60 M (SEM AMIANTO)</v>
          </cell>
          <cell r="C4644" t="str">
            <v xml:space="preserve">UN    </v>
          </cell>
          <cell r="D4644">
            <v>113.45</v>
          </cell>
        </row>
        <row r="4645">
          <cell r="A4645">
            <v>7224</v>
          </cell>
          <cell r="B4645" t="str">
            <v>TELHA ESTRUTURAL DE FIBROCIMENTO 1 ABA, DE 0,52 X 4,00 M (SEM AMIANTO)</v>
          </cell>
          <cell r="C4645" t="str">
            <v xml:space="preserve">UN    </v>
          </cell>
          <cell r="D4645">
            <v>125.31</v>
          </cell>
        </row>
        <row r="4646">
          <cell r="A4646">
            <v>7221</v>
          </cell>
          <cell r="B4646" t="str">
            <v>TELHA ESTRUTURAL DE FIBROCIMENTO 1 ABA, DE 0,52 X 4,50 M (SEM AMIANTO)</v>
          </cell>
          <cell r="C4646" t="str">
            <v xml:space="preserve">M2    </v>
          </cell>
          <cell r="D4646">
            <v>60.93</v>
          </cell>
        </row>
        <row r="4647">
          <cell r="A4647">
            <v>7210</v>
          </cell>
          <cell r="B4647" t="str">
            <v>TELHA ESTRUTURAL DE FIBROCIMENTO 1 ABA, DE 0,52 X 4,50 M (SEM AMIANTO)</v>
          </cell>
          <cell r="C4647" t="str">
            <v xml:space="preserve">UN    </v>
          </cell>
          <cell r="D4647">
            <v>142.58000000000001</v>
          </cell>
        </row>
        <row r="4648">
          <cell r="A4648">
            <v>7225</v>
          </cell>
          <cell r="B4648" t="str">
            <v>TELHA ESTRUTURAL DE FIBROCIMENTO 1 ABA, DE 0,52 X 5,00 M (SEM AMIANTO)</v>
          </cell>
          <cell r="C4648" t="str">
            <v xml:space="preserve">UN    </v>
          </cell>
          <cell r="D4648">
            <v>158.43</v>
          </cell>
        </row>
        <row r="4649">
          <cell r="A4649">
            <v>7226</v>
          </cell>
          <cell r="B4649" t="str">
            <v>TELHA ESTRUTURAL DE FIBROCIMENTO 1 ABA, DE 0,52 X 5,50 M (SEM AMIANTO)</v>
          </cell>
          <cell r="C4649" t="str">
            <v xml:space="preserve">UN    </v>
          </cell>
          <cell r="D4649">
            <v>174.35</v>
          </cell>
        </row>
        <row r="4650">
          <cell r="A4650">
            <v>7236</v>
          </cell>
          <cell r="B4650" t="str">
            <v>TELHA ESTRUTURAL DE FIBROCIMENTO 1 ABA, DE 0,52 X 6,00 M (SEM AMIANTO)</v>
          </cell>
          <cell r="C4650" t="str">
            <v xml:space="preserve">UN    </v>
          </cell>
          <cell r="D4650">
            <v>190.15</v>
          </cell>
        </row>
        <row r="4651">
          <cell r="A4651">
            <v>7227</v>
          </cell>
          <cell r="B4651" t="str">
            <v>TELHA ESTRUTURAL DE FIBROCIMENTO 1 ABA, DE 0,52 X 6,50 M (SEM AMIANTO)</v>
          </cell>
          <cell r="C4651" t="str">
            <v xml:space="preserve">UN    </v>
          </cell>
          <cell r="D4651">
            <v>206</v>
          </cell>
        </row>
        <row r="4652">
          <cell r="A4652">
            <v>7212</v>
          </cell>
          <cell r="B4652" t="str">
            <v>TELHA ESTRUTURAL DE FIBROCIMENTO 1 ABA, DE 0,52 X 7,20 M (SEM AMIANTO)</v>
          </cell>
          <cell r="C4652" t="str">
            <v xml:space="preserve">UN    </v>
          </cell>
          <cell r="D4652">
            <v>228.09</v>
          </cell>
        </row>
        <row r="4653">
          <cell r="A4653">
            <v>7229</v>
          </cell>
          <cell r="B4653" t="str">
            <v>TELHA ESTRUTURAL DE FIBROCIMENTO 2 ABAS, DE 1,00 X 3,00 M (SEM AMIANTO)</v>
          </cell>
          <cell r="C4653" t="str">
            <v xml:space="preserve">UN    </v>
          </cell>
          <cell r="D4653">
            <v>150.84</v>
          </cell>
        </row>
        <row r="4654">
          <cell r="A4654">
            <v>7230</v>
          </cell>
          <cell r="B4654" t="str">
            <v>TELHA ESTRUTURAL DE FIBROCIMENTO 2 ABAS, DE 1,00 X 4,60 M (SEM AMIANTO)</v>
          </cell>
          <cell r="C4654" t="str">
            <v xml:space="preserve">UN    </v>
          </cell>
          <cell r="D4654">
            <v>240.37</v>
          </cell>
        </row>
        <row r="4655">
          <cell r="A4655">
            <v>7231</v>
          </cell>
          <cell r="B4655" t="str">
            <v>TELHA ESTRUTURAL DE FIBROCIMENTO 2 ABAS, DE 1,00 X 6,00 M (SEM AMIANTO)</v>
          </cell>
          <cell r="C4655" t="str">
            <v xml:space="preserve">UN    </v>
          </cell>
          <cell r="D4655">
            <v>315.68</v>
          </cell>
        </row>
        <row r="4656">
          <cell r="A4656">
            <v>7220</v>
          </cell>
          <cell r="B4656" t="str">
            <v>TELHA ESTRUTURAL DE FIBROCIMENTO 2 ABAS, DE 1,00 X 7,40 M (SEM AMIANTO)</v>
          </cell>
          <cell r="C4656" t="str">
            <v xml:space="preserve">UN    </v>
          </cell>
          <cell r="D4656">
            <v>388.1</v>
          </cell>
        </row>
        <row r="4657">
          <cell r="A4657">
            <v>34447</v>
          </cell>
          <cell r="B4657" t="str">
            <v>TELHA ESTRUTURAL DE FIBROCIMENTO 2 ABAS, DE 1,00 X 8,20 M (SEM AMIANTO)</v>
          </cell>
          <cell r="C4657" t="str">
            <v xml:space="preserve">UN    </v>
          </cell>
          <cell r="D4657">
            <v>431.96</v>
          </cell>
        </row>
        <row r="4658">
          <cell r="A4658">
            <v>7233</v>
          </cell>
          <cell r="B4658" t="str">
            <v>TELHA ESTRUTURAL DE FIBROCIMENTO 2 ABAS, DE 1,00 X 9,20 M (SEM AMIANTO)</v>
          </cell>
          <cell r="C4658" t="str">
            <v xml:space="preserve">UN    </v>
          </cell>
          <cell r="D4658">
            <v>483.6</v>
          </cell>
        </row>
        <row r="4659">
          <cell r="A4659">
            <v>42172</v>
          </cell>
          <cell r="B4659" t="str">
            <v>TELHA GALVALUME COM ISOLAMENTO TERMOACUSTICO EM ESPUMA RIGIDA DE POLIURETANO (PU) INJETADO, ESPESSURA DE 30 MM, DENSIDADE DE 35 KG/M3, COM DUAS FACES TRAPEZOIDAIS, ACABAMENTO NATURAL (NAO INCLUI ACESSORIOS DE FIXACAO) (COLETADO CAIXA)</v>
          </cell>
          <cell r="C4659" t="str">
            <v xml:space="preserve">M2    </v>
          </cell>
          <cell r="D4659">
            <v>138.44</v>
          </cell>
        </row>
        <row r="4660">
          <cell r="A4660">
            <v>25007</v>
          </cell>
          <cell r="B4660" t="str">
            <v>TELHA ONDULADA EM ACO ZINCADO, ALTURA DE 17 MM, ESPESSURA DE 0,50 MM, LARGURA UTIL DE APROXIMADAMENTE 985 MM, SEM PINTURA</v>
          </cell>
          <cell r="C4660" t="str">
            <v xml:space="preserve">M2    </v>
          </cell>
          <cell r="D4660">
            <v>27.5</v>
          </cell>
        </row>
        <row r="4661">
          <cell r="A4661">
            <v>43071</v>
          </cell>
          <cell r="B4661" t="str">
            <v>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v>
          </cell>
          <cell r="C4661" t="str">
            <v xml:space="preserve">M2    </v>
          </cell>
          <cell r="D4661">
            <v>108.21</v>
          </cell>
        </row>
        <row r="4662">
          <cell r="A4662">
            <v>39520</v>
          </cell>
          <cell r="B4662" t="str">
            <v>TELHA TERMOISOLANTE REVESTIDA EM ACO GALVANIZADO, FACE SUPERIOR EM TELHA TRAPEZOIDAL E FACE INFERIOR EM CHAPA PLANA (SEM ACESSORIOS DE FIXACAO), REVESTIMENTO COM ESPESSURA DE 0,50 MM COM PRE-PINTURA NAS DUAS FACES, NUCLEO EM POLIESTIRENO (EPS) DE 30 MM</v>
          </cell>
          <cell r="C4662" t="str">
            <v xml:space="preserve">M2    </v>
          </cell>
          <cell r="D4662">
            <v>88.28</v>
          </cell>
        </row>
        <row r="4663">
          <cell r="A4663">
            <v>39521</v>
          </cell>
          <cell r="B4663" t="str">
            <v>TELHA TERMOISOLANTE REVESTIDA EM ACO GALVANIZADO, FACE SUPERIOR EM TELHA TRAPEZOIDAL E FACE INFERIOR EM CHAPA PLANA (SEM ACESSORIOS DE FIXACAO), REVESTIMENTO COM ESPESSURA DE 0,50 MM COM PRE-PINTURA NAS DUAS FACES, NUCLEO EM POLIESTIRENO (EPS) DE 50 MM</v>
          </cell>
          <cell r="C4663" t="str">
            <v xml:space="preserve">M2    </v>
          </cell>
          <cell r="D4663">
            <v>91.17</v>
          </cell>
        </row>
        <row r="4664">
          <cell r="A4664">
            <v>39522</v>
          </cell>
          <cell r="B4664" t="str">
            <v>TELHA TERMOISOLANTE REVESTIDA EM ACO GALVANIZADO, FACES SUPERIOR E INFERIOR EM TELHA TRAPEZOIDAL (SEM ACESSORIOS DE FIXACAO), REVESTIMENTO COM ESPESSURA DE 0,50 MM COM PRE-PINTURA NAS DUAS FACES, NUCLEO EM POLIESTIRENO (EPS) DE 50 MM</v>
          </cell>
          <cell r="C4664" t="str">
            <v xml:space="preserve">M2    </v>
          </cell>
          <cell r="D4664">
            <v>94.14</v>
          </cell>
        </row>
        <row r="4665">
          <cell r="A4665">
            <v>7243</v>
          </cell>
          <cell r="B4665" t="str">
            <v>TELHA TRAPEZOIDAL EM ACO ZINCADO, SEM PINTURA, ALTURA DE APROXIMADAMENTE 40 MM, ESPESSURA DE 0,50 MM E LARGURA UTIL DE 980 MM</v>
          </cell>
          <cell r="C4665" t="str">
            <v xml:space="preserve">M2    </v>
          </cell>
          <cell r="D4665">
            <v>28.73</v>
          </cell>
        </row>
        <row r="4666">
          <cell r="A4666">
            <v>11067</v>
          </cell>
          <cell r="B4666" t="str">
            <v>TELHA TRAPEZOIDAL EM ALUMINIO, ALTURA DE *38* MM E ESPESSURA DE 0,5 MM (LARGURA TOTAL DE 1056 MM E COMPRIMENTO DE 5000 MM)</v>
          </cell>
          <cell r="C4666" t="str">
            <v xml:space="preserve">UN    </v>
          </cell>
          <cell r="D4666">
            <v>664.44</v>
          </cell>
        </row>
        <row r="4667">
          <cell r="A4667">
            <v>11068</v>
          </cell>
          <cell r="B4667" t="str">
            <v>TELHA TRAPEZOIDAL EM ALUMINIO, ALTURA DE *38* MM E ESPESSURA DE 0,7 MM (LARGURA TOTAL DE 1056 MM E COMPRIMENTO DE 5000 MM)</v>
          </cell>
          <cell r="C4667" t="str">
            <v xml:space="preserve">UN    </v>
          </cell>
          <cell r="D4667">
            <v>839.41</v>
          </cell>
        </row>
        <row r="4668">
          <cell r="A4668">
            <v>7246</v>
          </cell>
          <cell r="B4668" t="str">
            <v>TELHA VIDRO TIPO CANAL OU COLONIAL, C = 46 A 50 CM</v>
          </cell>
          <cell r="C4668" t="str">
            <v xml:space="preserve">UN    </v>
          </cell>
          <cell r="D4668">
            <v>32.130000000000003</v>
          </cell>
        </row>
        <row r="4669">
          <cell r="A4669">
            <v>12869</v>
          </cell>
          <cell r="B4669" t="str">
            <v>TELHADOR</v>
          </cell>
          <cell r="C4669" t="str">
            <v xml:space="preserve">H     </v>
          </cell>
          <cell r="D4669">
            <v>16.22</v>
          </cell>
        </row>
        <row r="4670">
          <cell r="A4670">
            <v>41097</v>
          </cell>
          <cell r="B4670" t="str">
            <v>TELHADOR ( MENSALISTA )</v>
          </cell>
          <cell r="C4670" t="str">
            <v xml:space="preserve">MES   </v>
          </cell>
          <cell r="D4670">
            <v>2879.78</v>
          </cell>
        </row>
        <row r="4671">
          <cell r="A4671">
            <v>1574</v>
          </cell>
          <cell r="B4671" t="str">
            <v>TERMINAL A COMPRESSAO EM COBRE ESTANHADO PARA CABO 10 MM2, 1 FURO E 1 COMPRESSAO, PARA PARAFUSO DE FIXACAO M6</v>
          </cell>
          <cell r="C4671" t="str">
            <v xml:space="preserve">UN    </v>
          </cell>
          <cell r="D4671">
            <v>1.07</v>
          </cell>
        </row>
        <row r="4672">
          <cell r="A4672">
            <v>1581</v>
          </cell>
          <cell r="B4672" t="str">
            <v>TERMINAL A COMPRESSAO EM COBRE ESTANHADO PARA CABO 120 MM2, 1 FURO E 1 COMPRESSAO, PARA PARAFUSO DE FIXACAO M12</v>
          </cell>
          <cell r="C4672" t="str">
            <v xml:space="preserve">UN    </v>
          </cell>
          <cell r="D4672">
            <v>7.43</v>
          </cell>
        </row>
        <row r="4673">
          <cell r="A4673">
            <v>1575</v>
          </cell>
          <cell r="B4673" t="str">
            <v>TERMINAL A COMPRESSAO EM COBRE ESTANHADO PARA CABO 16 MM2, 1 FURO E 1 COMPRESSAO, PARA PARAFUSO DE FIXACAO M6</v>
          </cell>
          <cell r="C4673" t="str">
            <v xml:space="preserve">UN    </v>
          </cell>
          <cell r="D4673">
            <v>1.27</v>
          </cell>
        </row>
        <row r="4674">
          <cell r="A4674">
            <v>1570</v>
          </cell>
          <cell r="B4674" t="str">
            <v>TERMINAL A COMPRESSAO EM COBRE ESTANHADO PARA CABO 2,5 MM2, 1 FURO E 1 COMPRESSAO, PARA PARAFUSO DE FIXACAO M5</v>
          </cell>
          <cell r="C4674" t="str">
            <v xml:space="preserve">UN    </v>
          </cell>
          <cell r="D4674">
            <v>0.64</v>
          </cell>
        </row>
        <row r="4675">
          <cell r="A4675">
            <v>1576</v>
          </cell>
          <cell r="B4675" t="str">
            <v>TERMINAL A COMPRESSAO EM COBRE ESTANHADO PARA CABO 25 MM2, 1 FURO E 1 COMPRESSAO, PARA PARAFUSO DE FIXACAO M8</v>
          </cell>
          <cell r="C4675" t="str">
            <v xml:space="preserve">UN    </v>
          </cell>
          <cell r="D4675">
            <v>1.76</v>
          </cell>
        </row>
        <row r="4676">
          <cell r="A4676">
            <v>1577</v>
          </cell>
          <cell r="B4676" t="str">
            <v>TERMINAL A COMPRESSAO EM COBRE ESTANHADO PARA CABO 35 MM2, 1 FURO E 1 COMPRESSAO, PARA PARAFUSO DE FIXACAO M8</v>
          </cell>
          <cell r="C4676" t="str">
            <v xml:space="preserve">UN    </v>
          </cell>
          <cell r="D4676">
            <v>1.98</v>
          </cell>
        </row>
        <row r="4677">
          <cell r="A4677">
            <v>1571</v>
          </cell>
          <cell r="B4677" t="str">
            <v>TERMINAL A COMPRESSAO EM COBRE ESTANHADO PARA CABO 4 MM2, 1 FURO E 1 COMPRESSAO, PARA PARAFUSO DE FIXACAO M5</v>
          </cell>
          <cell r="C4677" t="str">
            <v xml:space="preserve">UN    </v>
          </cell>
          <cell r="D4677">
            <v>0.83</v>
          </cell>
        </row>
        <row r="4678">
          <cell r="A4678">
            <v>1578</v>
          </cell>
          <cell r="B4678" t="str">
            <v>TERMINAL A COMPRESSAO EM COBRE ESTANHADO PARA CABO 50 MM2, 1 FURO E 1 COMPRESSAO, PARA PARAFUSO DE FIXACAO M8</v>
          </cell>
          <cell r="C4678" t="str">
            <v xml:space="preserve">UN    </v>
          </cell>
          <cell r="D4678">
            <v>3.44</v>
          </cell>
        </row>
        <row r="4679">
          <cell r="A4679">
            <v>1573</v>
          </cell>
          <cell r="B4679" t="str">
            <v>TERMINAL A COMPRESSAO EM COBRE ESTANHADO PARA CABO 6 MM2, 1 FURO E 1 COMPRESSAO, PARA PARAFUSO DE FIXACAO M6</v>
          </cell>
          <cell r="C4679" t="str">
            <v xml:space="preserve">UN    </v>
          </cell>
          <cell r="D4679">
            <v>0.99</v>
          </cell>
        </row>
        <row r="4680">
          <cell r="A4680">
            <v>1579</v>
          </cell>
          <cell r="B4680" t="str">
            <v>TERMINAL A COMPRESSAO EM COBRE ESTANHADO PARA CABO 70 MM2, 1 FURO E 1 COMPRESSAO, PARA PARAFUSO DE FIXACAO M10</v>
          </cell>
          <cell r="C4680" t="str">
            <v xml:space="preserve">UN    </v>
          </cell>
          <cell r="D4680">
            <v>4.29</v>
          </cell>
        </row>
        <row r="4681">
          <cell r="A4681">
            <v>1580</v>
          </cell>
          <cell r="B4681" t="str">
            <v>TERMINAL A COMPRESSAO EM COBRE ESTANHADO PARA CABO 95 MM2, 1 FURO E 1 COMPRESSAO, PARA PARAFUSO DE FIXACAO M12</v>
          </cell>
          <cell r="C4681" t="str">
            <v xml:space="preserve">UN    </v>
          </cell>
          <cell r="D4681">
            <v>5.29</v>
          </cell>
        </row>
        <row r="4682">
          <cell r="A4682">
            <v>7571</v>
          </cell>
          <cell r="B4682" t="str">
            <v>TERMINAL AEREO EM ACO GALVANIZADO DN 5/16", COMPRIMENTO DE 350MM, COM BASE DE FIXACAO HORIZONTAL</v>
          </cell>
          <cell r="C4682" t="str">
            <v xml:space="preserve">UN    </v>
          </cell>
          <cell r="D4682">
            <v>10.46</v>
          </cell>
        </row>
        <row r="4683">
          <cell r="A4683">
            <v>39321</v>
          </cell>
          <cell r="B4683" t="str">
            <v>TERMINAL DE VENTILACAO, 100 MM, SERIE NORMAL, ESGOTO PREDIAL</v>
          </cell>
          <cell r="C4683" t="str">
            <v xml:space="preserve">UN    </v>
          </cell>
          <cell r="D4683">
            <v>10</v>
          </cell>
        </row>
        <row r="4684">
          <cell r="A4684">
            <v>39319</v>
          </cell>
          <cell r="B4684" t="str">
            <v>TERMINAL DE VENTILACAO, 50 MM, SERIE NORMAL, ESGOTO PREDIAL</v>
          </cell>
          <cell r="C4684" t="str">
            <v xml:space="preserve">UN    </v>
          </cell>
          <cell r="D4684">
            <v>3.9</v>
          </cell>
        </row>
        <row r="4685">
          <cell r="A4685">
            <v>39320</v>
          </cell>
          <cell r="B4685" t="str">
            <v>TERMINAL DE VENTILACAO, 75 MM, SERIE NORMAL, ESGOTO PREDIAL</v>
          </cell>
          <cell r="C4685" t="str">
            <v xml:space="preserve">UN    </v>
          </cell>
          <cell r="D4685">
            <v>6.49</v>
          </cell>
        </row>
        <row r="4686">
          <cell r="A4686">
            <v>1591</v>
          </cell>
          <cell r="B4686" t="str">
            <v>TERMINAL METALICO A PRESSAO PARA 1 CABO DE 120 MM2, COM 1 FURO DE FIXACAO</v>
          </cell>
          <cell r="C4686" t="str">
            <v xml:space="preserve">UN    </v>
          </cell>
          <cell r="D4686">
            <v>16.39</v>
          </cell>
        </row>
        <row r="4687">
          <cell r="A4687">
            <v>1547</v>
          </cell>
          <cell r="B4687" t="str">
            <v>TERMINAL METALICO A PRESSAO PARA 1 CABO DE 150 A 185 MM2, COM 2 FUROS PARA FIXACAO</v>
          </cell>
          <cell r="C4687" t="str">
            <v xml:space="preserve">UN    </v>
          </cell>
          <cell r="D4687">
            <v>85.92</v>
          </cell>
        </row>
        <row r="4688">
          <cell r="A4688">
            <v>38196</v>
          </cell>
          <cell r="B4688" t="str">
            <v>TERMINAL METALICO A PRESSAO PARA 1 CABO DE 150 MM2, COM 1 FURO DE FIXACAO</v>
          </cell>
          <cell r="C4688" t="str">
            <v xml:space="preserve">UN    </v>
          </cell>
          <cell r="D4688">
            <v>16.73</v>
          </cell>
        </row>
        <row r="4689">
          <cell r="A4689">
            <v>1543</v>
          </cell>
          <cell r="B4689" t="str">
            <v>TERMINAL METALICO A PRESSAO PARA 1 CABO DE 16 A 25 MM2, COM 2 FUROS PARA FIXACAO</v>
          </cell>
          <cell r="C4689" t="str">
            <v xml:space="preserve">UN    </v>
          </cell>
          <cell r="D4689">
            <v>17.78</v>
          </cell>
        </row>
        <row r="4690">
          <cell r="A4690">
            <v>1585</v>
          </cell>
          <cell r="B4690" t="str">
            <v>TERMINAL METALICO A PRESSAO PARA 1 CABO DE 16 MM2, COM 1 FURO DE FIXACAO</v>
          </cell>
          <cell r="C4690" t="str">
            <v xml:space="preserve">UN    </v>
          </cell>
          <cell r="D4690">
            <v>3.44</v>
          </cell>
        </row>
        <row r="4691">
          <cell r="A4691">
            <v>1593</v>
          </cell>
          <cell r="B4691" t="str">
            <v>TERMINAL METALICO A PRESSAO PARA 1 CABO DE 185 MM2, COM 1 FURO DE FIXACAO</v>
          </cell>
          <cell r="C4691" t="str">
            <v xml:space="preserve">UN    </v>
          </cell>
          <cell r="D4691">
            <v>18.29</v>
          </cell>
        </row>
        <row r="4692">
          <cell r="A4692">
            <v>11838</v>
          </cell>
          <cell r="B4692" t="str">
            <v>TERMINAL METALICO A PRESSAO PARA 1 CABO DE 240 MM2, COM 1 FURO DE FIXACAO</v>
          </cell>
          <cell r="C4692" t="str">
            <v xml:space="preserve">UN    </v>
          </cell>
          <cell r="D4692">
            <v>24.13</v>
          </cell>
        </row>
        <row r="4693">
          <cell r="A4693">
            <v>1594</v>
          </cell>
          <cell r="B4693" t="str">
            <v>TERMINAL METALICO A PRESSAO PARA 1 CABO DE 25 A 35 MM2, COM 2 FUROS PARA FIXACAO</v>
          </cell>
          <cell r="C4693" t="str">
            <v xml:space="preserve">UN    </v>
          </cell>
          <cell r="D4693">
            <v>24.39</v>
          </cell>
        </row>
        <row r="4694">
          <cell r="A4694">
            <v>1586</v>
          </cell>
          <cell r="B4694" t="str">
            <v>TERMINAL METALICO A PRESSAO PARA 1 CABO DE 25 MM2, COM 1 FURO DE FIXACAO</v>
          </cell>
          <cell r="C4694" t="str">
            <v xml:space="preserve">UN    </v>
          </cell>
          <cell r="D4694">
            <v>4.3600000000000003</v>
          </cell>
        </row>
        <row r="4695">
          <cell r="A4695">
            <v>11839</v>
          </cell>
          <cell r="B4695" t="str">
            <v>TERMINAL METALICO A PRESSAO PARA 1 CABO DE 300 MM2, COM 1 FURO DE FIXACAO</v>
          </cell>
          <cell r="C4695" t="str">
            <v xml:space="preserve">UN    </v>
          </cell>
          <cell r="D4695">
            <v>35.11</v>
          </cell>
        </row>
        <row r="4696">
          <cell r="A4696">
            <v>1587</v>
          </cell>
          <cell r="B4696" t="str">
            <v>TERMINAL METALICO A PRESSAO PARA 1 CABO DE 35 MM2, COM 1 FURO DE FIXACAO</v>
          </cell>
          <cell r="C4696" t="str">
            <v xml:space="preserve">UN    </v>
          </cell>
          <cell r="D4696">
            <v>4.4400000000000004</v>
          </cell>
        </row>
        <row r="4697">
          <cell r="A4697">
            <v>1545</v>
          </cell>
          <cell r="B4697" t="str">
            <v>TERMINAL METALICO A PRESSAO PARA 1 CABO DE 50 A 70 MM2, COM 2 FUROS PARA FIXACAO</v>
          </cell>
          <cell r="C4697" t="str">
            <v xml:space="preserve">UN    </v>
          </cell>
          <cell r="D4697">
            <v>42.13</v>
          </cell>
        </row>
        <row r="4698">
          <cell r="A4698">
            <v>1588</v>
          </cell>
          <cell r="B4698" t="str">
            <v>TERMINAL METALICO A PRESSAO PARA 1 CABO DE 50 MM2, COM 1 FURO DE FIXACAO</v>
          </cell>
          <cell r="C4698" t="str">
            <v xml:space="preserve">UN    </v>
          </cell>
          <cell r="D4698">
            <v>6.09</v>
          </cell>
        </row>
        <row r="4699">
          <cell r="A4699">
            <v>1535</v>
          </cell>
          <cell r="B4699" t="str">
            <v>TERMINAL METALICO A PRESSAO PARA 1 CABO DE 6 A 10 MM2, COM 1 FURO DE FIXACAO</v>
          </cell>
          <cell r="C4699" t="str">
            <v xml:space="preserve">UN    </v>
          </cell>
          <cell r="D4699">
            <v>3.51</v>
          </cell>
        </row>
        <row r="4700">
          <cell r="A4700">
            <v>1589</v>
          </cell>
          <cell r="B4700" t="str">
            <v>TERMINAL METALICO A PRESSAO PARA 1 CABO DE 70 MM2, COM 1 FURO DE FIXACAO</v>
          </cell>
          <cell r="C4700" t="str">
            <v xml:space="preserve">UN    </v>
          </cell>
          <cell r="D4700">
            <v>6.28</v>
          </cell>
        </row>
        <row r="4701">
          <cell r="A4701">
            <v>1546</v>
          </cell>
          <cell r="B4701" t="str">
            <v>TERMINAL METALICO A PRESSAO PARA 1 CABO DE 95 A 120 MM2, COM 2 FUROS PARA FIXACAO</v>
          </cell>
          <cell r="C4701" t="str">
            <v xml:space="preserve">UN    </v>
          </cell>
          <cell r="D4701">
            <v>71.099999999999994</v>
          </cell>
        </row>
        <row r="4702">
          <cell r="A4702">
            <v>1590</v>
          </cell>
          <cell r="B4702" t="str">
            <v>TERMINAL METALICO A PRESSAO PARA 1 CABO DE 95 MM2, COM 1 FURO DE FIXACAO</v>
          </cell>
          <cell r="C4702" t="str">
            <v xml:space="preserve">UN    </v>
          </cell>
          <cell r="D4702">
            <v>11.06</v>
          </cell>
        </row>
        <row r="4703">
          <cell r="A4703">
            <v>1542</v>
          </cell>
          <cell r="B4703" t="str">
            <v>TERMINAL METALICO A PRESSAO 1 CABO, PARA CABOS DE 4 A 10 MM2, COM 2 FUROS PARA FIXACAO</v>
          </cell>
          <cell r="C4703" t="str">
            <v xml:space="preserve">UN    </v>
          </cell>
          <cell r="D4703">
            <v>14.65</v>
          </cell>
        </row>
        <row r="4704">
          <cell r="A4704">
            <v>38415</v>
          </cell>
          <cell r="B4704" t="str">
            <v>TERMOFUSORA PARA TUBOS E CONEXOES EM PPR COM DIAMETROS DE 20 A 63 MM, POTENCIA DE 800 W, TENSAO 220 V</v>
          </cell>
          <cell r="C4704" t="str">
            <v xml:space="preserve">UN    </v>
          </cell>
          <cell r="D4704">
            <v>1031.9000000000001</v>
          </cell>
        </row>
        <row r="4705">
          <cell r="A4705">
            <v>38414</v>
          </cell>
          <cell r="B4705" t="str">
            <v>TERMOFUSORA PARA TUBOS E CONEXOES EM PPR COM DIAMETROS DE 75 A 110 MM, POTENCIA DE *1100* W, TENSAO 220 V</v>
          </cell>
          <cell r="C4705" t="str">
            <v xml:space="preserve">UN    </v>
          </cell>
          <cell r="D4705">
            <v>1448.28</v>
          </cell>
        </row>
        <row r="4706">
          <cell r="A4706">
            <v>38128</v>
          </cell>
          <cell r="B4706" t="str">
            <v>TERRA VEGETAL (ENSACADA)</v>
          </cell>
          <cell r="C4706" t="str">
            <v xml:space="preserve">KG    </v>
          </cell>
          <cell r="D4706">
            <v>0.51</v>
          </cell>
        </row>
        <row r="4707">
          <cell r="A4707">
            <v>7253</v>
          </cell>
          <cell r="B4707" t="str">
            <v>TERRA VEGETAL (GRANEL)</v>
          </cell>
          <cell r="C4707" t="str">
            <v xml:space="preserve">M3    </v>
          </cell>
          <cell r="D4707">
            <v>109.28</v>
          </cell>
        </row>
        <row r="4708">
          <cell r="A4708">
            <v>4806</v>
          </cell>
          <cell r="B4708" t="str">
            <v>TESTEIRA ANTIDERRAPANTE PARA PISO VINILICO *5 X 2,5* CM, E = 2 MM</v>
          </cell>
          <cell r="C4708" t="str">
            <v xml:space="preserve">M     </v>
          </cell>
          <cell r="D4708">
            <v>11.93</v>
          </cell>
        </row>
        <row r="4709">
          <cell r="A4709">
            <v>34401</v>
          </cell>
          <cell r="B4709" t="str">
            <v>TIJOLO CERAMICO LAMINADO 5,5 X 11 X 23 CM</v>
          </cell>
          <cell r="C4709" t="str">
            <v xml:space="preserve">UN    </v>
          </cell>
          <cell r="D4709">
            <v>1.19</v>
          </cell>
        </row>
        <row r="4710">
          <cell r="A4710">
            <v>7258</v>
          </cell>
          <cell r="B4710" t="str">
            <v>TIJOLO CERAMICO MACICO *5 X 10 X 20* CM</v>
          </cell>
          <cell r="C4710" t="str">
            <v xml:space="preserve">UN    </v>
          </cell>
          <cell r="D4710">
            <v>0.37</v>
          </cell>
        </row>
        <row r="4711">
          <cell r="A4711">
            <v>7260</v>
          </cell>
          <cell r="B4711" t="str">
            <v>TIJOLO CERAMICO MACICO APARENTE *6 X 12 X 24* CM</v>
          </cell>
          <cell r="C4711" t="str">
            <v xml:space="preserve">UN    </v>
          </cell>
          <cell r="D4711">
            <v>1.1599999999999999</v>
          </cell>
        </row>
        <row r="4712">
          <cell r="A4712">
            <v>7256</v>
          </cell>
          <cell r="B4712" t="str">
            <v>TIJOLO CERAMICO MACICO APARENTE 2 FUROS, *6,5 X 10 X 20* CM</v>
          </cell>
          <cell r="C4712" t="str">
            <v xml:space="preserve">UN    </v>
          </cell>
          <cell r="D4712">
            <v>0.67</v>
          </cell>
        </row>
        <row r="4713">
          <cell r="A4713">
            <v>34400</v>
          </cell>
          <cell r="B4713" t="str">
            <v>TIJOLO CERAMICO REFRATARIO 2,5 X 11,4 X 22,9 CM</v>
          </cell>
          <cell r="C4713" t="str">
            <v xml:space="preserve">UN    </v>
          </cell>
          <cell r="D4713">
            <v>2.91</v>
          </cell>
        </row>
        <row r="4714">
          <cell r="A4714">
            <v>10617</v>
          </cell>
          <cell r="B4714" t="str">
            <v>TIJOLO CERAMICO REFRATARIO 6,3 X 11,4 X 22,9 CM</v>
          </cell>
          <cell r="C4714" t="str">
            <v xml:space="preserve">UN    </v>
          </cell>
          <cell r="D4714">
            <v>4.07</v>
          </cell>
        </row>
        <row r="4715">
          <cell r="A4715">
            <v>7274</v>
          </cell>
          <cell r="B4715" t="str">
            <v>TIL PARA LIGACAO PREDIAL, EM PVC, JE, BBB, DN 100 X 100 MM, PARA REDE COLETORA ESGOTO (NBR 10569)</v>
          </cell>
          <cell r="C4715" t="str">
            <v xml:space="preserve">UN    </v>
          </cell>
          <cell r="D4715">
            <v>29.7</v>
          </cell>
        </row>
        <row r="4716">
          <cell r="A4716">
            <v>11663</v>
          </cell>
          <cell r="B4716" t="str">
            <v>TIL TUBO QUEDA, EM PVC, JE, BBB, DN 100 X 100 MM, PARA REDE COLETORA DE ESGOTO (NBR 10569)</v>
          </cell>
          <cell r="C4716" t="str">
            <v xml:space="preserve">UN    </v>
          </cell>
          <cell r="D4716">
            <v>244.3</v>
          </cell>
        </row>
        <row r="4717">
          <cell r="A4717">
            <v>154</v>
          </cell>
          <cell r="B4717" t="str">
            <v>TINTA / REVESTIMENTO A BASE DE RESINA EPOXI COM ALCATRAO, BICOMPONENTE</v>
          </cell>
          <cell r="C4717" t="str">
            <v xml:space="preserve">L     </v>
          </cell>
          <cell r="D4717">
            <v>47.55</v>
          </cell>
        </row>
        <row r="4718">
          <cell r="A4718">
            <v>38121</v>
          </cell>
          <cell r="B4718" t="str">
            <v>TINTA A BASE DE RESINA ACRILICA EMULSIONADA EM AGUA, PARA SINALIZACAO HORIZONTAL VIARIA (NBR 13699)</v>
          </cell>
          <cell r="C4718" t="str">
            <v xml:space="preserve">L     </v>
          </cell>
          <cell r="D4718">
            <v>7.28</v>
          </cell>
        </row>
        <row r="4719">
          <cell r="A4719">
            <v>7343</v>
          </cell>
          <cell r="B4719" t="str">
            <v>TINTA A BASE DE RESINA ACRILICA, PARA SINALIZACAO HORIZONTAL VIARIA (NBR 11862)</v>
          </cell>
          <cell r="C4719" t="str">
            <v xml:space="preserve">L     </v>
          </cell>
          <cell r="D4719">
            <v>7.37</v>
          </cell>
        </row>
        <row r="4720">
          <cell r="A4720">
            <v>7287</v>
          </cell>
          <cell r="B4720" t="str">
            <v>TINTA A OLEO BRILHANTE PARA MADEIRA E METAIS</v>
          </cell>
          <cell r="C4720" t="str">
            <v xml:space="preserve">GL    </v>
          </cell>
          <cell r="D4720">
            <v>68.87</v>
          </cell>
        </row>
        <row r="4721">
          <cell r="A4721">
            <v>7350</v>
          </cell>
          <cell r="B4721" t="str">
            <v>TINTA ACRILICA PARA CERAMICA</v>
          </cell>
          <cell r="C4721" t="str">
            <v xml:space="preserve">L     </v>
          </cell>
          <cell r="D4721">
            <v>22.93</v>
          </cell>
        </row>
        <row r="4722">
          <cell r="A4722">
            <v>7348</v>
          </cell>
          <cell r="B4722" t="str">
            <v>TINTA ACRILICA PREMIUM PARA PISO</v>
          </cell>
          <cell r="C4722" t="str">
            <v xml:space="preserve">L     </v>
          </cell>
          <cell r="D4722">
            <v>12.86</v>
          </cell>
        </row>
        <row r="4723">
          <cell r="A4723">
            <v>7347</v>
          </cell>
          <cell r="B4723" t="str">
            <v>TINTA ACRILICA PREMIUM PARA PISO</v>
          </cell>
          <cell r="C4723" t="str">
            <v xml:space="preserve">GL    </v>
          </cell>
          <cell r="D4723">
            <v>46.3</v>
          </cell>
        </row>
        <row r="4724">
          <cell r="A4724">
            <v>7355</v>
          </cell>
          <cell r="B4724" t="str">
            <v>TINTA ACRILICA PREMIUM, COR BRANCO  FOSCO</v>
          </cell>
          <cell r="C4724" t="str">
            <v xml:space="preserve">GL    </v>
          </cell>
          <cell r="D4724">
            <v>69.39</v>
          </cell>
        </row>
        <row r="4725">
          <cell r="A4725">
            <v>7356</v>
          </cell>
          <cell r="B4725" t="str">
            <v>TINTA ACRILICA PREMIUM, COR BRANCO FOSCO</v>
          </cell>
          <cell r="C4725" t="str">
            <v xml:space="preserve">L     </v>
          </cell>
          <cell r="D4725">
            <v>19.27</v>
          </cell>
        </row>
        <row r="4726">
          <cell r="A4726">
            <v>7313</v>
          </cell>
          <cell r="B4726" t="str">
            <v>TINTA ASFALTICA IMPERMEABILIZANTE DILUIDA EM SOLVENTE, PARA MATERIAIS CIMENTICIOS, METAL E MADEIRA</v>
          </cell>
          <cell r="C4726" t="str">
            <v xml:space="preserve">L     </v>
          </cell>
          <cell r="D4726">
            <v>15.45</v>
          </cell>
        </row>
        <row r="4727">
          <cell r="A4727">
            <v>7319</v>
          </cell>
          <cell r="B4727" t="str">
            <v>TINTA ASFALTICA IMPERMEABILIZANTE DISPERSA EM AGUA, PARA MATERIAIS CIMENTICIOS</v>
          </cell>
          <cell r="C4727" t="str">
            <v xml:space="preserve">L     </v>
          </cell>
          <cell r="D4727">
            <v>8.84</v>
          </cell>
        </row>
        <row r="4728">
          <cell r="A4728">
            <v>38119</v>
          </cell>
          <cell r="B4728" t="str">
            <v>TINTA BORRACHA CLORADA, ACABAMENTO SEMIBRILHO, BRANCA</v>
          </cell>
          <cell r="C4728" t="str">
            <v xml:space="preserve">L     </v>
          </cell>
          <cell r="D4728">
            <v>82.69</v>
          </cell>
        </row>
        <row r="4729">
          <cell r="A4729">
            <v>7314</v>
          </cell>
          <cell r="B4729" t="str">
            <v>TINTA BORRACHA CLORADA, ACABAMENTO SEMIBRILHO, CORES VIVAS</v>
          </cell>
          <cell r="C4729" t="str">
            <v xml:space="preserve">L     </v>
          </cell>
          <cell r="D4729">
            <v>89.12</v>
          </cell>
        </row>
        <row r="4730">
          <cell r="A4730">
            <v>38131</v>
          </cell>
          <cell r="B4730" t="str">
            <v>TINTA BORRACHA, CLORADA, ACABAMENTO SEMIBRILHO, PRETA</v>
          </cell>
          <cell r="C4730" t="str">
            <v xml:space="preserve">L     </v>
          </cell>
          <cell r="D4730">
            <v>83.43</v>
          </cell>
        </row>
        <row r="4731">
          <cell r="A4731">
            <v>7304</v>
          </cell>
          <cell r="B4731" t="str">
            <v>TINTA EPOXI PREMIUM, BRANCA</v>
          </cell>
          <cell r="C4731" t="str">
            <v xml:space="preserve">L     </v>
          </cell>
          <cell r="D4731">
            <v>51.4</v>
          </cell>
        </row>
        <row r="4732">
          <cell r="A4732">
            <v>7293</v>
          </cell>
          <cell r="B4732" t="str">
            <v>TINTA ESMALTE SINTETICO GRAFITE COM PROTECAO PARA METAIS FERROSOS</v>
          </cell>
          <cell r="C4732" t="str">
            <v xml:space="preserve">L     </v>
          </cell>
          <cell r="D4732">
            <v>23.04</v>
          </cell>
        </row>
        <row r="4733">
          <cell r="A4733">
            <v>7311</v>
          </cell>
          <cell r="B4733" t="str">
            <v>TINTA ESMALTE SINTETICO PREMIUM ACETINADO</v>
          </cell>
          <cell r="C4733" t="str">
            <v xml:space="preserve">L     </v>
          </cell>
          <cell r="D4733">
            <v>22.29</v>
          </cell>
        </row>
        <row r="4734">
          <cell r="A4734">
            <v>7292</v>
          </cell>
          <cell r="B4734" t="str">
            <v>TINTA ESMALTE SINTETICO PREMIUM BRILHANTE</v>
          </cell>
          <cell r="C4734" t="str">
            <v xml:space="preserve">L     </v>
          </cell>
          <cell r="D4734">
            <v>21.64</v>
          </cell>
        </row>
        <row r="4735">
          <cell r="A4735">
            <v>7288</v>
          </cell>
          <cell r="B4735" t="str">
            <v>TINTA ESMALTE SINTETICO PREMIUM FOSCO</v>
          </cell>
          <cell r="C4735" t="str">
            <v xml:space="preserve">L     </v>
          </cell>
          <cell r="D4735">
            <v>24.52</v>
          </cell>
        </row>
        <row r="4736">
          <cell r="A4736">
            <v>35693</v>
          </cell>
          <cell r="B4736" t="str">
            <v>TINTA LATEX ACRILICA ECONOMICA, COR BRANCA</v>
          </cell>
          <cell r="C4736" t="str">
            <v xml:space="preserve">L     </v>
          </cell>
          <cell r="D4736">
            <v>8.84</v>
          </cell>
        </row>
        <row r="4737">
          <cell r="A4737">
            <v>35692</v>
          </cell>
          <cell r="B4737" t="str">
            <v>TINTA LATEX ACRILICA STANDARD, COR BRANCA</v>
          </cell>
          <cell r="C4737" t="str">
            <v xml:space="preserve">L     </v>
          </cell>
          <cell r="D4737">
            <v>47.4</v>
          </cell>
        </row>
        <row r="4738">
          <cell r="A4738">
            <v>7344</v>
          </cell>
          <cell r="B4738" t="str">
            <v>TINTA LATEX PVA PREMIUM,  COR BRANCA</v>
          </cell>
          <cell r="C4738" t="str">
            <v xml:space="preserve">GL    </v>
          </cell>
          <cell r="D4738">
            <v>59.98</v>
          </cell>
        </row>
        <row r="4739">
          <cell r="A4739">
            <v>7345</v>
          </cell>
          <cell r="B4739" t="str">
            <v>TINTA LATEX PVA PREMIUM, COR BRANCA</v>
          </cell>
          <cell r="C4739" t="str">
            <v xml:space="preserve">L     </v>
          </cell>
          <cell r="D4739">
            <v>16.66</v>
          </cell>
        </row>
        <row r="4740">
          <cell r="A4740">
            <v>35691</v>
          </cell>
          <cell r="B4740" t="str">
            <v>TINTA LATEX PVA STANDARD, COR BRANCA</v>
          </cell>
          <cell r="C4740" t="str">
            <v xml:space="preserve">L     </v>
          </cell>
          <cell r="D4740">
            <v>13.16</v>
          </cell>
        </row>
        <row r="4741">
          <cell r="A4741">
            <v>7342</v>
          </cell>
          <cell r="B4741" t="str">
            <v>TINTA MINERAL IMPERMEAVEL EM PO, BRANCA</v>
          </cell>
          <cell r="C4741" t="str">
            <v xml:space="preserve">KG    </v>
          </cell>
          <cell r="D4741">
            <v>1.69</v>
          </cell>
        </row>
        <row r="4742">
          <cell r="A4742">
            <v>7306</v>
          </cell>
          <cell r="B4742" t="str">
            <v>TINTA PROTETORA SUPERFICIE METALICA ALUMINIO</v>
          </cell>
          <cell r="C4742" t="str">
            <v xml:space="preserve">L     </v>
          </cell>
          <cell r="D4742">
            <v>26.43</v>
          </cell>
        </row>
        <row r="4743">
          <cell r="A4743">
            <v>39574</v>
          </cell>
          <cell r="B4743" t="str">
            <v>TIRANTE COM ELO, EM ARAME GALVANIZADO RIGIDO, NUMERO 10, COMPRIMENTO 2000 MM, PARA PENDURAL DE FORRO REMOVIVEL</v>
          </cell>
          <cell r="C4743" t="str">
            <v xml:space="preserve">UN    </v>
          </cell>
          <cell r="D4743">
            <v>3.19</v>
          </cell>
        </row>
        <row r="4744">
          <cell r="A4744">
            <v>11060</v>
          </cell>
          <cell r="B4744" t="str">
            <v>TIRANTE EM FERRO GALVANIZADO PARA CONTRAVENTAMENTO DE TELHA CANALETE 90, 1/4 " X 400 MM</v>
          </cell>
          <cell r="C4744" t="str">
            <v xml:space="preserve">UN    </v>
          </cell>
          <cell r="D4744">
            <v>25.75</v>
          </cell>
        </row>
        <row r="4745">
          <cell r="A4745">
            <v>37401</v>
          </cell>
          <cell r="B4745" t="str">
            <v>TOALHEIRO PLASTICO TIPO DISPENSER PARA PAPEL TOALHA INTERFOLHADO</v>
          </cell>
          <cell r="C4745" t="str">
            <v xml:space="preserve">UN    </v>
          </cell>
          <cell r="D4745">
            <v>41.17</v>
          </cell>
        </row>
        <row r="4746">
          <cell r="A4746">
            <v>7525</v>
          </cell>
          <cell r="B4746" t="str">
            <v>TOMADA INDUSTRIAL DE EMBUTIR 3P+T 30 A, 440 V, COM TRAVA, COM PLACA</v>
          </cell>
          <cell r="C4746" t="str">
            <v xml:space="preserve">UN    </v>
          </cell>
          <cell r="D4746">
            <v>32</v>
          </cell>
        </row>
        <row r="4747">
          <cell r="A4747">
            <v>7524</v>
          </cell>
          <cell r="B4747" t="str">
            <v>TOMADA INDUSTRIAL DE EMBUTIR 3P+T 30 A, 440 V, COM TRAVA, SEM PLACA</v>
          </cell>
          <cell r="C4747" t="str">
            <v xml:space="preserve">UN    </v>
          </cell>
          <cell r="D4747">
            <v>30.16</v>
          </cell>
        </row>
        <row r="4748">
          <cell r="A4748">
            <v>38105</v>
          </cell>
          <cell r="B4748" t="str">
            <v>TOMADA PARA ANTENA DE TV, CABO COAXIAL DE 9 MM (APENAS MODULO)</v>
          </cell>
          <cell r="C4748" t="str">
            <v xml:space="preserve">UN    </v>
          </cell>
          <cell r="D4748">
            <v>7.74</v>
          </cell>
        </row>
        <row r="4749">
          <cell r="A4749">
            <v>38084</v>
          </cell>
          <cell r="B4749" t="str">
            <v>TOMADA PARA ANTENA DE TV, CABO COAXIAL DE 9 MM, CONJUNTO MONTADO PARA EMBUTIR 4" X 2" (PLACA + SUPORTE + MODULO)</v>
          </cell>
          <cell r="C4749" t="str">
            <v xml:space="preserve">UN    </v>
          </cell>
          <cell r="D4749">
            <v>11</v>
          </cell>
        </row>
        <row r="4750">
          <cell r="A4750">
            <v>38103</v>
          </cell>
          <cell r="B4750" t="str">
            <v>TOMADA RJ11, 2 FIOS (APENAS MODULO)</v>
          </cell>
          <cell r="C4750" t="str">
            <v xml:space="preserve">UN    </v>
          </cell>
          <cell r="D4750">
            <v>11.63</v>
          </cell>
        </row>
        <row r="4751">
          <cell r="A4751">
            <v>38082</v>
          </cell>
          <cell r="B4751" t="str">
            <v>TOMADA RJ11, 2 FIOS, CONJUNTO MONTADO PARA EMBUTIR 4" X 2" (PLACA + SUPORTE + MODULO)</v>
          </cell>
          <cell r="C4751" t="str">
            <v xml:space="preserve">UN    </v>
          </cell>
          <cell r="D4751">
            <v>14.32</v>
          </cell>
        </row>
        <row r="4752">
          <cell r="A4752">
            <v>38104</v>
          </cell>
          <cell r="B4752" t="str">
            <v>TOMADA RJ45, 8 FIOS, CAT 5E (APENAS MODULO)</v>
          </cell>
          <cell r="C4752" t="str">
            <v xml:space="preserve">UN    </v>
          </cell>
          <cell r="D4752">
            <v>22.77</v>
          </cell>
        </row>
        <row r="4753">
          <cell r="A4753">
            <v>38083</v>
          </cell>
          <cell r="B4753" t="str">
            <v>TOMADA RJ45, 8 FIOS, CAT 5E, CONJUNTO MONTADO PARA EMBUTIR 4" X 2" (PLACA + SUPORTE + MODULO)</v>
          </cell>
          <cell r="C4753" t="str">
            <v xml:space="preserve">UN    </v>
          </cell>
          <cell r="D4753">
            <v>25.28</v>
          </cell>
        </row>
        <row r="4754">
          <cell r="A4754">
            <v>38101</v>
          </cell>
          <cell r="B4754" t="str">
            <v>TOMADA 2P+T 10A, 250V  (APENAS MODULO)</v>
          </cell>
          <cell r="C4754" t="str">
            <v xml:space="preserve">UN    </v>
          </cell>
          <cell r="D4754">
            <v>5.53</v>
          </cell>
        </row>
        <row r="4755">
          <cell r="A4755">
            <v>7528</v>
          </cell>
          <cell r="B4755" t="str">
            <v>TOMADA 2P+T 10A, 250V, CONJUNTO MONTADO PARA EMBUTIR 4" X 2" (PLACA + SUPORTE + MODULO)</v>
          </cell>
          <cell r="C4755" t="str">
            <v xml:space="preserve">UN    </v>
          </cell>
          <cell r="D4755">
            <v>6.5</v>
          </cell>
        </row>
        <row r="4756">
          <cell r="A4756">
            <v>12147</v>
          </cell>
          <cell r="B4756" t="str">
            <v>TOMADA 2P+T 10A, 250V, CONJUNTO MONTADO PARA SOBREPOR 4" X 2" (CAIXA + MODULO)</v>
          </cell>
          <cell r="C4756" t="str">
            <v xml:space="preserve">UN    </v>
          </cell>
          <cell r="D4756">
            <v>9.91</v>
          </cell>
        </row>
        <row r="4757">
          <cell r="A4757">
            <v>38075</v>
          </cell>
          <cell r="B4757" t="str">
            <v>TOMADA 2P+T 20A 250V, CONJUNTO MONTADO PARA EMBUTIR 4" X 2" (PLACA + SUPORTE + MODULO)</v>
          </cell>
          <cell r="C4757" t="str">
            <v xml:space="preserve">UN    </v>
          </cell>
          <cell r="D4757">
            <v>11.26</v>
          </cell>
        </row>
        <row r="4758">
          <cell r="A4758">
            <v>38102</v>
          </cell>
          <cell r="B4758" t="str">
            <v>TOMADA 2P+T 20A, 250V  (APENAS MODULO)</v>
          </cell>
          <cell r="C4758" t="str">
            <v xml:space="preserve">UN    </v>
          </cell>
          <cell r="D4758">
            <v>7.07</v>
          </cell>
        </row>
        <row r="4759">
          <cell r="A4759">
            <v>38076</v>
          </cell>
          <cell r="B4759" t="str">
            <v>TOMADAS (2 MODULOS) 2P+T 10A, 250V, CONJUNTO MONTADO PARA EMBUTIR 4" X 2" (PLACA + SUPORTE + MODULOS)</v>
          </cell>
          <cell r="C4759" t="str">
            <v xml:space="preserve">UN    </v>
          </cell>
          <cell r="D4759">
            <v>12.62</v>
          </cell>
        </row>
        <row r="4760">
          <cell r="A4760">
            <v>7592</v>
          </cell>
          <cell r="B4760" t="str">
            <v>TOPOGRAFO</v>
          </cell>
          <cell r="C4760" t="str">
            <v xml:space="preserve">H     </v>
          </cell>
          <cell r="D4760">
            <v>14.38</v>
          </cell>
        </row>
        <row r="4761">
          <cell r="A4761">
            <v>40820</v>
          </cell>
          <cell r="B4761" t="str">
            <v>TOPOGRAFO (MENSALISTA)</v>
          </cell>
          <cell r="C4761" t="str">
            <v xml:space="preserve">MES   </v>
          </cell>
          <cell r="D4761">
            <v>2673.28</v>
          </cell>
        </row>
        <row r="4762">
          <cell r="A4762">
            <v>11762</v>
          </cell>
          <cell r="B4762" t="str">
            <v>TORNEIRA CROMADA COM BICO PARA JARDIM/TANQUE 1/2 " OU 3/4 " (REF 1153)</v>
          </cell>
          <cell r="C4762" t="str">
            <v xml:space="preserve">UN    </v>
          </cell>
          <cell r="D4762">
            <v>52.86</v>
          </cell>
        </row>
        <row r="4763">
          <cell r="A4763">
            <v>13418</v>
          </cell>
          <cell r="B4763" t="str">
            <v>TORNEIRA CROMADA CURTA SEM BICO PARA TANQUE, PADRAO POPULAR, 1/2 " OU 3/4 " (REF 1140)</v>
          </cell>
          <cell r="C4763" t="str">
            <v xml:space="preserve">UN    </v>
          </cell>
          <cell r="D4763">
            <v>14.77</v>
          </cell>
        </row>
        <row r="4764">
          <cell r="A4764">
            <v>13984</v>
          </cell>
          <cell r="B4764" t="str">
            <v>TORNEIRA CROMADA CURTA SEM BICO PARA USO GERAL  1/2 " OU 3/4 " (REF 1152)</v>
          </cell>
          <cell r="C4764" t="str">
            <v xml:space="preserve">UN    </v>
          </cell>
          <cell r="D4764">
            <v>36.94</v>
          </cell>
        </row>
        <row r="4765">
          <cell r="A4765">
            <v>11772</v>
          </cell>
          <cell r="B4765" t="str">
            <v>TORNEIRA CROMADA DE MESA PARA COZINHA BICA MOVEL COM AREJADOR 1/2 " OU 3/4 " (REF 1167)</v>
          </cell>
          <cell r="C4765" t="str">
            <v xml:space="preserve">UN    </v>
          </cell>
          <cell r="D4765">
            <v>89.7</v>
          </cell>
        </row>
        <row r="4766">
          <cell r="A4766">
            <v>36795</v>
          </cell>
          <cell r="B4766" t="str">
            <v>TORNEIRA CROMADA DE MESA PARA LAVATORIO COM SENSOR DE PRESENCA</v>
          </cell>
          <cell r="C4766" t="str">
            <v xml:space="preserve">UN    </v>
          </cell>
          <cell r="D4766">
            <v>576.96</v>
          </cell>
        </row>
        <row r="4767">
          <cell r="A4767">
            <v>36796</v>
          </cell>
          <cell r="B4767" t="str">
            <v>TORNEIRA CROMADA DE MESA PARA LAVATORIO TEMPORIZADA PRESSAO BICA BAIXA</v>
          </cell>
          <cell r="C4767" t="str">
            <v xml:space="preserve">UN    </v>
          </cell>
          <cell r="D4767">
            <v>148.55000000000001</v>
          </cell>
        </row>
        <row r="4768">
          <cell r="A4768">
            <v>36791</v>
          </cell>
          <cell r="B4768" t="str">
            <v>TORNEIRA CROMADA DE MESA PARA LAVATORIO, BICA ALTA (REF 1195)</v>
          </cell>
          <cell r="C4768" t="str">
            <v xml:space="preserve">UN    </v>
          </cell>
          <cell r="D4768">
            <v>76.540000000000006</v>
          </cell>
        </row>
        <row r="4769">
          <cell r="A4769">
            <v>13415</v>
          </cell>
          <cell r="B4769" t="str">
            <v>TORNEIRA CROMADA DE MESA PARA LAVATORIO, PADRAO POPULAR, 1/2 " OU 3/4 " (REF 1193)</v>
          </cell>
          <cell r="C4769" t="str">
            <v xml:space="preserve">UN    </v>
          </cell>
          <cell r="D4769">
            <v>44.49</v>
          </cell>
        </row>
        <row r="4770">
          <cell r="A4770">
            <v>36792</v>
          </cell>
          <cell r="B4770" t="str">
            <v>TORNEIRA CROMADA DE PAREDE LONGA PARA LAVATORIO (REF 1178)</v>
          </cell>
          <cell r="C4770" t="str">
            <v xml:space="preserve">UN    </v>
          </cell>
          <cell r="D4770">
            <v>146.30000000000001</v>
          </cell>
        </row>
        <row r="4771">
          <cell r="A4771">
            <v>11773</v>
          </cell>
          <cell r="B4771" t="str">
            <v>TORNEIRA CROMADA DE PAREDE PARA COZINHA BICA MOVEL COM AREJADOR 1/2 " OU 3/4 " (REF 1168)</v>
          </cell>
          <cell r="C4771" t="str">
            <v xml:space="preserve">UN    </v>
          </cell>
          <cell r="D4771">
            <v>85.64</v>
          </cell>
        </row>
        <row r="4772">
          <cell r="A4772">
            <v>11775</v>
          </cell>
          <cell r="B4772" t="str">
            <v>TORNEIRA CROMADA DE PAREDE PARA COZINHA COM AREJADOR 1/2 " OU 3/4 " (REF 1157)</v>
          </cell>
          <cell r="C4772" t="str">
            <v xml:space="preserve">UN    </v>
          </cell>
          <cell r="D4772">
            <v>89.42</v>
          </cell>
        </row>
        <row r="4773">
          <cell r="A4773">
            <v>13983</v>
          </cell>
          <cell r="B4773" t="str">
            <v>TORNEIRA CROMADA DE PAREDE PARA COZINHA COM AREJADOR, PADRAO POPULAR, 1/2 " OU 3/4 " (REF 1159)</v>
          </cell>
          <cell r="C4773" t="str">
            <v xml:space="preserve">UN    </v>
          </cell>
          <cell r="D4773">
            <v>45.69</v>
          </cell>
        </row>
        <row r="4774">
          <cell r="A4774">
            <v>13416</v>
          </cell>
          <cell r="B4774" t="str">
            <v>TORNEIRA CROMADA DE PAREDE PARA COZINHA SEM AREJADOR, PADRAO POPULAR, 1/2 " OU 3/4 " (REF 1158)</v>
          </cell>
          <cell r="C4774" t="str">
            <v xml:space="preserve">UN    </v>
          </cell>
          <cell r="D4774">
            <v>36.840000000000003</v>
          </cell>
        </row>
        <row r="4775">
          <cell r="A4775">
            <v>13417</v>
          </cell>
          <cell r="B4775" t="str">
            <v>TORNEIRA CROMADA SEM BICO PARA TANQUE 1/2 " OU 3/4 " (REF 1143)</v>
          </cell>
          <cell r="C4775" t="str">
            <v xml:space="preserve">UN    </v>
          </cell>
          <cell r="D4775">
            <v>32.5</v>
          </cell>
        </row>
        <row r="4776">
          <cell r="A4776">
            <v>7604</v>
          </cell>
          <cell r="B4776" t="str">
            <v>TORNEIRA CROMADA SEM BICO PARA TANQUE, PADRAO POPULAR, 1/2 " OU 3/4 " (REF 1126)</v>
          </cell>
          <cell r="C4776" t="str">
            <v xml:space="preserve">UN    </v>
          </cell>
          <cell r="D4776">
            <v>14.07</v>
          </cell>
        </row>
        <row r="4777">
          <cell r="A4777">
            <v>11763</v>
          </cell>
          <cell r="B4777" t="str">
            <v>TORNEIRA DE BOIA CONVENCIONAL PARA CAIXA D'AGUA, 1.1/2", COM HASTE E TORNEIRA METALICOS E BALAO PLASTICO</v>
          </cell>
          <cell r="C4777" t="str">
            <v xml:space="preserve">UN    </v>
          </cell>
          <cell r="D4777">
            <v>69.400000000000006</v>
          </cell>
        </row>
        <row r="4778">
          <cell r="A4778">
            <v>11764</v>
          </cell>
          <cell r="B4778" t="str">
            <v>TORNEIRA DE BOIA CONVENCIONAL PARA CAIXA D'AGUA, 1.1/4", COM HASTE E TORNEIRA METALICOS E BALAO PLASTICO</v>
          </cell>
          <cell r="C4778" t="str">
            <v xml:space="preserve">UN    </v>
          </cell>
          <cell r="D4778">
            <v>74.13</v>
          </cell>
        </row>
        <row r="4779">
          <cell r="A4779">
            <v>11829</v>
          </cell>
          <cell r="B4779" t="str">
            <v>TORNEIRA DE BOIA CONVENCIONAL PARA CAIXA D'AGUA, 1/2", COM HASTE E TORNEIRA METALICOS E BALAO PLASTICO</v>
          </cell>
          <cell r="C4779" t="str">
            <v xml:space="preserve">UN    </v>
          </cell>
          <cell r="D4779">
            <v>17.760000000000002</v>
          </cell>
        </row>
        <row r="4780">
          <cell r="A4780">
            <v>11825</v>
          </cell>
          <cell r="B4780" t="str">
            <v>TORNEIRA DE BOIA CONVENCIONAL PARA CAIXA D'AGUA, 1", COM HASTE E TORNEIRA METALICOS E BALAO PLASTICO</v>
          </cell>
          <cell r="C4780" t="str">
            <v xml:space="preserve">UN    </v>
          </cell>
          <cell r="D4780">
            <v>30.46</v>
          </cell>
        </row>
        <row r="4781">
          <cell r="A4781">
            <v>11767</v>
          </cell>
          <cell r="B4781" t="str">
            <v>TORNEIRA DE BOIA CONVENCIONAL PARA CAIXA D'AGUA, 2", COM HASTE E TORNEIRA METALICOS E BALAO PLASTICO</v>
          </cell>
          <cell r="C4781" t="str">
            <v xml:space="preserve">UN    </v>
          </cell>
          <cell r="D4781">
            <v>123.05</v>
          </cell>
        </row>
        <row r="4782">
          <cell r="A4782">
            <v>11830</v>
          </cell>
          <cell r="B4782" t="str">
            <v>TORNEIRA DE BOIA CONVENCIONAL PARA CAIXA D'AGUA, 3/4", COM HASTE E TORNEIRA METALICOS E BALAO PLASTICO</v>
          </cell>
          <cell r="C4782" t="str">
            <v xml:space="preserve">UN    </v>
          </cell>
          <cell r="D4782">
            <v>19.2</v>
          </cell>
        </row>
        <row r="4783">
          <cell r="A4783">
            <v>11766</v>
          </cell>
          <cell r="B4783" t="str">
            <v>TORNEIRA DE BOIA VAZAO TOTAL PARA CAIXA D'AGUA, 1/2", COM HASTE E TORNEIRA METALICOS E BALAO PLASTICO</v>
          </cell>
          <cell r="C4783" t="str">
            <v xml:space="preserve">UN    </v>
          </cell>
          <cell r="D4783">
            <v>34.130000000000003</v>
          </cell>
        </row>
        <row r="4784">
          <cell r="A4784">
            <v>11765</v>
          </cell>
          <cell r="B4784" t="str">
            <v>TORNEIRA DE BOIA VAZAO TOTAL PARA CAIXA D'AGUA, 1", COM HASTE E TORNEIRA METALICOS E BALAO PLASTICO</v>
          </cell>
          <cell r="C4784" t="str">
            <v xml:space="preserve">UN    </v>
          </cell>
          <cell r="D4784">
            <v>46.47</v>
          </cell>
        </row>
        <row r="4785">
          <cell r="A4785">
            <v>11824</v>
          </cell>
          <cell r="B4785" t="str">
            <v>TORNEIRA DE BOIA VAZAO TOTAL PARA CAIXA D'AGUA, 3/4", COM HASTE E TORNEIRA METALICOS E BALAO PLASTICO</v>
          </cell>
          <cell r="C4785" t="str">
            <v xml:space="preserve">UN    </v>
          </cell>
          <cell r="D4785">
            <v>35.200000000000003</v>
          </cell>
        </row>
        <row r="4786">
          <cell r="A4786">
            <v>11777</v>
          </cell>
          <cell r="B4786" t="str">
            <v>TORNEIRA ELETRICA DE PAREDE, BICA ALTA, PARA COZINHA, 5500 W (110/220 V)</v>
          </cell>
          <cell r="C4786" t="str">
            <v xml:space="preserve">UN    </v>
          </cell>
          <cell r="D4786">
            <v>127.72</v>
          </cell>
        </row>
        <row r="4787">
          <cell r="A4787">
            <v>7602</v>
          </cell>
          <cell r="B4787" t="str">
            <v>TORNEIRA METAL AMARELO COM BICO PARA JARDIM, PADRAO POPULAR, 1/2 " OU 3/4 " (REF 1128)</v>
          </cell>
          <cell r="C4787" t="str">
            <v xml:space="preserve">UN    </v>
          </cell>
          <cell r="D4787">
            <v>13.95</v>
          </cell>
        </row>
        <row r="4788">
          <cell r="A4788">
            <v>7603</v>
          </cell>
          <cell r="B4788" t="str">
            <v>TORNEIRA METAL AMARELO CURTA SEM BICO PARA TANQUE, PADRAO POPULAR, 1/2 " OU 3/4 " (REF 1120)</v>
          </cell>
          <cell r="C4788" t="str">
            <v xml:space="preserve">UN    </v>
          </cell>
          <cell r="D4788">
            <v>13.53</v>
          </cell>
        </row>
        <row r="4789">
          <cell r="A4789">
            <v>11826</v>
          </cell>
          <cell r="B4789" t="str">
            <v>TORNEIRA METALICA DE BOIA CONVENCIONAL PARA CAIXA D'AGUA, 1/2 ", COM HASTE, TORNEIRA E BALAO METALICOS</v>
          </cell>
          <cell r="C4789" t="str">
            <v xml:space="preserve">UN    </v>
          </cell>
          <cell r="D4789">
            <v>29.56</v>
          </cell>
        </row>
        <row r="4790">
          <cell r="A4790">
            <v>7606</v>
          </cell>
          <cell r="B4790" t="str">
            <v>TORNEIRA METALICA DE BOIA CONVENCIONAL PARA CAIXA D'AGUA, 3/4 ", COM HASTE, TORNEIRA E BALAO METALICOS</v>
          </cell>
          <cell r="C4790" t="str">
            <v xml:space="preserve">UN    </v>
          </cell>
          <cell r="D4790">
            <v>30.8</v>
          </cell>
        </row>
        <row r="4791">
          <cell r="A4791">
            <v>40329</v>
          </cell>
          <cell r="B4791" t="str">
            <v>TORNEIRA PLASTICA DE BOIA CONVENCIONAL PARA CAIXA DE AGUA, 3/4 ", COM HASTE METALICA E COM TORNEIRA E BALAO PLASTICOS (PADRAO POPULAR)</v>
          </cell>
          <cell r="C4791" t="str">
            <v xml:space="preserve">UN    </v>
          </cell>
          <cell r="D4791">
            <v>14.9</v>
          </cell>
        </row>
        <row r="4792">
          <cell r="A4792">
            <v>11823</v>
          </cell>
          <cell r="B4792" t="str">
            <v>TORNEIRA PLASTICA DE BOIA PARA CAIXA DE DESCARGA,  1/2", BALAO E TORNEIRA PLASTICOS, COM HASTE METALICA</v>
          </cell>
          <cell r="C4792" t="str">
            <v xml:space="preserve">UN    </v>
          </cell>
          <cell r="D4792">
            <v>6.44</v>
          </cell>
        </row>
        <row r="4793">
          <cell r="A4793">
            <v>11822</v>
          </cell>
          <cell r="B4793" t="str">
            <v>TORNEIRA PLASTICA DE MESA, BICA MOVEL, PARA COZINHA 1/2 "</v>
          </cell>
          <cell r="C4793" t="str">
            <v xml:space="preserve">UN    </v>
          </cell>
          <cell r="D4793">
            <v>35.08</v>
          </cell>
        </row>
        <row r="4794">
          <cell r="A4794">
            <v>11831</v>
          </cell>
          <cell r="B4794" t="str">
            <v>TORNEIRA PLASTICA PARA TANQUE 1/2 " OU 3/4 " COM BICO PARA MANGUEIRA</v>
          </cell>
          <cell r="C4794" t="str">
            <v xml:space="preserve">UN    </v>
          </cell>
          <cell r="D4794">
            <v>26.64</v>
          </cell>
        </row>
        <row r="4795">
          <cell r="A4795">
            <v>7613</v>
          </cell>
          <cell r="B4795" t="str">
            <v>TRANSFORMADOR TRIFASICO DE DISTRIBUICAO, POTENCIA DE 1000 KVA, TENSAO NOMINAL DE 15 KV, TENSAO SECUNDARIA DE 220/127V, EM OLEO ISOLANTE TIPO MINERAL</v>
          </cell>
          <cell r="C4795" t="str">
            <v xml:space="preserve">UN    </v>
          </cell>
          <cell r="D4795">
            <v>57921.06</v>
          </cell>
        </row>
        <row r="4796">
          <cell r="A4796">
            <v>7619</v>
          </cell>
          <cell r="B4796" t="str">
            <v>TRANSFORMADOR TRIFASICO DE DISTRIBUICAO, POTENCIA DE 112,5 KVA, TENSAO NOMINAL DE 15 KV, TENSAO SECUNDARIA DE 220/127V, EM OLEO ISOLANTE TIPO MINERAL</v>
          </cell>
          <cell r="C4796" t="str">
            <v xml:space="preserve">UN    </v>
          </cell>
          <cell r="D4796">
            <v>8953.35</v>
          </cell>
        </row>
        <row r="4797">
          <cell r="A4797">
            <v>12076</v>
          </cell>
          <cell r="B4797" t="str">
            <v>TRANSFORMADOR TRIFASICO DE DISTRIBUICAO, POTENCIA DE 15 KVA, TENSAO NOMINAL DE 15 KV, TENSAO SECUNDARIA DE 220/127V, EM OLEO ISOLANTE TIPO MINERAL</v>
          </cell>
          <cell r="C4797" t="str">
            <v xml:space="preserve">UN    </v>
          </cell>
          <cell r="D4797">
            <v>4107.04</v>
          </cell>
        </row>
        <row r="4798">
          <cell r="A4798">
            <v>7614</v>
          </cell>
          <cell r="B4798" t="str">
            <v>TRANSFORMADOR TRIFASICO DE DISTRIBUICAO, POTENCIA DE 150 KVA, TENSAO NOMINAL DE 15 KV, TENSAO SECUNDARIA DE 220/127V, EM OLEO ISOLANTE TIPO MINERAL</v>
          </cell>
          <cell r="C4798" t="str">
            <v xml:space="preserve">UN    </v>
          </cell>
          <cell r="D4798">
            <v>11292.31</v>
          </cell>
        </row>
        <row r="4799">
          <cell r="A4799">
            <v>7618</v>
          </cell>
          <cell r="B4799" t="str">
            <v>TRANSFORMADOR TRIFASICO DE DISTRIBUICAO, POTENCIA DE 1500 KVA, TENSAO NOMINAL DE 15 KV, TENSAO SECUNDARIA DE 220/127V, EM OLEO ISOLANTE TIPO MINERAL</v>
          </cell>
          <cell r="C4799" t="str">
            <v xml:space="preserve">UN    </v>
          </cell>
          <cell r="D4799">
            <v>73239.16</v>
          </cell>
        </row>
        <row r="4800">
          <cell r="A4800">
            <v>7620</v>
          </cell>
          <cell r="B4800" t="str">
            <v>TRANSFORMADOR TRIFASICO DE DISTRIBUICAO, POTENCIA DE 225 KVA, TENSAO NOMINAL DE 15 KV, TENSAO SECUNDARIA DE 220/127V, EM OLEO ISOLANTE TIPO MINERAL</v>
          </cell>
          <cell r="C4800" t="str">
            <v xml:space="preserve">UN    </v>
          </cell>
          <cell r="D4800">
            <v>15841.45</v>
          </cell>
        </row>
        <row r="4801">
          <cell r="A4801">
            <v>7610</v>
          </cell>
          <cell r="B4801" t="str">
            <v>TRANSFORMADOR TRIFASICO DE DISTRIBUICAO, POTENCIA DE 30 KVA, TENSAO NOMINAL DE 15 KV, TENSAO SECUNDARIA DE 220/127V, EM OLEO ISOLANTE TIPO MINERAL</v>
          </cell>
          <cell r="C4801" t="str">
            <v xml:space="preserve">UN    </v>
          </cell>
          <cell r="D4801">
            <v>5016.46</v>
          </cell>
        </row>
        <row r="4802">
          <cell r="A4802">
            <v>7615</v>
          </cell>
          <cell r="B4802" t="str">
            <v>TRANSFORMADOR TRIFASICO DE DISTRIBUICAO, POTENCIA DE 300 KVA, TENSAO NOMINAL DE 15 KV, TENSAO SECUNDARIA DE 220/127V, EM OLEO ISOLANTE TIPO MINERAL</v>
          </cell>
          <cell r="C4802" t="str">
            <v xml:space="preserve">UN    </v>
          </cell>
          <cell r="D4802">
            <v>18481.689999999999</v>
          </cell>
        </row>
        <row r="4803">
          <cell r="A4803">
            <v>7617</v>
          </cell>
          <cell r="B4803" t="str">
            <v>TRANSFORMADOR TRIFASICO DE DISTRIBUICAO, POTENCIA DE 45 KVA, TENSAO NOMINAL DE 15 KV, TENSAO SECUNDARIA DE 220/127V, EM OLEO ISOLANTE TIPO MINERAL</v>
          </cell>
          <cell r="C4803" t="str">
            <v xml:space="preserve">UN    </v>
          </cell>
          <cell r="D4803">
            <v>5603.18</v>
          </cell>
        </row>
        <row r="4804">
          <cell r="A4804">
            <v>7616</v>
          </cell>
          <cell r="B4804" t="str">
            <v>TRANSFORMADOR TRIFASICO DE DISTRIBUICAO, POTENCIA DE 500 KVA, TENSAO NOMINAL DE 15 KV, TENSAO SECUNDARIA DE 220/127V, EM OLEO ISOLANTE TIPO MINERAL</v>
          </cell>
          <cell r="C4804" t="str">
            <v xml:space="preserve">UN    </v>
          </cell>
          <cell r="D4804">
            <v>30159.200000000001</v>
          </cell>
        </row>
        <row r="4805">
          <cell r="A4805">
            <v>7611</v>
          </cell>
          <cell r="B4805" t="str">
            <v>TRANSFORMADOR TRIFASICO DE DISTRIBUICAO, POTENCIA DE 75 KVA, TENSAO NOMINAL DE 15 KV, TENSAO SECUNDARIA DE 220/127V, EM OLEO ISOLANTE TIPO MINERAL</v>
          </cell>
          <cell r="C4805" t="str">
            <v xml:space="preserve">UN    </v>
          </cell>
          <cell r="D4805">
            <v>7246</v>
          </cell>
        </row>
        <row r="4806">
          <cell r="A4806">
            <v>7612</v>
          </cell>
          <cell r="B4806" t="str">
            <v>TRANSFORMADOR TRIFASICO DE DISTRIBUICAO, POTENCIA DE 750 KVA, TENSAO NOMINAL DE 15 KV, TENSAO SECUNDARIA DE 220/127V, EM OLEO ISOLANTE TIPO MINERAL</v>
          </cell>
          <cell r="C4806" t="str">
            <v xml:space="preserve">UN    </v>
          </cell>
          <cell r="D4806">
            <v>41368.49</v>
          </cell>
        </row>
        <row r="4807">
          <cell r="A4807">
            <v>37371</v>
          </cell>
          <cell r="B4807" t="str">
            <v>TRANSPORTE - HORISTA (COLETADO CAIXA)</v>
          </cell>
          <cell r="C4807" t="str">
            <v xml:space="preserve">H     </v>
          </cell>
          <cell r="D4807">
            <v>0.71</v>
          </cell>
        </row>
        <row r="4808">
          <cell r="A4808">
            <v>40861</v>
          </cell>
          <cell r="B4808" t="str">
            <v>TRANSPORTE - MENSALISTA (COLETADO CAIXA)</v>
          </cell>
          <cell r="C4808" t="str">
            <v xml:space="preserve">MES   </v>
          </cell>
          <cell r="D4808">
            <v>133.68</v>
          </cell>
        </row>
        <row r="4809">
          <cell r="A4809">
            <v>36510</v>
          </cell>
          <cell r="B4809" t="str">
            <v>TRATOR DE ESTEIRAS, POTENCIA BRUTA DE 133 HP, PESO OPERACIONAL DE 14 T, COM LAMINA COM CAPACIDADE DE 3,00 M3</v>
          </cell>
          <cell r="C4809" t="str">
            <v xml:space="preserve">UN    </v>
          </cell>
          <cell r="D4809">
            <v>572477.04</v>
          </cell>
        </row>
        <row r="4810">
          <cell r="A4810">
            <v>25020</v>
          </cell>
          <cell r="B4810" t="str">
            <v>TRATOR DE ESTEIRAS, POTENCIA BRUTA DE 347 HP, PESO OPERACIONAL DE 38,5 T, COM ESCARIFICADOR E LAMINA COM CAPACIDADE DE 4,70M3</v>
          </cell>
          <cell r="C4810" t="str">
            <v xml:space="preserve">UN    </v>
          </cell>
          <cell r="D4810">
            <v>2358403.9900000002</v>
          </cell>
        </row>
        <row r="4811">
          <cell r="A4811">
            <v>7622</v>
          </cell>
          <cell r="B4811" t="str">
            <v>TRATOR DE ESTEIRAS, POTENCIA DE 100 HP, PESO OPERACIONAL DE 9,4 T, COM LAMINA COM CAPACIDADE DE 2,19 M3</v>
          </cell>
          <cell r="C4811" t="str">
            <v xml:space="preserve">UN    </v>
          </cell>
          <cell r="D4811">
            <v>555386.4</v>
          </cell>
        </row>
        <row r="4812">
          <cell r="A4812">
            <v>7624</v>
          </cell>
          <cell r="B4812" t="str">
            <v>TRATOR DE ESTEIRAS, POTENCIA DE 150 HP, PESO OPERACIONAL DE 16,7 T, COM RODA MOTRIZ ELEVADA E LAMINA COM CONTATO DE 3,18M3</v>
          </cell>
          <cell r="C4812" t="str">
            <v xml:space="preserve">UN    </v>
          </cell>
          <cell r="D4812">
            <v>720000</v>
          </cell>
        </row>
        <row r="4813">
          <cell r="A4813">
            <v>7625</v>
          </cell>
          <cell r="B4813" t="str">
            <v>TRATOR DE ESTEIRAS, POTENCIA DE 170 HP, PESO OPERACIONAL DE 19 T, COM LAMINA COM CAPACIDADE DE 5,2 M3</v>
          </cell>
          <cell r="C4813" t="str">
            <v xml:space="preserve">UN    </v>
          </cell>
          <cell r="D4813">
            <v>715596.26</v>
          </cell>
        </row>
        <row r="4814">
          <cell r="A4814">
            <v>7623</v>
          </cell>
          <cell r="B4814" t="str">
            <v>TRATOR DE ESTEIRAS, POTENCIA DE 347 HP, PESO OPERACIONAL DE 38,5 T, COM LAMINA COM CAPACIDADE DE 8,70M3</v>
          </cell>
          <cell r="C4814" t="str">
            <v xml:space="preserve">UN    </v>
          </cell>
          <cell r="D4814">
            <v>2358403.9900000002</v>
          </cell>
        </row>
        <row r="4815">
          <cell r="A4815">
            <v>36508</v>
          </cell>
          <cell r="B4815" t="str">
            <v>TRATOR DE ESTEIRAS, POTENCIA NO VOLANTE DE 200 HP, PESO OPERACIONAL DE 20,1 T, COM RODA MOTRIZ ELEVADA E LAMINA COM CAPACIDADE DE 3,89 M3</v>
          </cell>
          <cell r="C4815" t="str">
            <v xml:space="preserve">UN    </v>
          </cell>
          <cell r="D4815">
            <v>1060667.8500000001</v>
          </cell>
        </row>
        <row r="4816">
          <cell r="A4816">
            <v>36509</v>
          </cell>
          <cell r="B4816" t="str">
            <v>TRATOR DE ESTEIRAS, POTENCIA 125 HP, PESO OPERACIONAL DE 12,9 T, COM LAMINA COM CAPACIDADE DE 2,7 M3</v>
          </cell>
          <cell r="C4816" t="str">
            <v xml:space="preserve">UN    </v>
          </cell>
          <cell r="D4816">
            <v>581284.36</v>
          </cell>
        </row>
        <row r="4817">
          <cell r="A4817">
            <v>13238</v>
          </cell>
          <cell r="B4817" t="str">
            <v>TRATOR DE PNEUS COM POTENCIA DE 105 CV, TRACAO 4 X 4, PESO COM LASTRO DE 5775 KG</v>
          </cell>
          <cell r="C4817" t="str">
            <v xml:space="preserve">UN    </v>
          </cell>
          <cell r="D4817">
            <v>151906.53</v>
          </cell>
        </row>
        <row r="4818">
          <cell r="A4818">
            <v>36511</v>
          </cell>
          <cell r="B4818" t="str">
            <v>TRATOR DE PNEUS COM POTENCIA DE 122 CV, TRACAO 4 X 4, PESO COM LASTRO DE 4510 KG</v>
          </cell>
          <cell r="C4818" t="str">
            <v xml:space="preserve">UN    </v>
          </cell>
          <cell r="D4818">
            <v>176018.68</v>
          </cell>
        </row>
        <row r="4819">
          <cell r="A4819">
            <v>36515</v>
          </cell>
          <cell r="B4819" t="str">
            <v>TRATOR DE PNEUS COM POTENCIA DE 15 CV, PESO COM LASTRO DE 1160 KG</v>
          </cell>
          <cell r="C4819" t="str">
            <v xml:space="preserve">UN    </v>
          </cell>
          <cell r="D4819">
            <v>51841.11</v>
          </cell>
        </row>
        <row r="4820">
          <cell r="A4820">
            <v>10598</v>
          </cell>
          <cell r="B4820" t="str">
            <v>TRATOR DE PNEUS COM POTENCIA DE 50 CV, TRACAO 4 X 2, PESO COM LASTRO DE 2714 KG</v>
          </cell>
          <cell r="C4820" t="str">
            <v xml:space="preserve">UN    </v>
          </cell>
          <cell r="D4820">
            <v>84068.2</v>
          </cell>
        </row>
        <row r="4821">
          <cell r="A4821">
            <v>7640</v>
          </cell>
          <cell r="B4821" t="str">
            <v>TRATOR DE PNEUS COM POTENCIA DE 85 CV, TRACAO 4 X 4, PESO COM LASTRO DE 4675 KG</v>
          </cell>
          <cell r="C4821" t="str">
            <v xml:space="preserve">UN    </v>
          </cell>
          <cell r="D4821">
            <v>129000</v>
          </cell>
        </row>
        <row r="4822">
          <cell r="A4822">
            <v>36513</v>
          </cell>
          <cell r="B4822" t="str">
            <v>TRATOR DE PNEUS COM POTENCIA DE 85 CV, TURBO,  PESO COM LASTRO DE 4900 KG</v>
          </cell>
          <cell r="C4822" t="str">
            <v xml:space="preserve">UN    </v>
          </cell>
          <cell r="D4822">
            <v>124267.98</v>
          </cell>
        </row>
        <row r="4823">
          <cell r="A4823">
            <v>36514</v>
          </cell>
          <cell r="B4823" t="str">
            <v>TRATOR DE PNEUS COM POTENCIA DE 95 CV, TRACAO 4 X 4, PESO MAXIMO DE 5225 KG</v>
          </cell>
          <cell r="C4823" t="str">
            <v xml:space="preserve">UN    </v>
          </cell>
          <cell r="D4823">
            <v>138644.85</v>
          </cell>
        </row>
        <row r="4824">
          <cell r="A4824">
            <v>36149</v>
          </cell>
          <cell r="B4824" t="str">
            <v>TRAVA-QUEDAS EM ACO PARA CORDA DE 12 MM, EXTENSOR DE 25 X 300 MM, COM MOSQUETAO TIPO GANCHO TRAVA DUPLA</v>
          </cell>
          <cell r="C4824" t="str">
            <v xml:space="preserve">UN    </v>
          </cell>
          <cell r="D4824">
            <v>136.88</v>
          </cell>
        </row>
        <row r="4825">
          <cell r="A4825">
            <v>42407</v>
          </cell>
          <cell r="B4825" t="str">
            <v>TRELICA NERVURADA (ESPACADOR), ALTURA = 120,0 MM, DIAMETRO DOS BANZOS INFERIORES E SUPERIOR = 6,0 MM, DIAMETRO DA DIAGONAL = 4,2 MM</v>
          </cell>
          <cell r="C4825" t="str">
            <v xml:space="preserve">M     </v>
          </cell>
          <cell r="D4825">
            <v>4.32</v>
          </cell>
        </row>
        <row r="4826">
          <cell r="A4826">
            <v>11581</v>
          </cell>
          <cell r="B4826" t="str">
            <v>TRILHO EM ALUMINIO "U", COM ABAULADO PARA ROLDANA DE PORTA DE CORRER, *40 X 40* MM</v>
          </cell>
          <cell r="C4826" t="str">
            <v xml:space="preserve">M     </v>
          </cell>
          <cell r="D4826">
            <v>25.52</v>
          </cell>
        </row>
        <row r="4827">
          <cell r="A4827">
            <v>11580</v>
          </cell>
          <cell r="B4827" t="str">
            <v>TRILHO QUADRADO, EM ALUMINIO (VERGALHAO MACICO), 1/4", (*6 X 6* CM), PARA RODIZIOS</v>
          </cell>
          <cell r="C4827" t="str">
            <v xml:space="preserve">M     </v>
          </cell>
          <cell r="D4827">
            <v>11.62</v>
          </cell>
        </row>
        <row r="4828">
          <cell r="A4828">
            <v>38177</v>
          </cell>
          <cell r="B4828" t="str">
            <v>TRINCO / FECHO TIPO AVIAO, EM ZAMAC CROMADO, *60* MM, PARA JANELAS - INCLUI PARAFUSOS</v>
          </cell>
          <cell r="C4828" t="str">
            <v xml:space="preserve">UN    </v>
          </cell>
          <cell r="D4828">
            <v>7.88</v>
          </cell>
        </row>
        <row r="4829">
          <cell r="A4829">
            <v>10743</v>
          </cell>
          <cell r="B4829" t="str">
            <v>TROLEY MANUAL CAPACIDADE 1 T</v>
          </cell>
          <cell r="C4829" t="str">
            <v xml:space="preserve">UN    </v>
          </cell>
          <cell r="D4829">
            <v>569.85</v>
          </cell>
        </row>
        <row r="4830">
          <cell r="A4830">
            <v>39848</v>
          </cell>
          <cell r="B4830" t="str">
            <v>TUBO / MANGUEIRA PRETA EM POLIETILENO, LINHA PESADA OU REFORCADA, TIPO ESPAGUETE, PARA INJECAO DE CALDA DE CIMENTO, D = 1/2", ESPESSURA 1,5 MM</v>
          </cell>
          <cell r="C4830" t="str">
            <v xml:space="preserve">M     </v>
          </cell>
          <cell r="D4830">
            <v>1.19</v>
          </cell>
        </row>
        <row r="4831">
          <cell r="A4831">
            <v>20999</v>
          </cell>
          <cell r="B4831" t="str">
            <v>TUBO ACO CARBONO COM COSTURA, NBR 5580, CLASSE L, DN = 15 MM, E = 2,25 MM, 1,06 KG/M</v>
          </cell>
          <cell r="C4831" t="str">
            <v xml:space="preserve">M     </v>
          </cell>
          <cell r="D4831">
            <v>7.22</v>
          </cell>
        </row>
        <row r="4832">
          <cell r="A4832">
            <v>21001</v>
          </cell>
          <cell r="B4832" t="str">
            <v>TUBO ACO CARBONO COM COSTURA, NBR 5580, CLASSE L, DN = 25 MM, E = 2,65 MM, 2,02 KG/M</v>
          </cell>
          <cell r="C4832" t="str">
            <v xml:space="preserve">M     </v>
          </cell>
          <cell r="D4832">
            <v>13.48</v>
          </cell>
        </row>
        <row r="4833">
          <cell r="A4833">
            <v>21003</v>
          </cell>
          <cell r="B4833" t="str">
            <v>TUBO ACO CARBONO COM COSTURA, NBR 5580, CLASSE L, DN = 40 MM, E = 3,0 MM, 3,34 KG/M</v>
          </cell>
          <cell r="C4833" t="str">
            <v xml:space="preserve">M     </v>
          </cell>
          <cell r="D4833">
            <v>22.15</v>
          </cell>
        </row>
        <row r="4834">
          <cell r="A4834">
            <v>21006</v>
          </cell>
          <cell r="B4834" t="str">
            <v>TUBO ACO CARBONO COM COSTURA, NBR 5580, CLASSE L, DN = 80 MM, E = 3,35 MM, 7,07 KG/M</v>
          </cell>
          <cell r="C4834" t="str">
            <v xml:space="preserve">M     </v>
          </cell>
          <cell r="D4834">
            <v>47.01</v>
          </cell>
        </row>
        <row r="4835">
          <cell r="A4835">
            <v>21019</v>
          </cell>
          <cell r="B4835" t="str">
            <v>TUBO ACO CARBONO COM COSTURA, NBR 5580, CLASSE M, DN = 25 MM, E = 3,35 MM, *2,50* KG//M</v>
          </cell>
          <cell r="C4835" t="str">
            <v xml:space="preserve">M     </v>
          </cell>
          <cell r="D4835">
            <v>16.34</v>
          </cell>
        </row>
        <row r="4836">
          <cell r="A4836">
            <v>21021</v>
          </cell>
          <cell r="B4836" t="str">
            <v>TUBO ACO CARBONO COM COSTURA, NBR 5580, CLASSE M, DN = 40 MM, E = 3,35 MM, *3,71* KG//M</v>
          </cell>
          <cell r="C4836" t="str">
            <v xml:space="preserve">M     </v>
          </cell>
          <cell r="D4836">
            <v>25.83</v>
          </cell>
        </row>
        <row r="4837">
          <cell r="A4837">
            <v>21024</v>
          </cell>
          <cell r="B4837" t="str">
            <v>TUBO ACO CARBONO COM COSTURA, NBR 5580, CLASSE M, DN = 80 MM, E = 4,05 MM, *8,47* KG/M</v>
          </cell>
          <cell r="C4837" t="str">
            <v xml:space="preserve">M     </v>
          </cell>
          <cell r="D4837">
            <v>55.34</v>
          </cell>
        </row>
        <row r="4838">
          <cell r="A4838">
            <v>40624</v>
          </cell>
          <cell r="B4838" t="str">
            <v>TUBO ACO CARBONO SEM COSTURA 1 1/2", E= *3,68 MM, SCHEDULE 40, 4,05 KG/M</v>
          </cell>
          <cell r="C4838" t="str">
            <v xml:space="preserve">M     </v>
          </cell>
          <cell r="D4838">
            <v>42.74</v>
          </cell>
        </row>
        <row r="4839">
          <cell r="A4839">
            <v>13127</v>
          </cell>
          <cell r="B4839" t="str">
            <v>TUBO ACO CARBONO SEM COSTURA 1/2", E= *2,77 MM, SCHEDULE 40, *1,27 KG/M</v>
          </cell>
          <cell r="C4839" t="str">
            <v xml:space="preserve">M     </v>
          </cell>
          <cell r="D4839">
            <v>19.059999999999999</v>
          </cell>
        </row>
        <row r="4840">
          <cell r="A4840">
            <v>13137</v>
          </cell>
          <cell r="B4840" t="str">
            <v>TUBO ACO CARBONO SEM COSTURA 1/2", E= *3,73 MM, SCHEDULE 80, *1,62 KG/M</v>
          </cell>
          <cell r="C4840" t="str">
            <v xml:space="preserve">M     </v>
          </cell>
          <cell r="D4840">
            <v>25.3</v>
          </cell>
        </row>
        <row r="4841">
          <cell r="A4841">
            <v>20989</v>
          </cell>
          <cell r="B4841" t="str">
            <v>TUBO ACO CARBONO SEM COSTURA 14", E= *11,13 MM, SCHEDULE 40, *94,55 KG/M</v>
          </cell>
          <cell r="C4841" t="str">
            <v xml:space="preserve">M     </v>
          </cell>
          <cell r="D4841">
            <v>906.35</v>
          </cell>
        </row>
        <row r="4842">
          <cell r="A4842">
            <v>21147</v>
          </cell>
          <cell r="B4842" t="str">
            <v>TUBO ACO CARBONO SEM COSTURA 2 1/2", E = 5,16 MM, SCHEDULE 40 (8,62 KG/M)</v>
          </cell>
          <cell r="C4842" t="str">
            <v xml:space="preserve">M     </v>
          </cell>
          <cell r="D4842">
            <v>84.98</v>
          </cell>
        </row>
        <row r="4843">
          <cell r="A4843">
            <v>21148</v>
          </cell>
          <cell r="B4843" t="str">
            <v>TUBO ACO CARBONO SEM COSTURA 2", E= *3,91* MM, SCHEDULE 40, *5,43* KG/M</v>
          </cell>
          <cell r="C4843" t="str">
            <v xml:space="preserve">M     </v>
          </cell>
          <cell r="D4843">
            <v>52.45</v>
          </cell>
        </row>
        <row r="4844">
          <cell r="A4844">
            <v>20984</v>
          </cell>
          <cell r="B4844" t="str">
            <v>TUBO ACO CARBONO SEM COSTURA 20", E= *12,70 MM, SCHEDULE 30, *154,97 KG/M</v>
          </cell>
          <cell r="C4844" t="str">
            <v xml:space="preserve">M     </v>
          </cell>
          <cell r="D4844">
            <v>1739.1</v>
          </cell>
        </row>
        <row r="4845">
          <cell r="A4845">
            <v>13042</v>
          </cell>
          <cell r="B4845" t="str">
            <v>TUBO ACO CARBONO SEM COSTURA 20", E= *6,35 MM,  SCHEDULE 10, *78,46 KG/M</v>
          </cell>
          <cell r="C4845" t="str">
            <v xml:space="preserve">M     </v>
          </cell>
          <cell r="D4845">
            <v>963.72</v>
          </cell>
        </row>
        <row r="4846">
          <cell r="A4846">
            <v>21150</v>
          </cell>
          <cell r="B4846" t="str">
            <v>TUBO ACO CARBONO SEM COSTURA 3/4", E= *2,87 MM, SCHEDULE 40, *1,69 KG/M</v>
          </cell>
          <cell r="C4846" t="str">
            <v xml:space="preserve">M     </v>
          </cell>
          <cell r="D4846">
            <v>26</v>
          </cell>
        </row>
        <row r="4847">
          <cell r="A4847">
            <v>13141</v>
          </cell>
          <cell r="B4847" t="str">
            <v>TUBO ACO CARBONO SEM COSTURA 3/4", E= *3,91 MM, SCHEDULE 80, *2,19 KG/M.</v>
          </cell>
          <cell r="C4847" t="str">
            <v xml:space="preserve">M     </v>
          </cell>
          <cell r="D4847">
            <v>32.76</v>
          </cell>
        </row>
        <row r="4848">
          <cell r="A4848">
            <v>21151</v>
          </cell>
          <cell r="B4848" t="str">
            <v>TUBO ACO CARBONO SEM COSTURA 4", E= *6,02 MM, SCHEDULE 40, *16,06 KG/M</v>
          </cell>
          <cell r="C4848" t="str">
            <v xml:space="preserve">M     </v>
          </cell>
          <cell r="D4848">
            <v>155.66999999999999</v>
          </cell>
        </row>
        <row r="4849">
          <cell r="A4849">
            <v>13142</v>
          </cell>
          <cell r="B4849" t="str">
            <v>TUBO ACO CARBONO SEM COSTURA 4", E= *8,56 MM, SCHEDULE 80, *22,31 KG/M</v>
          </cell>
          <cell r="C4849" t="str">
            <v xml:space="preserve">M     </v>
          </cell>
          <cell r="D4849">
            <v>222.54</v>
          </cell>
        </row>
        <row r="4850">
          <cell r="A4850">
            <v>20994</v>
          </cell>
          <cell r="B4850" t="str">
            <v>TUBO ACO CARBONO SEM COSTURA 6", E= *10,97 MM, SCHEDULE 80, *42,56 KG/M</v>
          </cell>
          <cell r="C4850" t="str">
            <v xml:space="preserve">M     </v>
          </cell>
          <cell r="D4850">
            <v>419.59</v>
          </cell>
        </row>
        <row r="4851">
          <cell r="A4851">
            <v>7672</v>
          </cell>
          <cell r="B4851" t="str">
            <v>TUBO ACO CARBONO SEM COSTURA 6", E= 7,11 MM,  SCHEDULE 40, *28,26 KG/M</v>
          </cell>
          <cell r="C4851" t="str">
            <v xml:space="preserve">M     </v>
          </cell>
          <cell r="D4851">
            <v>274.88</v>
          </cell>
        </row>
        <row r="4852">
          <cell r="A4852">
            <v>20995</v>
          </cell>
          <cell r="B4852" t="str">
            <v>TUBO ACO CARBONO SEM COSTURA 8", E= *12,70 MM, SCHEDULE 80, *64,64 KG/M</v>
          </cell>
          <cell r="C4852" t="str">
            <v xml:space="preserve">M     </v>
          </cell>
          <cell r="D4852">
            <v>551.41999999999996</v>
          </cell>
        </row>
        <row r="4853">
          <cell r="A4853">
            <v>7690</v>
          </cell>
          <cell r="B4853" t="str">
            <v>TUBO ACO CARBONO SEM COSTURA 8", E= *6,35 MM,  SCHEDULE 20, *33,27 KG/M</v>
          </cell>
          <cell r="C4853" t="str">
            <v xml:space="preserve">M     </v>
          </cell>
          <cell r="D4853">
            <v>318.92</v>
          </cell>
        </row>
        <row r="4854">
          <cell r="A4854">
            <v>20980</v>
          </cell>
          <cell r="B4854" t="str">
            <v>TUBO ACO CARBONO SEM COSTURA 8", E= *7,04 MM, SCHEDULE 30, *36,75 KG/M</v>
          </cell>
          <cell r="C4854" t="str">
            <v xml:space="preserve">M     </v>
          </cell>
          <cell r="D4854">
            <v>347.91</v>
          </cell>
        </row>
        <row r="4855">
          <cell r="A4855">
            <v>7661</v>
          </cell>
          <cell r="B4855" t="str">
            <v>TUBO ACO CARBONO SEM COSTURA 8", E= *8,18 MM, SCHEDULE 40, *42,55 KG/M</v>
          </cell>
          <cell r="C4855" t="str">
            <v xml:space="preserve">M     </v>
          </cell>
          <cell r="D4855">
            <v>413.87</v>
          </cell>
        </row>
        <row r="4856">
          <cell r="A4856">
            <v>21016</v>
          </cell>
          <cell r="B4856" t="str">
            <v>TUBO ACO GALVANIZADO COM COSTURA, CLASSE LEVE, DN 100 MM ( 4"),  E = 3,75 MM,  *10,55* KG/M (NBR 5580)</v>
          </cell>
          <cell r="C4856" t="str">
            <v xml:space="preserve">M     </v>
          </cell>
          <cell r="D4856">
            <v>94.84</v>
          </cell>
        </row>
        <row r="4857">
          <cell r="A4857">
            <v>21008</v>
          </cell>
          <cell r="B4857" t="str">
            <v>TUBO ACO GALVANIZADO COM COSTURA, CLASSE LEVE, DN 15 MM ( 1/2"),  E = 2,25 MM,  *1,2* KG/M (NBR 5580)</v>
          </cell>
          <cell r="C4857" t="str">
            <v xml:space="preserve">M     </v>
          </cell>
          <cell r="D4857">
            <v>11.08</v>
          </cell>
        </row>
        <row r="4858">
          <cell r="A4858">
            <v>21009</v>
          </cell>
          <cell r="B4858" t="str">
            <v>TUBO ACO GALVANIZADO COM COSTURA, CLASSE LEVE, DN 20 MM ( 3/4"),  E = 2,25 MM,  *1,3* KG/M (NBR 5580)</v>
          </cell>
          <cell r="C4858" t="str">
            <v xml:space="preserve">M     </v>
          </cell>
          <cell r="D4858">
            <v>14.42</v>
          </cell>
        </row>
        <row r="4859">
          <cell r="A4859">
            <v>21010</v>
          </cell>
          <cell r="B4859" t="str">
            <v>TUBO ACO GALVANIZADO COM COSTURA, CLASSE LEVE, DN 25 MM ( 1"),  E = 2,65 MM,  *2,11* KG/M (NBR 5580)</v>
          </cell>
          <cell r="C4859" t="str">
            <v xml:space="preserve">M     </v>
          </cell>
          <cell r="D4859">
            <v>19.37</v>
          </cell>
        </row>
        <row r="4860">
          <cell r="A4860">
            <v>21011</v>
          </cell>
          <cell r="B4860" t="str">
            <v>TUBO ACO GALVANIZADO COM COSTURA, CLASSE LEVE, DN 32 MM ( 1 1/4"),  E = 2,65 MM,  *2,71* KG/M (NBR 5580)</v>
          </cell>
          <cell r="C4860" t="str">
            <v xml:space="preserve">M     </v>
          </cell>
          <cell r="D4860">
            <v>28.23</v>
          </cell>
        </row>
        <row r="4861">
          <cell r="A4861">
            <v>21012</v>
          </cell>
          <cell r="B4861" t="str">
            <v>TUBO ACO GALVANIZADO COM COSTURA, CLASSE LEVE, DN 40 MM ( 1 1/2"),  E = 3,00 MM,  *3,48* KG/M (NBR 5580)</v>
          </cell>
          <cell r="C4861" t="str">
            <v xml:space="preserve">M     </v>
          </cell>
          <cell r="D4861">
            <v>31.19</v>
          </cell>
        </row>
        <row r="4862">
          <cell r="A4862">
            <v>21013</v>
          </cell>
          <cell r="B4862" t="str">
            <v>TUBO ACO GALVANIZADO COM COSTURA, CLASSE LEVE, DN 50 MM ( 2"),  E = 3,00 MM,  *4,40* KG/M (NBR 5580)</v>
          </cell>
          <cell r="C4862" t="str">
            <v xml:space="preserve">M     </v>
          </cell>
          <cell r="D4862">
            <v>40.71</v>
          </cell>
        </row>
        <row r="4863">
          <cell r="A4863">
            <v>21014</v>
          </cell>
          <cell r="B4863" t="str">
            <v>TUBO ACO GALVANIZADO COM COSTURA, CLASSE LEVE, DN 65 MM ( 2 1/2"),  E = 3,35 MM, * 6,23* KG/M (NBR 5580)</v>
          </cell>
          <cell r="C4863" t="str">
            <v xml:space="preserve">M     </v>
          </cell>
          <cell r="D4863">
            <v>56.96</v>
          </cell>
        </row>
        <row r="4864">
          <cell r="A4864">
            <v>21015</v>
          </cell>
          <cell r="B4864" t="str">
            <v>TUBO ACO GALVANIZADO COM COSTURA, CLASSE LEVE, DN 80 MM ( 3"),  E = 3,35 MM, *7,32* KG/M (NBR 5580)</v>
          </cell>
          <cell r="C4864" t="str">
            <v xml:space="preserve">M     </v>
          </cell>
          <cell r="D4864">
            <v>65.44</v>
          </cell>
        </row>
        <row r="4865">
          <cell r="A4865">
            <v>7697</v>
          </cell>
          <cell r="B4865" t="str">
            <v>TUBO ACO GALVANIZADO COM COSTURA, CLASSE MEDIA, DN 1.1/2", E = *3,25* MM, PESO *3,61* KG/M (NBR 5580)</v>
          </cell>
          <cell r="C4865" t="str">
            <v xml:space="preserve">M     </v>
          </cell>
          <cell r="D4865">
            <v>31.23</v>
          </cell>
        </row>
        <row r="4866">
          <cell r="A4866">
            <v>7698</v>
          </cell>
          <cell r="B4866" t="str">
            <v>TUBO ACO GALVANIZADO COM COSTURA, CLASSE MEDIA, DN 1.1/4", E = *3,25* MM, PESO *3,14* KG/M (NBR 5580)</v>
          </cell>
          <cell r="C4866" t="str">
            <v xml:space="preserve">M     </v>
          </cell>
          <cell r="D4866">
            <v>26.88</v>
          </cell>
        </row>
        <row r="4867">
          <cell r="A4867">
            <v>7691</v>
          </cell>
          <cell r="B4867" t="str">
            <v>TUBO ACO GALVANIZADO COM COSTURA, CLASSE MEDIA, DN 1/2", E = *2,65* MM, PESO *1,22* KG/M (NBR 5580)</v>
          </cell>
          <cell r="C4867" t="str">
            <v xml:space="preserve">M     </v>
          </cell>
          <cell r="D4867">
            <v>11.36</v>
          </cell>
        </row>
        <row r="4868">
          <cell r="A4868">
            <v>40626</v>
          </cell>
          <cell r="B4868" t="str">
            <v>TUBO ACO GALVANIZADO COM COSTURA, CLASSE MEDIA, DN 1", E = 3,38 MM, PESO 2,50 KG/M (NBR 5580)</v>
          </cell>
          <cell r="C4868" t="str">
            <v xml:space="preserve">M     </v>
          </cell>
          <cell r="D4868">
            <v>21.31</v>
          </cell>
        </row>
        <row r="4869">
          <cell r="A4869">
            <v>7701</v>
          </cell>
          <cell r="B4869" t="str">
            <v>TUBO ACO GALVANIZADO COM COSTURA, CLASSE MEDIA, DN 2.1/2", E = *3,65* MM, PESO *6,51* KG/M (NBR 5580)</v>
          </cell>
          <cell r="C4869" t="str">
            <v xml:space="preserve">M     </v>
          </cell>
          <cell r="D4869">
            <v>55.88</v>
          </cell>
        </row>
        <row r="4870">
          <cell r="A4870">
            <v>7696</v>
          </cell>
          <cell r="B4870" t="str">
            <v>TUBO ACO GALVANIZADO COM COSTURA, CLASSE MEDIA, DN 2", E = *3,65* MM, PESO *5,10* KG/M (NBR 5580)</v>
          </cell>
          <cell r="C4870" t="str">
            <v xml:space="preserve">M     </v>
          </cell>
          <cell r="D4870">
            <v>45.03</v>
          </cell>
        </row>
        <row r="4871">
          <cell r="A4871">
            <v>7700</v>
          </cell>
          <cell r="B4871" t="str">
            <v>TUBO ACO GALVANIZADO COM COSTURA, CLASSE MEDIA, DN 3/4", E = *2,65* MM, PESO *1,58* KG/M (NBR 5580)</v>
          </cell>
          <cell r="C4871" t="str">
            <v xml:space="preserve">M     </v>
          </cell>
          <cell r="D4871">
            <v>14.36</v>
          </cell>
        </row>
        <row r="4872">
          <cell r="A4872">
            <v>7694</v>
          </cell>
          <cell r="B4872" t="str">
            <v>TUBO ACO GALVANIZADO COM COSTURA, CLASSE MEDIA, DN 3", E = *4,05* MM, PESO *8,47* KG/M (NBR 5580)</v>
          </cell>
          <cell r="C4872" t="str">
            <v xml:space="preserve">M     </v>
          </cell>
          <cell r="D4872">
            <v>75.2</v>
          </cell>
        </row>
        <row r="4873">
          <cell r="A4873">
            <v>7693</v>
          </cell>
          <cell r="B4873" t="str">
            <v>TUBO ACO GALVANIZADO COM COSTURA, CLASSE MEDIA, DN 4", E = 4,50* MM, PESO 12,10* KG/M (NBR 5580)</v>
          </cell>
          <cell r="C4873" t="str">
            <v xml:space="preserve">M     </v>
          </cell>
          <cell r="D4873">
            <v>103.57</v>
          </cell>
        </row>
        <row r="4874">
          <cell r="A4874">
            <v>7692</v>
          </cell>
          <cell r="B4874" t="str">
            <v>TUBO ACO GALVANIZADO COM COSTURA, CLASSE MEDIA, DN 5", E = *5,40* MM, PESO *17,80* KG/M (NBR 5580)</v>
          </cell>
          <cell r="C4874" t="str">
            <v xml:space="preserve">M     </v>
          </cell>
          <cell r="D4874">
            <v>155.06</v>
          </cell>
        </row>
        <row r="4875">
          <cell r="A4875">
            <v>7695</v>
          </cell>
          <cell r="B4875" t="str">
            <v>TUBO ACO GALVANIZADO COM COSTURA, CLASSE MEDIA, DN 6", E = 4,85* MM, PESO 19,68* KG/M (NBR 5580)</v>
          </cell>
          <cell r="C4875" t="str">
            <v xml:space="preserve">M     </v>
          </cell>
          <cell r="D4875">
            <v>168.17</v>
          </cell>
        </row>
        <row r="4876">
          <cell r="A4876">
            <v>13356</v>
          </cell>
          <cell r="B4876" t="str">
            <v>TUBO ACO INDUSTRIAL DN 2" (50,8 MM) E=1,50MM, PESO= 1,8237 KG/M</v>
          </cell>
          <cell r="C4876" t="str">
            <v xml:space="preserve">M     </v>
          </cell>
          <cell r="D4876">
            <v>12.19</v>
          </cell>
        </row>
        <row r="4877">
          <cell r="A4877">
            <v>36365</v>
          </cell>
          <cell r="B4877" t="str">
            <v>TUBO COLETOR DE ESGOTO PVC, JEI, DN 100 MM (NBR  7362)</v>
          </cell>
          <cell r="C4877" t="str">
            <v xml:space="preserve">M     </v>
          </cell>
          <cell r="D4877">
            <v>18.170000000000002</v>
          </cell>
        </row>
        <row r="4878">
          <cell r="A4878">
            <v>41930</v>
          </cell>
          <cell r="B4878" t="str">
            <v>TUBO COLETOR DE ESGOTO PVC, JEI, DN 200 MM (NBR 7362)</v>
          </cell>
          <cell r="C4878" t="str">
            <v xml:space="preserve">M     </v>
          </cell>
          <cell r="D4878">
            <v>58.82</v>
          </cell>
        </row>
        <row r="4879">
          <cell r="A4879">
            <v>41931</v>
          </cell>
          <cell r="B4879" t="str">
            <v>TUBO COLETOR DE ESGOTO PVC, JEI, DN 250 MM (NBR 7362)</v>
          </cell>
          <cell r="C4879" t="str">
            <v xml:space="preserve">M     </v>
          </cell>
          <cell r="D4879">
            <v>100.3</v>
          </cell>
        </row>
        <row r="4880">
          <cell r="A4880">
            <v>41932</v>
          </cell>
          <cell r="B4880" t="str">
            <v>TUBO COLETOR DE ESGOTO PVC, JEI, DN 300 MM (NBR 7362)</v>
          </cell>
          <cell r="C4880" t="str">
            <v xml:space="preserve">M     </v>
          </cell>
          <cell r="D4880">
            <v>162</v>
          </cell>
        </row>
        <row r="4881">
          <cell r="A4881">
            <v>41933</v>
          </cell>
          <cell r="B4881" t="str">
            <v>TUBO COLETOR DE ESGOTO PVC, JEI, DN 350 MM (NBR 7362)</v>
          </cell>
          <cell r="C4881" t="str">
            <v xml:space="preserve">M     </v>
          </cell>
          <cell r="D4881">
            <v>200.64</v>
          </cell>
        </row>
        <row r="4882">
          <cell r="A4882">
            <v>41934</v>
          </cell>
          <cell r="B4882" t="str">
            <v>TUBO COLETOR DE ESGOTO PVC, JEI, DN 400 MM (NBR 7362)</v>
          </cell>
          <cell r="C4882" t="str">
            <v xml:space="preserve">M     </v>
          </cell>
          <cell r="D4882">
            <v>259.87</v>
          </cell>
        </row>
        <row r="4883">
          <cell r="A4883">
            <v>41936</v>
          </cell>
          <cell r="B4883" t="str">
            <v>TUBO COLETOR DE ESGOTO, PVC, JEI, DN 150 MM  (NBR 7362)</v>
          </cell>
          <cell r="C4883" t="str">
            <v xml:space="preserve">M     </v>
          </cell>
          <cell r="D4883">
            <v>39.18</v>
          </cell>
        </row>
        <row r="4884">
          <cell r="A4884">
            <v>7720</v>
          </cell>
          <cell r="B4884" t="str">
            <v>TUBO CONCRETO ARMADO, CLASSE EA-2, PB JE, DN 1000 MM, PARA ESGOTO SANITARIO (NBR 8890)</v>
          </cell>
          <cell r="C4884" t="str">
            <v xml:space="preserve">M     </v>
          </cell>
          <cell r="D4884">
            <v>457.03</v>
          </cell>
        </row>
        <row r="4885">
          <cell r="A4885">
            <v>40335</v>
          </cell>
          <cell r="B4885" t="str">
            <v>TUBO CONCRETO ARMADO, CLASSE EA-2, PB JE, DN 300 MM, PARA ESGOTO SANITARIO (NBR 8890)</v>
          </cell>
          <cell r="C4885" t="str">
            <v xml:space="preserve">M     </v>
          </cell>
          <cell r="D4885">
            <v>93.09</v>
          </cell>
        </row>
        <row r="4886">
          <cell r="A4886">
            <v>7740</v>
          </cell>
          <cell r="B4886" t="str">
            <v>TUBO CONCRETO ARMADO, CLASSE EA-2, PB JE, DN 400 MM, PARA ESGOTO SANITARIO (NBR 8890)</v>
          </cell>
          <cell r="C4886" t="str">
            <v xml:space="preserve">M     </v>
          </cell>
          <cell r="D4886">
            <v>127</v>
          </cell>
        </row>
        <row r="4887">
          <cell r="A4887">
            <v>7741</v>
          </cell>
          <cell r="B4887" t="str">
            <v>TUBO CONCRETO ARMADO, CLASSE EA-2, PB JE, DN 500 MM, PARA ESGOTO SANITARIO (NBR 8890)</v>
          </cell>
          <cell r="C4887" t="str">
            <v xml:space="preserve">M     </v>
          </cell>
          <cell r="D4887">
            <v>160.28</v>
          </cell>
        </row>
        <row r="4888">
          <cell r="A4888">
            <v>7774</v>
          </cell>
          <cell r="B4888" t="str">
            <v>TUBO CONCRETO ARMADO, CLASSE EA-2, PB JE, DN 600 MM, PARA ESGOTO SANITARIO (NBR 8890)</v>
          </cell>
          <cell r="C4888" t="str">
            <v xml:space="preserve">M     </v>
          </cell>
          <cell r="D4888">
            <v>215.77</v>
          </cell>
        </row>
        <row r="4889">
          <cell r="A4889">
            <v>7744</v>
          </cell>
          <cell r="B4889" t="str">
            <v>TUBO CONCRETO ARMADO, CLASSE EA-2, PB JE, DN 700 MM, PARA ESGOTO SANITARIO (NBR 8890)</v>
          </cell>
          <cell r="C4889" t="str">
            <v xml:space="preserve">M     </v>
          </cell>
          <cell r="D4889">
            <v>248.73</v>
          </cell>
        </row>
        <row r="4890">
          <cell r="A4890">
            <v>7773</v>
          </cell>
          <cell r="B4890" t="str">
            <v>TUBO CONCRETO ARMADO, CLASSE EA-2, PB JE, DN 800 MM, PARA ESGOTO SANITARIO (NBR 8890)</v>
          </cell>
          <cell r="C4890" t="str">
            <v xml:space="preserve">M     </v>
          </cell>
          <cell r="D4890">
            <v>309.76</v>
          </cell>
        </row>
        <row r="4891">
          <cell r="A4891">
            <v>7754</v>
          </cell>
          <cell r="B4891" t="str">
            <v>TUBO CONCRETO ARMADO, CLASSE EA-2, PB JE, DN 900 MM, PARA ESGOTO SANITARIO (NBR 8890)</v>
          </cell>
          <cell r="C4891" t="str">
            <v xml:space="preserve">M     </v>
          </cell>
          <cell r="D4891">
            <v>420.94</v>
          </cell>
        </row>
        <row r="4892">
          <cell r="A4892">
            <v>7735</v>
          </cell>
          <cell r="B4892" t="str">
            <v>TUBO CONCRETO ARMADO, CLASSE EA-3, PB JE, DN 1000 MM, PARA ESGOTO SANITARIO (NBR 8890)</v>
          </cell>
          <cell r="C4892" t="str">
            <v xml:space="preserve">M     </v>
          </cell>
          <cell r="D4892">
            <v>576.95000000000005</v>
          </cell>
        </row>
        <row r="4893">
          <cell r="A4893">
            <v>7755</v>
          </cell>
          <cell r="B4893" t="str">
            <v>TUBO CONCRETO ARMADO, CLASSE EA-3, PB JE, DN 400 MM, PARA ESGOTO SANITARIO (NBR 8890)</v>
          </cell>
          <cell r="C4893" t="str">
            <v xml:space="preserve">M     </v>
          </cell>
          <cell r="D4893">
            <v>154.72</v>
          </cell>
        </row>
        <row r="4894">
          <cell r="A4894">
            <v>7776</v>
          </cell>
          <cell r="B4894" t="str">
            <v>TUBO CONCRETO ARMADO, CLASSE EA-3, PB JE, DN 500 MM, PARA ESGOTO SANITARIO (NBR 8890)</v>
          </cell>
          <cell r="C4894" t="str">
            <v xml:space="preserve">M     </v>
          </cell>
          <cell r="D4894">
            <v>201.38</v>
          </cell>
        </row>
        <row r="4895">
          <cell r="A4895">
            <v>7743</v>
          </cell>
          <cell r="B4895" t="str">
            <v>TUBO CONCRETO ARMADO, CLASSE EA-3, PB JE, DN 600 MM, PARA ESGOTO SANITARIO (NBR 8890)</v>
          </cell>
          <cell r="C4895" t="str">
            <v xml:space="preserve">M     </v>
          </cell>
          <cell r="D4895">
            <v>265.93</v>
          </cell>
        </row>
        <row r="4896">
          <cell r="A4896">
            <v>7733</v>
          </cell>
          <cell r="B4896" t="str">
            <v>TUBO CONCRETO ARMADO, CLASSE EA-3, PB JE, DN 700 MM, PARA ESGOTO SANITARIO (NBR 8890)</v>
          </cell>
          <cell r="C4896" t="str">
            <v xml:space="preserve">M     </v>
          </cell>
          <cell r="D4896">
            <v>296.54000000000002</v>
          </cell>
        </row>
        <row r="4897">
          <cell r="A4897">
            <v>7775</v>
          </cell>
          <cell r="B4897" t="str">
            <v>TUBO CONCRETO ARMADO, CLASSE EA-3, PB JE, DN 800 MM, PARA ESGOTO SANITARIO (NBR 8890)</v>
          </cell>
          <cell r="C4897" t="str">
            <v xml:space="preserve">M     </v>
          </cell>
          <cell r="D4897">
            <v>364.84</v>
          </cell>
        </row>
        <row r="4898">
          <cell r="A4898">
            <v>7734</v>
          </cell>
          <cell r="B4898" t="str">
            <v>TUBO CONCRETO ARMADO, CLASSE EA-3, PB JE, DN 900 MM, PARA ESGOTO SANITARIO (NBR 8890)</v>
          </cell>
          <cell r="C4898" t="str">
            <v xml:space="preserve">M     </v>
          </cell>
          <cell r="D4898">
            <v>527.44000000000005</v>
          </cell>
        </row>
        <row r="4899">
          <cell r="A4899">
            <v>7753</v>
          </cell>
          <cell r="B4899" t="str">
            <v>TUBO CONCRETO ARMADO, CLASSE PA-1, PB, DN 1000 MM, PARA AGUAS PLUVIAIS (NBR 8890)</v>
          </cell>
          <cell r="C4899" t="str">
            <v xml:space="preserve">M     </v>
          </cell>
          <cell r="D4899">
            <v>267.42</v>
          </cell>
        </row>
        <row r="4900">
          <cell r="A4900">
            <v>13256</v>
          </cell>
          <cell r="B4900" t="str">
            <v>TUBO CONCRETO ARMADO, CLASSE PA-1, PB, DN 1100 MM, PARA AGUAS PLUVIAIS (NBR 8890)</v>
          </cell>
          <cell r="C4900" t="str">
            <v xml:space="preserve">M     </v>
          </cell>
          <cell r="D4900">
            <v>312.17</v>
          </cell>
        </row>
        <row r="4901">
          <cell r="A4901">
            <v>7757</v>
          </cell>
          <cell r="B4901" t="str">
            <v>TUBO CONCRETO ARMADO, CLASSE PA-1, PB, DN 1200 MM, PARA AGUAS PLUVIAIS (NBR 8890)</v>
          </cell>
          <cell r="C4901" t="str">
            <v xml:space="preserve">M     </v>
          </cell>
          <cell r="D4901">
            <v>378.99</v>
          </cell>
        </row>
        <row r="4902">
          <cell r="A4902">
            <v>7758</v>
          </cell>
          <cell r="B4902" t="str">
            <v>TUBO CONCRETO ARMADO, CLASSE PA-1, PB, DN 1500 MM, PARA AGUAS PLUVIAIS (NBR 8890)</v>
          </cell>
          <cell r="C4902" t="str">
            <v xml:space="preserve">M     </v>
          </cell>
          <cell r="D4902">
            <v>563.71</v>
          </cell>
        </row>
        <row r="4903">
          <cell r="A4903">
            <v>7759</v>
          </cell>
          <cell r="B4903" t="str">
            <v>TUBO CONCRETO ARMADO, CLASSE PA-1, PB, DN 2000 MM, PARA AGUAS PLUVIAIS (NBR 8890)</v>
          </cell>
          <cell r="C4903" t="str">
            <v xml:space="preserve">M     </v>
          </cell>
          <cell r="D4903">
            <v>1228.1199999999999</v>
          </cell>
        </row>
        <row r="4904">
          <cell r="A4904">
            <v>40334</v>
          </cell>
          <cell r="B4904" t="str">
            <v>TUBO CONCRETO ARMADO, CLASSE PA-1, PB, DN 300 MM, PARA AGUAS PLUVIAIS (NBR 8890)</v>
          </cell>
          <cell r="C4904" t="str">
            <v xml:space="preserve">M     </v>
          </cell>
          <cell r="D4904">
            <v>66.3</v>
          </cell>
        </row>
        <row r="4905">
          <cell r="A4905">
            <v>7745</v>
          </cell>
          <cell r="B4905" t="str">
            <v>TUBO CONCRETO ARMADO, CLASSE PA-1, PB, DN 400 MM, PARA AGUAS PLUVIAIS (NBR 8890)</v>
          </cell>
          <cell r="C4905" t="str">
            <v xml:space="preserve">M     </v>
          </cell>
          <cell r="D4905">
            <v>70.069999999999993</v>
          </cell>
        </row>
        <row r="4906">
          <cell r="A4906">
            <v>7714</v>
          </cell>
          <cell r="B4906" t="str">
            <v>TUBO CONCRETO ARMADO, CLASSE PA-1, PB, DN 500 MM, PARA AGUAS PLUVIAIS (NBR 8890)</v>
          </cell>
          <cell r="C4906" t="str">
            <v xml:space="preserve">M     </v>
          </cell>
          <cell r="D4906">
            <v>92.52</v>
          </cell>
        </row>
        <row r="4907">
          <cell r="A4907">
            <v>7725</v>
          </cell>
          <cell r="B4907" t="str">
            <v>TUBO CONCRETO ARMADO, CLASSE PA-1, PB, DN 600 MM, PARA AGUAS PLUVIAIS (NBR 8890)</v>
          </cell>
          <cell r="C4907" t="str">
            <v xml:space="preserve">M     </v>
          </cell>
          <cell r="D4907">
            <v>122.4</v>
          </cell>
        </row>
        <row r="4908">
          <cell r="A4908">
            <v>7742</v>
          </cell>
          <cell r="B4908" t="str">
            <v>TUBO CONCRETO ARMADO, CLASSE PA-1, PB, DN 700 MM, PARA AGUAS PLUVIAIS (NBR 8890)</v>
          </cell>
          <cell r="C4908" t="str">
            <v xml:space="preserve">M     </v>
          </cell>
          <cell r="D4908">
            <v>171.8</v>
          </cell>
        </row>
        <row r="4909">
          <cell r="A4909">
            <v>7750</v>
          </cell>
          <cell r="B4909" t="str">
            <v>TUBO CONCRETO ARMADO, CLASSE PA-1, PB, DN 800 MM, PARA AGUAS PLUVIAIS (NBR 8890)</v>
          </cell>
          <cell r="C4909" t="str">
            <v xml:space="preserve">M     </v>
          </cell>
          <cell r="D4909">
            <v>194.82</v>
          </cell>
        </row>
        <row r="4910">
          <cell r="A4910">
            <v>7756</v>
          </cell>
          <cell r="B4910" t="str">
            <v>TUBO CONCRETO ARMADO, CLASSE PA-1, PB, DN 900 MM, PARA AGUAS PLUVIAIS (NBR 8890)</v>
          </cell>
          <cell r="C4910" t="str">
            <v xml:space="preserve">M     </v>
          </cell>
          <cell r="D4910">
            <v>240.53</v>
          </cell>
        </row>
        <row r="4911">
          <cell r="A4911">
            <v>7765</v>
          </cell>
          <cell r="B4911" t="str">
            <v>TUBO CONCRETO ARMADO, CLASSE PA-2, PB, DN 1000 MM, PARA AGUAS PLUVIAIS (NBR 8890)</v>
          </cell>
          <cell r="C4911" t="str">
            <v xml:space="preserve">M     </v>
          </cell>
          <cell r="D4911">
            <v>295.33</v>
          </cell>
        </row>
        <row r="4912">
          <cell r="A4912">
            <v>12569</v>
          </cell>
          <cell r="B4912" t="str">
            <v>TUBO CONCRETO ARMADO, CLASSE PA-2, PB, DN 1100 MM, PARA AGUAS PLUVIAIS (NBR 8890)</v>
          </cell>
          <cell r="C4912" t="str">
            <v xml:space="preserve">M     </v>
          </cell>
          <cell r="D4912">
            <v>317.79000000000002</v>
          </cell>
        </row>
        <row r="4913">
          <cell r="A4913">
            <v>7766</v>
          </cell>
          <cell r="B4913" t="str">
            <v>TUBO CONCRETO ARMADO, CLASSE PA-2, PB, DN 1200 MM, PARA AGUAS PLUVIAIS (NBR 8890)</v>
          </cell>
          <cell r="C4913" t="str">
            <v xml:space="preserve">M     </v>
          </cell>
          <cell r="D4913">
            <v>429.52</v>
          </cell>
        </row>
        <row r="4914">
          <cell r="A4914">
            <v>7767</v>
          </cell>
          <cell r="B4914" t="str">
            <v>TUBO CONCRETO ARMADO, CLASSE PA-2, PB, DN 1500 MM, PARA AGUAS PLUVIAIS (NBR 8890)</v>
          </cell>
          <cell r="C4914" t="str">
            <v xml:space="preserve">M     </v>
          </cell>
          <cell r="D4914">
            <v>661.86</v>
          </cell>
        </row>
        <row r="4915">
          <cell r="A4915">
            <v>7727</v>
          </cell>
          <cell r="B4915" t="str">
            <v>TUBO CONCRETO ARMADO, CLASSE PA-2, PB, DN 2000 MM, PARA AGUAS PLUVIAIS (NBR 8890)</v>
          </cell>
          <cell r="C4915" t="str">
            <v xml:space="preserve">M     </v>
          </cell>
          <cell r="D4915">
            <v>1437.35</v>
          </cell>
        </row>
        <row r="4916">
          <cell r="A4916">
            <v>7760</v>
          </cell>
          <cell r="B4916" t="str">
            <v>TUBO CONCRETO ARMADO, CLASSE PA-2, PB, DN 300 MM, PARA AGUAS PLUVIAIS (NBR 8890)</v>
          </cell>
          <cell r="C4916" t="str">
            <v xml:space="preserve">M     </v>
          </cell>
          <cell r="D4916">
            <v>69.73</v>
          </cell>
        </row>
        <row r="4917">
          <cell r="A4917">
            <v>7761</v>
          </cell>
          <cell r="B4917" t="str">
            <v>TUBO CONCRETO ARMADO, CLASSE PA-2, PB, DN 400 MM, PARA AGUAS PLUVIAIS (NBR 8890)</v>
          </cell>
          <cell r="C4917" t="str">
            <v xml:space="preserve">M     </v>
          </cell>
          <cell r="D4917">
            <v>74.11</v>
          </cell>
        </row>
        <row r="4918">
          <cell r="A4918">
            <v>7752</v>
          </cell>
          <cell r="B4918" t="str">
            <v>TUBO CONCRETO ARMADO, CLASSE PA-2, PB, DN 500 MM, PARA AGUAS PLUVIAIS (NBR 8890)</v>
          </cell>
          <cell r="C4918" t="str">
            <v xml:space="preserve">M     </v>
          </cell>
          <cell r="D4918">
            <v>89.77</v>
          </cell>
        </row>
        <row r="4919">
          <cell r="A4919">
            <v>7762</v>
          </cell>
          <cell r="B4919" t="str">
            <v>TUBO CONCRETO ARMADO, CLASSE PA-2, PB, DN 600 MM, PARA AGUAS PLUVIAIS (NBR 8890)</v>
          </cell>
          <cell r="C4919" t="str">
            <v xml:space="preserve">M     </v>
          </cell>
          <cell r="D4919">
            <v>117.45</v>
          </cell>
        </row>
        <row r="4920">
          <cell r="A4920">
            <v>7722</v>
          </cell>
          <cell r="B4920" t="str">
            <v>TUBO CONCRETO ARMADO, CLASSE PA-2, PB, DN 700 MM, PARA AGUAS PLUVIAIS (NBR 8890)</v>
          </cell>
          <cell r="C4920" t="str">
            <v xml:space="preserve">M     </v>
          </cell>
          <cell r="D4920">
            <v>181.12</v>
          </cell>
        </row>
        <row r="4921">
          <cell r="A4921">
            <v>7763</v>
          </cell>
          <cell r="B4921" t="str">
            <v>TUBO CONCRETO ARMADO, CLASSE PA-2, PB, DN 800 MM, PARA AGUAS PLUVIAIS (NBR 8890)</v>
          </cell>
          <cell r="C4921" t="str">
            <v xml:space="preserve">M     </v>
          </cell>
          <cell r="D4921">
            <v>201.84</v>
          </cell>
        </row>
        <row r="4922">
          <cell r="A4922">
            <v>7764</v>
          </cell>
          <cell r="B4922" t="str">
            <v>TUBO CONCRETO ARMADO, CLASSE PA-2, PB, DN 900 MM, PARA AGUAS PLUVIAIS (NBR 8890)</v>
          </cell>
          <cell r="C4922" t="str">
            <v xml:space="preserve">M     </v>
          </cell>
          <cell r="D4922">
            <v>303.19</v>
          </cell>
        </row>
        <row r="4923">
          <cell r="A4923">
            <v>12572</v>
          </cell>
          <cell r="B4923" t="str">
            <v>TUBO CONCRETO ARMADO, CLASSE PA-3, PB, DN 1000 MM, PARA AGUAS PLUVIAIS (NBR 8890)</v>
          </cell>
          <cell r="C4923" t="str">
            <v xml:space="preserve">M     </v>
          </cell>
          <cell r="D4923">
            <v>397.51</v>
          </cell>
        </row>
        <row r="4924">
          <cell r="A4924">
            <v>12573</v>
          </cell>
          <cell r="B4924" t="str">
            <v>TUBO CONCRETO ARMADO, CLASSE PA-3, PB, DN 1100 MM, PARA AGUAS PLUVIAIS (NBR 8890)</v>
          </cell>
          <cell r="C4924" t="str">
            <v xml:space="preserve">M     </v>
          </cell>
          <cell r="D4924">
            <v>417.73</v>
          </cell>
        </row>
        <row r="4925">
          <cell r="A4925">
            <v>12574</v>
          </cell>
          <cell r="B4925" t="str">
            <v>TUBO CONCRETO ARMADO, CLASSE PA-3, PB, DN 1200 MM, PARA AGUAS PLUVIAIS (NBR 8890)</v>
          </cell>
          <cell r="C4925" t="str">
            <v xml:space="preserve">M     </v>
          </cell>
          <cell r="D4925">
            <v>542.79999999999995</v>
          </cell>
        </row>
        <row r="4926">
          <cell r="A4926">
            <v>12575</v>
          </cell>
          <cell r="B4926" t="str">
            <v>TUBO CONCRETO ARMADO, CLASSE PA-3, PB, DN 1500 MM, PARA AGUAS PLUVIAIS (NBR 8890)</v>
          </cell>
          <cell r="C4926" t="str">
            <v xml:space="preserve">M     </v>
          </cell>
          <cell r="D4926">
            <v>796.72</v>
          </cell>
        </row>
        <row r="4927">
          <cell r="A4927">
            <v>12576</v>
          </cell>
          <cell r="B4927" t="str">
            <v>TUBO CONCRETO ARMADO, CLASSE PA-3, PB, DN 400 MM, PARA AGUAS PLUVIAIS (NBR 8890)</v>
          </cell>
          <cell r="C4927" t="str">
            <v xml:space="preserve">M     </v>
          </cell>
          <cell r="D4927">
            <v>84.22</v>
          </cell>
        </row>
        <row r="4928">
          <cell r="A4928">
            <v>12577</v>
          </cell>
          <cell r="B4928" t="str">
            <v>TUBO CONCRETO ARMADO, CLASSE PA-3, PB, DN 500 MM, PARA AGUAS PLUVIAIS (NBR 8890)</v>
          </cell>
          <cell r="C4928" t="str">
            <v xml:space="preserve">M     </v>
          </cell>
          <cell r="D4928">
            <v>108.92</v>
          </cell>
        </row>
        <row r="4929">
          <cell r="A4929">
            <v>12578</v>
          </cell>
          <cell r="B4929" t="str">
            <v>TUBO CONCRETO ARMADO, CLASSE PA-3, PB, DN 600 MM, PARA AGUAS PLUVIAIS (NBR 8890)</v>
          </cell>
          <cell r="C4929" t="str">
            <v xml:space="preserve">M     </v>
          </cell>
          <cell r="D4929">
            <v>146.09</v>
          </cell>
        </row>
        <row r="4930">
          <cell r="A4930">
            <v>12579</v>
          </cell>
          <cell r="B4930" t="str">
            <v>TUBO CONCRETO ARMADO, CLASSE PA-3, PB, DN 700 MM, PARA AGUAS PLUVIAIS (NBR 8890)</v>
          </cell>
          <cell r="C4930" t="str">
            <v xml:space="preserve">M     </v>
          </cell>
          <cell r="D4930">
            <v>213.92</v>
          </cell>
        </row>
        <row r="4931">
          <cell r="A4931">
            <v>12580</v>
          </cell>
          <cell r="B4931" t="str">
            <v>TUBO CONCRETO ARMADO, CLASSE PA-3, PB, DN 800 MM, PARA AGUAS PLUVIAIS (NBR 8890)</v>
          </cell>
          <cell r="C4931" t="str">
            <v xml:space="preserve">M     </v>
          </cell>
          <cell r="D4931">
            <v>276.14999999999998</v>
          </cell>
        </row>
        <row r="4932">
          <cell r="A4932">
            <v>12581</v>
          </cell>
          <cell r="B4932" t="str">
            <v>TUBO CONCRETO ARMADO, CLASSE PA-3, PB, DN 900 MM, PARA AGUAS PLUVIAIS (NBR 8890)</v>
          </cell>
          <cell r="C4932" t="str">
            <v xml:space="preserve">M     </v>
          </cell>
          <cell r="D4932">
            <v>377.86</v>
          </cell>
        </row>
        <row r="4933">
          <cell r="A4933">
            <v>41785</v>
          </cell>
          <cell r="B4933" t="str">
            <v>TUBO CORRUGADO PEAD, PAREDE DUPLA, INTERNA LISA, JEI, DN/DI *1000* MM, PARA SANEAMENTO</v>
          </cell>
          <cell r="C4933" t="str">
            <v xml:space="preserve">M     </v>
          </cell>
          <cell r="D4933">
            <v>1035.94</v>
          </cell>
        </row>
        <row r="4934">
          <cell r="A4934">
            <v>41781</v>
          </cell>
          <cell r="B4934" t="str">
            <v>TUBO CORRUGADO PEAD, PAREDE DUPLA, INTERNA LISA, JEI, DN/DI *400* MM, PARA SANEAMENTO</v>
          </cell>
          <cell r="C4934" t="str">
            <v xml:space="preserve">M     </v>
          </cell>
          <cell r="D4934">
            <v>295.35000000000002</v>
          </cell>
        </row>
        <row r="4935">
          <cell r="A4935">
            <v>41783</v>
          </cell>
          <cell r="B4935" t="str">
            <v>TUBO CORRUGADO PEAD, PAREDE DUPLA, INTERNA LISA, JEI, DN/DI *800* MM, PARA SANEAMENTO</v>
          </cell>
          <cell r="C4935" t="str">
            <v xml:space="preserve">M     </v>
          </cell>
          <cell r="D4935">
            <v>779.39</v>
          </cell>
        </row>
        <row r="4936">
          <cell r="A4936">
            <v>41786</v>
          </cell>
          <cell r="B4936" t="str">
            <v>TUBO CORRUGADO PEAD, PAREDE DUPLA, INTERNA LISA, JEI, DN/DI 1200 MM, PARA SANEAMENTO</v>
          </cell>
          <cell r="C4936" t="str">
            <v xml:space="preserve">M     </v>
          </cell>
          <cell r="D4936">
            <v>1625.9</v>
          </cell>
        </row>
        <row r="4937">
          <cell r="A4937">
            <v>41779</v>
          </cell>
          <cell r="B4937" t="str">
            <v>TUBO CORRUGADO PEAD, PAREDE DUPLA, INTERNA LISA, JEI, DN/DI 250 MM, PARA SANEAMENTO</v>
          </cell>
          <cell r="C4937" t="str">
            <v xml:space="preserve">M     </v>
          </cell>
          <cell r="D4937">
            <v>113.28</v>
          </cell>
        </row>
        <row r="4938">
          <cell r="A4938">
            <v>41780</v>
          </cell>
          <cell r="B4938" t="str">
            <v>TUBO CORRUGADO PEAD, PAREDE DUPLA, INTERNA LISA, JEI, DN/DI 300 MM, PARA SANEAMENTO</v>
          </cell>
          <cell r="C4938" t="str">
            <v xml:space="preserve">M     </v>
          </cell>
          <cell r="D4938">
            <v>133.97</v>
          </cell>
        </row>
        <row r="4939">
          <cell r="A4939">
            <v>41782</v>
          </cell>
          <cell r="B4939" t="str">
            <v>TUBO CORRUGADO PEAD, PAREDE DUPLA, INTERNA LISA, JEI, DN/DI 600 MM, PARA SANEAMENTO</v>
          </cell>
          <cell r="C4939" t="str">
            <v xml:space="preserve">M     </v>
          </cell>
          <cell r="D4939">
            <v>552.29</v>
          </cell>
        </row>
        <row r="4940">
          <cell r="A4940">
            <v>38130</v>
          </cell>
          <cell r="B4940" t="str">
            <v>TUBO CPVC SOLDAVEL, 35 MM, AGUA QUENTE PREDIAL (NBR 15884)</v>
          </cell>
          <cell r="C4940" t="str">
            <v xml:space="preserve">M     </v>
          </cell>
          <cell r="D4940">
            <v>33.159999999999997</v>
          </cell>
        </row>
        <row r="4941">
          <cell r="A4941">
            <v>21123</v>
          </cell>
          <cell r="B4941" t="str">
            <v>TUBO CPVC, SOLDAVEL, 15 MM, AGUA QUENTE PREDIAL (NBR 15884)</v>
          </cell>
          <cell r="C4941" t="str">
            <v xml:space="preserve">M     </v>
          </cell>
          <cell r="D4941">
            <v>9.41</v>
          </cell>
        </row>
        <row r="4942">
          <cell r="A4942">
            <v>21124</v>
          </cell>
          <cell r="B4942" t="str">
            <v>TUBO CPVC, SOLDAVEL, 22 MM, AGUA QUENTE PREDIAL (NBR 15884)</v>
          </cell>
          <cell r="C4942" t="str">
            <v xml:space="preserve">M     </v>
          </cell>
          <cell r="D4942">
            <v>16.68</v>
          </cell>
        </row>
        <row r="4943">
          <cell r="A4943">
            <v>21125</v>
          </cell>
          <cell r="B4943" t="str">
            <v>TUBO CPVC, SOLDAVEL, 28 MM, AGUA QUENTE PREDIAL (NBR 15884)</v>
          </cell>
          <cell r="C4943" t="str">
            <v xml:space="preserve">M     </v>
          </cell>
          <cell r="D4943">
            <v>26.78</v>
          </cell>
        </row>
        <row r="4944">
          <cell r="A4944">
            <v>38028</v>
          </cell>
          <cell r="B4944" t="str">
            <v>TUBO CPVC, SOLDAVEL, 42 MM, AGUA QUENTE PREDIAL (NBR 15884)</v>
          </cell>
          <cell r="C4944" t="str">
            <v xml:space="preserve">M     </v>
          </cell>
          <cell r="D4944">
            <v>45.44</v>
          </cell>
        </row>
        <row r="4945">
          <cell r="A4945">
            <v>38029</v>
          </cell>
          <cell r="B4945" t="str">
            <v>TUBO CPVC, SOLDAVEL, 54 MM, AGUA QUENTE PREDIAL (NBR 15884)</v>
          </cell>
          <cell r="C4945" t="str">
            <v xml:space="preserve">M     </v>
          </cell>
          <cell r="D4945">
            <v>69.27</v>
          </cell>
        </row>
        <row r="4946">
          <cell r="A4946">
            <v>38030</v>
          </cell>
          <cell r="B4946" t="str">
            <v>TUBO CPVC, SOLDAVEL, 73 MM, AGUA QUENTE PREDIAL (NBR 15884)</v>
          </cell>
          <cell r="C4946" t="str">
            <v xml:space="preserve">M     </v>
          </cell>
          <cell r="D4946">
            <v>106.4</v>
          </cell>
        </row>
        <row r="4947">
          <cell r="A4947">
            <v>38031</v>
          </cell>
          <cell r="B4947" t="str">
            <v>TUBO CPVC, SOLDAVEL, 89 MM, AGUA QUENTE PREDIAL (NBR 15884)</v>
          </cell>
          <cell r="C4947" t="str">
            <v xml:space="preserve">M     </v>
          </cell>
          <cell r="D4947">
            <v>168.6</v>
          </cell>
        </row>
        <row r="4948">
          <cell r="A4948">
            <v>39735</v>
          </cell>
          <cell r="B4948" t="str">
            <v>TUBO DE BORRACHA ELASTOMERICA FLEXIVEL, PRETA, PARA ISOLAMENTO TERMICO DE TUBULACAO, DN 1 1/8" (28 MM), E= 32 MM, COEFICIENTE DE CONDUTIVIDADE TERMICA 0,036W/mK, VAPOR DE AGUA MAIOR OU IGUAL A 10.000</v>
          </cell>
          <cell r="C4948" t="str">
            <v xml:space="preserve">M     </v>
          </cell>
          <cell r="D4948">
            <v>67.2</v>
          </cell>
        </row>
        <row r="4949">
          <cell r="A4949">
            <v>39734</v>
          </cell>
          <cell r="B4949" t="str">
            <v>TUBO DE BORRACHA ELASTOMERICA FLEXIVEL, PRETA, PARA ISOLAMENTO TERMICO DE TUBULACAO, DN 1 3/8" (35 MM), E= 32 MM, COEFICIENTE DE CONDUTIVIDADE TERMICA 0,036W/mK, VAPOR DE AGUA MAIOR OU IGUAL A 10.000</v>
          </cell>
          <cell r="C4949" t="str">
            <v xml:space="preserve">M     </v>
          </cell>
          <cell r="D4949">
            <v>79.709999999999994</v>
          </cell>
        </row>
        <row r="4950">
          <cell r="A4950">
            <v>39736</v>
          </cell>
          <cell r="B4950" t="str">
            <v>TUBO DE BORRACHA ELASTOMERICA FLEXIVEL, PRETA, PARA ISOLAMENTO TERMICO DE TUBULACAO, DN 1 5/8" (42 MM), E= 32 MM, COEFICIENTE DE CONDUTIVIDADE TERMICA 0,036W/mK, VAPOR DE AGUA MAIOR OU IGUAL A 10.000</v>
          </cell>
          <cell r="C4950" t="str">
            <v xml:space="preserve">M     </v>
          </cell>
          <cell r="D4950">
            <v>90.97</v>
          </cell>
        </row>
        <row r="4951">
          <cell r="A4951">
            <v>39737</v>
          </cell>
          <cell r="B4951" t="str">
            <v>TUBO DE BORRACHA ELASTOMERICA FLEXIVEL, PRETA, PARA ISOLAMENTO TERMICO DE TUBULACAO, DN 1/2" (12 MM), E= 19 MM, COEFICIENTE DE CONDUTIVIDADE TERMICA 0,036W/mK, VAPOR DE AGUA MAIOR OU IGUAL A 10.000</v>
          </cell>
          <cell r="C4951" t="str">
            <v xml:space="preserve">M     </v>
          </cell>
          <cell r="D4951">
            <v>12.23</v>
          </cell>
        </row>
        <row r="4952">
          <cell r="A4952">
            <v>39738</v>
          </cell>
          <cell r="B4952" t="str">
            <v>TUBO DE BORRACHA ELASTOMERICA FLEXIVEL, PRETA, PARA ISOLAMENTO TERMICO DE TUBULACAO, DN 1/4" (6 MM), E= 9 MM, COEFICIENTE DE CONDUTIVIDADE TERMICA 0,036W/mK, VAPOR DE AGUA MAIOR OU IGUAL A 10.000</v>
          </cell>
          <cell r="C4952" t="str">
            <v xml:space="preserve">M     </v>
          </cell>
          <cell r="D4952">
            <v>4.42</v>
          </cell>
        </row>
        <row r="4953">
          <cell r="A4953">
            <v>39739</v>
          </cell>
          <cell r="B4953" t="str">
            <v>TUBO DE BORRACHA ELASTOMERICA FLEXIVEL, PRETA, PARA ISOLAMENTO TERMICO DE TUBULACAO, DN 1" (25 MM), E= 32 MM, COEFICIENTE DE CONDUTIVIDADE TERMICA 0,036W/mK, VAPOR DE AGUA MAIOR OU IGUAL A 10.000</v>
          </cell>
          <cell r="C4953" t="str">
            <v xml:space="preserve">M     </v>
          </cell>
          <cell r="D4953">
            <v>62.91</v>
          </cell>
        </row>
        <row r="4954">
          <cell r="A4954">
            <v>39733</v>
          </cell>
          <cell r="B4954" t="str">
            <v>TUBO DE BORRACHA ELASTOMERICA FLEXIVEL, PRETA, PARA ISOLAMENTO TERMICO DE TUBULACAO, DN 2 1/8" (54 MM), E= 32 MM, COEFICIENTE DE CONDUTIVIDADE TERMICA 0,036W/mK, VAPOR DE AGUA MAIOR OU IGUAL A 10.000</v>
          </cell>
          <cell r="C4954" t="str">
            <v xml:space="preserve">M     </v>
          </cell>
          <cell r="D4954">
            <v>108.87</v>
          </cell>
        </row>
        <row r="4955">
          <cell r="A4955">
            <v>39854</v>
          </cell>
          <cell r="B4955" t="str">
            <v>TUBO DE BORRACHA ELASTOMERICA FLEXIVEL, PRETA, PARA ISOLAMENTO TERMICO DE TUBULACAO, DN 2 5/8" (*64* MM), E= *32* MM, COEFICIENTE DE CONDUTIVIDADE TERMICA 0,036W/MK, VAPOR DE AGUA MAIOR OU IGUAL A 10.000</v>
          </cell>
          <cell r="C4955" t="str">
            <v xml:space="preserve">M     </v>
          </cell>
          <cell r="D4955">
            <v>110.41</v>
          </cell>
        </row>
        <row r="4956">
          <cell r="A4956">
            <v>39740</v>
          </cell>
          <cell r="B4956" t="str">
            <v>TUBO DE BORRACHA ELASTOMERICA FLEXIVEL, PRETA, PARA ISOLAMENTO TERMICO DE TUBULACAO, DN 3/4" (18 MM), E= 32 MM, COEFICIENTE DE CONDUTIVIDADE TERMICA 0,036W/mK, VAPOR DE AGUA MAIOR OU IGUAL A 10.000</v>
          </cell>
          <cell r="C4956" t="str">
            <v xml:space="preserve">M     </v>
          </cell>
          <cell r="D4956">
            <v>60.41</v>
          </cell>
        </row>
        <row r="4957">
          <cell r="A4957">
            <v>39741</v>
          </cell>
          <cell r="B4957" t="str">
            <v>TUBO DE BORRACHA ELASTOMERICA FLEXIVEL, PRETA, PARA ISOLAMENTO TERMICO DE TUBULACAO, DN 3/8" (10 MM), E= 19 MM, COEFICIENTE DE CONDUTIVIDADE TERMICA 0,036W/mK, VAPOR DE AGUA MAIOR OU IGUAL A 10.000</v>
          </cell>
          <cell r="C4957" t="str">
            <v xml:space="preserve">M     </v>
          </cell>
          <cell r="D4957">
            <v>11.13</v>
          </cell>
        </row>
        <row r="4958">
          <cell r="A4958">
            <v>39853</v>
          </cell>
          <cell r="B4958" t="str">
            <v>TUBO DE BORRACHA ELASTOMERICA FLEXIVEL, PRETA, PARA ISOLAMENTO TERMICO DE TUBULACAO, DN 5/8" (15 MM), E= 19 MM, COEFICIENTE DE CONDUTIVIDADE TERMICA 0,036W/MK, VAPOR DE AGUA MAIOR OU IGUAL A 10.000</v>
          </cell>
          <cell r="C4958" t="str">
            <v xml:space="preserve">M     </v>
          </cell>
          <cell r="D4958">
            <v>14.62</v>
          </cell>
        </row>
        <row r="4959">
          <cell r="A4959">
            <v>39742</v>
          </cell>
          <cell r="B4959" t="str">
            <v>TUBO DE BORRACHA ELASTOMERICA FLEXIVEL, PRETA, PARA ISOLAMENTO TERMICO DE TUBULACAO, DN 7/8" (22 MM), E= 32 MM, COEFICIENTE DE CONDUTIVIDADE TERMICA 0,036W/mK, VAPOR DE AGUA MAIOR OU IGUAL A 10.000</v>
          </cell>
          <cell r="C4959" t="str">
            <v xml:space="preserve">M     </v>
          </cell>
          <cell r="D4959">
            <v>48.56</v>
          </cell>
        </row>
        <row r="4960">
          <cell r="A4960">
            <v>39749</v>
          </cell>
          <cell r="B4960" t="str">
            <v>TUBO DE COBRE CLASSE "A", DN = 1 " (28 MM), PARA INSTALACOES DE MEDIA PRESSAO PARA GASES COMBUSTIVEIS E MEDICINAIS</v>
          </cell>
          <cell r="C4960" t="str">
            <v xml:space="preserve">M     </v>
          </cell>
          <cell r="D4960">
            <v>56.63</v>
          </cell>
        </row>
        <row r="4961">
          <cell r="A4961">
            <v>39751</v>
          </cell>
          <cell r="B4961" t="str">
            <v>TUBO DE COBRE CLASSE "A", DN = 1 1/2 " (42 MM), PARA INSTALACOES DE MEDIA PRESSAO PARA GASES COMBUSTIVEIS E MEDICINAIS</v>
          </cell>
          <cell r="C4961" t="str">
            <v xml:space="preserve">M     </v>
          </cell>
          <cell r="D4961">
            <v>102.9</v>
          </cell>
        </row>
        <row r="4962">
          <cell r="A4962">
            <v>39750</v>
          </cell>
          <cell r="B4962" t="str">
            <v>TUBO DE COBRE CLASSE "A", DN = 1 1/4 " (35 MM), PARA INSTALACOES DE MEDIA PRESSAO PARA GASES COMBUSTIVEIS E MEDICINAIS</v>
          </cell>
          <cell r="C4962" t="str">
            <v xml:space="preserve">M     </v>
          </cell>
          <cell r="D4962">
            <v>85.53</v>
          </cell>
        </row>
        <row r="4963">
          <cell r="A4963">
            <v>39747</v>
          </cell>
          <cell r="B4963" t="str">
            <v>TUBO DE COBRE CLASSE "A", DN = 1/2 " (15 MM), PARA INSTALACOES DE MEDIA PRESSAO PARA GASES COMBUSTIVEIS E MEDICINAIS</v>
          </cell>
          <cell r="C4963" t="str">
            <v xml:space="preserve">M     </v>
          </cell>
          <cell r="D4963">
            <v>27.51</v>
          </cell>
        </row>
        <row r="4964">
          <cell r="A4964">
            <v>39753</v>
          </cell>
          <cell r="B4964" t="str">
            <v>TUBO DE COBRE CLASSE "A", DN = 2 1/2 " (66 MM), PARA INSTALACOES DE MEDIA PRESSAO PARA GASES COMBUSTIVEIS E MEDICINAIS</v>
          </cell>
          <cell r="C4964" t="str">
            <v xml:space="preserve">M     </v>
          </cell>
          <cell r="D4964">
            <v>189.42</v>
          </cell>
        </row>
        <row r="4965">
          <cell r="A4965">
            <v>39754</v>
          </cell>
          <cell r="B4965" t="str">
            <v>TUBO DE COBRE CLASSE "A", DN = 3 " (79 MM), PARA INSTALACOES DE MEDIA PRESSAO PARA GASES COMBUSTIVEIS E MEDICINAIS</v>
          </cell>
          <cell r="C4965" t="str">
            <v xml:space="preserve">M     </v>
          </cell>
          <cell r="D4965">
            <v>279.07</v>
          </cell>
        </row>
        <row r="4966">
          <cell r="A4966">
            <v>39748</v>
          </cell>
          <cell r="B4966" t="str">
            <v>TUBO DE COBRE CLASSE "A", DN = 3/4 " (22 MM), PARA INSTALACOES DE MEDIA PRESSAO PARA GASES COMBUSTIVEIS E MEDICINAIS</v>
          </cell>
          <cell r="C4966" t="str">
            <v xml:space="preserve">M     </v>
          </cell>
          <cell r="D4966">
            <v>44.51</v>
          </cell>
        </row>
        <row r="4967">
          <cell r="A4967">
            <v>39755</v>
          </cell>
          <cell r="B4967" t="str">
            <v>TUBO DE COBRE CLASSE "A", DN = 4 " (104 MM), PARA INSTALACOES DE MEDIA PRESSAO PARA GASES COMBUSTIVEIS E MEDICINAIS</v>
          </cell>
          <cell r="C4967" t="str">
            <v xml:space="preserve">M     </v>
          </cell>
          <cell r="D4967">
            <v>423.14</v>
          </cell>
        </row>
        <row r="4968">
          <cell r="A4968">
            <v>12742</v>
          </cell>
          <cell r="B4968" t="str">
            <v>TUBO DE COBRE CLASSE "E", DN = 104 MM, PARA INSTALACAO HIDRAULICA PREDIAL</v>
          </cell>
          <cell r="C4968" t="str">
            <v xml:space="preserve">M     </v>
          </cell>
          <cell r="D4968">
            <v>335.05</v>
          </cell>
        </row>
        <row r="4969">
          <cell r="A4969">
            <v>12713</v>
          </cell>
          <cell r="B4969" t="str">
            <v>TUBO DE COBRE CLASSE "E", DN = 15 MM, PARA INSTALACAO HIDRAULICA PREDIAL</v>
          </cell>
          <cell r="C4969" t="str">
            <v xml:space="preserve">M     </v>
          </cell>
          <cell r="D4969">
            <v>17.77</v>
          </cell>
        </row>
        <row r="4970">
          <cell r="A4970">
            <v>12743</v>
          </cell>
          <cell r="B4970" t="str">
            <v>TUBO DE COBRE CLASSE "E", DN = 22 MM, PARA INSTALACAO HIDRAULICA PREDIAL</v>
          </cell>
          <cell r="C4970" t="str">
            <v xml:space="preserve">M     </v>
          </cell>
          <cell r="D4970">
            <v>30.57</v>
          </cell>
        </row>
        <row r="4971">
          <cell r="A4971">
            <v>12744</v>
          </cell>
          <cell r="B4971" t="str">
            <v>TUBO DE COBRE CLASSE "E", DN = 28 MM, PARA INSTALACAO HIDRAULICA PREDIAL</v>
          </cell>
          <cell r="C4971" t="str">
            <v xml:space="preserve">M     </v>
          </cell>
          <cell r="D4971">
            <v>38.79</v>
          </cell>
        </row>
        <row r="4972">
          <cell r="A4972">
            <v>12745</v>
          </cell>
          <cell r="B4972" t="str">
            <v>TUBO DE COBRE CLASSE "E", DN = 35 MM, PARA INSTALACAO HIDRAULICA PREDIAL</v>
          </cell>
          <cell r="C4972" t="str">
            <v xml:space="preserve">M     </v>
          </cell>
          <cell r="D4972">
            <v>56.34</v>
          </cell>
        </row>
        <row r="4973">
          <cell r="A4973">
            <v>12746</v>
          </cell>
          <cell r="B4973" t="str">
            <v>TUBO DE COBRE CLASSE "E", DN = 42 MM, PARA INSTALACAO HIDRAULICA PREDIAL</v>
          </cell>
          <cell r="C4973" t="str">
            <v xml:space="preserve">M     </v>
          </cell>
          <cell r="D4973">
            <v>76.08</v>
          </cell>
        </row>
        <row r="4974">
          <cell r="A4974">
            <v>12747</v>
          </cell>
          <cell r="B4974" t="str">
            <v>TUBO DE COBRE CLASSE "E", DN = 54 MM, PARA INSTALACAO HIDRAULICA PREDIAL</v>
          </cell>
          <cell r="C4974" t="str">
            <v xml:space="preserve">M     </v>
          </cell>
          <cell r="D4974">
            <v>110.33</v>
          </cell>
        </row>
        <row r="4975">
          <cell r="A4975">
            <v>12748</v>
          </cell>
          <cell r="B4975" t="str">
            <v>TUBO DE COBRE CLASSE "E", DN = 66 MM, PARA INSTALACAO HIDRAULICA PREDIAL</v>
          </cell>
          <cell r="C4975" t="str">
            <v xml:space="preserve">M     </v>
          </cell>
          <cell r="D4975">
            <v>155.43</v>
          </cell>
        </row>
        <row r="4976">
          <cell r="A4976">
            <v>12749</v>
          </cell>
          <cell r="B4976" t="str">
            <v>TUBO DE COBRE CLASSE "E", DN = 79 MM, PARA INSTALACAO HIDRAULICA PREDIAL</v>
          </cell>
          <cell r="C4976" t="str">
            <v xml:space="preserve">M     </v>
          </cell>
          <cell r="D4976">
            <v>227.22</v>
          </cell>
        </row>
        <row r="4977">
          <cell r="A4977">
            <v>39726</v>
          </cell>
          <cell r="B4977" t="str">
            <v>TUBO DE COBRE CLASSE "I", DN = 1 " (28 MM), PARA INSTALACOES INDUSTRIAIS DE ALTA PRESSAO E VAPOR</v>
          </cell>
          <cell r="C4977" t="str">
            <v xml:space="preserve">M     </v>
          </cell>
          <cell r="D4977">
            <v>74.63</v>
          </cell>
        </row>
        <row r="4978">
          <cell r="A4978">
            <v>39728</v>
          </cell>
          <cell r="B4978" t="str">
            <v>TUBO DE COBRE CLASSE "I", DN = 1 1/2 " (42 MM), PARA INSTALACOES INDUSTRIAIS DE ALTA PRESSAO E VAPOR</v>
          </cell>
          <cell r="C4978" t="str">
            <v xml:space="preserve">M     </v>
          </cell>
          <cell r="D4978">
            <v>131.16999999999999</v>
          </cell>
        </row>
        <row r="4979">
          <cell r="A4979">
            <v>39727</v>
          </cell>
          <cell r="B4979" t="str">
            <v>TUBO DE COBRE CLASSE "I", DN = 1 1/4 " (35 MM), PARA INSTALACOES INDUSTRIAIS DE ALTA PRESSAO E VAPOR</v>
          </cell>
          <cell r="C4979" t="str">
            <v xml:space="preserve">M     </v>
          </cell>
          <cell r="D4979">
            <v>107.94</v>
          </cell>
        </row>
        <row r="4980">
          <cell r="A4980">
            <v>39724</v>
          </cell>
          <cell r="B4980" t="str">
            <v>TUBO DE COBRE CLASSE "I", DN = 1/2 " (15 MM), PARA INSTALACOES INDUSTRIAIS DE ALTA PRESSAO E VAPOR</v>
          </cell>
          <cell r="C4980" t="str">
            <v xml:space="preserve">M     </v>
          </cell>
          <cell r="D4980">
            <v>33.049999999999997</v>
          </cell>
        </row>
        <row r="4981">
          <cell r="A4981">
            <v>39729</v>
          </cell>
          <cell r="B4981" t="str">
            <v>TUBO DE COBRE CLASSE "I", DN = 2 " (54 MM), PARA INSTALACOES INDUSTRIAIS DE ALTA PRESSAO E VAPOR</v>
          </cell>
          <cell r="C4981" t="str">
            <v xml:space="preserve">M     </v>
          </cell>
          <cell r="D4981">
            <v>181.64</v>
          </cell>
        </row>
        <row r="4982">
          <cell r="A4982">
            <v>39730</v>
          </cell>
          <cell r="B4982" t="str">
            <v>TUBO DE COBRE CLASSE "I", DN = 2 1/2 " (66 MM), PARA INSTALACOES INDUSTRIAIS DE ALTA PRESSAO E VAPOR</v>
          </cell>
          <cell r="C4982" t="str">
            <v xml:space="preserve">M     </v>
          </cell>
          <cell r="D4982">
            <v>235.68</v>
          </cell>
        </row>
        <row r="4983">
          <cell r="A4983">
            <v>39731</v>
          </cell>
          <cell r="B4983" t="str">
            <v>TUBO DE COBRE CLASSE "I", DN = 3 " (79 MM), PARA INSTALACOES INDUSTRIAIS DE ALTA PRESSAO E VAPOR</v>
          </cell>
          <cell r="C4983" t="str">
            <v xml:space="preserve">M     </v>
          </cell>
          <cell r="D4983">
            <v>349.05</v>
          </cell>
        </row>
        <row r="4984">
          <cell r="A4984">
            <v>39725</v>
          </cell>
          <cell r="B4984" t="str">
            <v>TUBO DE COBRE CLASSE "I", DN = 3/4 " (22 MM), PARA INSTALACOES INDUSTRIAIS DE ALTA PRESSAO E VAPOR</v>
          </cell>
          <cell r="C4984" t="str">
            <v xml:space="preserve">M     </v>
          </cell>
          <cell r="D4984">
            <v>53.87</v>
          </cell>
        </row>
        <row r="4985">
          <cell r="A4985">
            <v>39732</v>
          </cell>
          <cell r="B4985" t="str">
            <v>TUBO DE COBRE CLASSE "I", DN = 4" (104 MM), PARA INSTALACOES INDUSTRIAIS DE ALTA PRESSAO E VAPOR</v>
          </cell>
          <cell r="C4985" t="str">
            <v xml:space="preserve">M     </v>
          </cell>
          <cell r="D4985">
            <v>513.79</v>
          </cell>
        </row>
        <row r="4986">
          <cell r="A4986">
            <v>39660</v>
          </cell>
          <cell r="B4986" t="str">
            <v>TUBO DE COBRE FLEXIVEL, D = 1/2 ", E = 0,79 MM, PARA AR-CONDICIONADO/ INSTALACOES GAS RESIDENCIAIS E COMERCIAIS</v>
          </cell>
          <cell r="C4986" t="str">
            <v xml:space="preserve">M     </v>
          </cell>
          <cell r="D4986">
            <v>23.41</v>
          </cell>
        </row>
        <row r="4987">
          <cell r="A4987">
            <v>39662</v>
          </cell>
          <cell r="B4987" t="str">
            <v>TUBO DE COBRE FLEXIVEL, D = 1/4 ", E = 0,79 MM, PARA AR-CONDICIONADO/ INSTALACOES GAS RESIDENCIAIS E COMERCIAIS</v>
          </cell>
          <cell r="C4987" t="str">
            <v xml:space="preserve">M     </v>
          </cell>
          <cell r="D4987">
            <v>11.22</v>
          </cell>
        </row>
        <row r="4988">
          <cell r="A4988">
            <v>39661</v>
          </cell>
          <cell r="B4988" t="str">
            <v>TUBO DE COBRE FLEXIVEL, D = 3/16 ", E = 0,79 MM, PARA AR-CONDICIONADO/ INSTALACOES GAS RESIDENCIAIS E COMERCIAIS</v>
          </cell>
          <cell r="C4988" t="str">
            <v xml:space="preserve">M     </v>
          </cell>
          <cell r="D4988">
            <v>7.65</v>
          </cell>
        </row>
        <row r="4989">
          <cell r="A4989">
            <v>39666</v>
          </cell>
          <cell r="B4989" t="str">
            <v>TUBO DE COBRE FLEXIVEL, D = 3/4 ", E = 0,79 MM, PARA AR-CONDICIONADO/ INSTALACOES GAS RESIDENCIAIS E COMERCIAIS</v>
          </cell>
          <cell r="C4989" t="str">
            <v xml:space="preserve">M     </v>
          </cell>
          <cell r="D4989">
            <v>35.22</v>
          </cell>
        </row>
        <row r="4990">
          <cell r="A4990">
            <v>39664</v>
          </cell>
          <cell r="B4990" t="str">
            <v>TUBO DE COBRE FLEXIVEL, D = 3/8 ", E = 0,79 MM, PARA AR-CONDICIONADO/ INSTALACOES GAS RESIDENCIAIS E COMERCIAIS</v>
          </cell>
          <cell r="C4990" t="str">
            <v xml:space="preserve">M     </v>
          </cell>
          <cell r="D4990">
            <v>17.260000000000002</v>
          </cell>
        </row>
        <row r="4991">
          <cell r="A4991">
            <v>39663</v>
          </cell>
          <cell r="B4991" t="str">
            <v>TUBO DE COBRE FLEXIVEL, D = 5/16 ", E = 0,79 MM, PARA AR-CONDICIONADO/ INSTALACOES GAS RESIDENCIAIS E COMERCIAIS</v>
          </cell>
          <cell r="C4991" t="str">
            <v xml:space="preserve">M     </v>
          </cell>
          <cell r="D4991">
            <v>13.8</v>
          </cell>
        </row>
        <row r="4992">
          <cell r="A4992">
            <v>39665</v>
          </cell>
          <cell r="B4992" t="str">
            <v>TUBO DE COBRE FLEXIVEL, D = 5/8 ", E = 0,79 MM, PARA AR-CONDICIONADO/ INSTALACOES GAS RESIDENCIAIS E COMERCIAIS</v>
          </cell>
          <cell r="C4992" t="str">
            <v xml:space="preserve">M     </v>
          </cell>
          <cell r="D4992">
            <v>29.12</v>
          </cell>
        </row>
        <row r="4993">
          <cell r="A4993">
            <v>39752</v>
          </cell>
          <cell r="B4993" t="str">
            <v>TUBO DE COBRE, CLASSE "A", DN = 2" (54 MM), PARA INSTALACOES DE MEDIA PRESSAO PARA GASES COMBUSTIVEIS E MEDICINAIS</v>
          </cell>
          <cell r="C4993" t="str">
            <v xml:space="preserve">M     </v>
          </cell>
          <cell r="D4993">
            <v>146.41999999999999</v>
          </cell>
        </row>
        <row r="4994">
          <cell r="A4994">
            <v>12583</v>
          </cell>
          <cell r="B4994" t="str">
            <v>TUBO DE CONCRETO SIMPLES POROSO, MACHO/FEMEA, DN 200 MM</v>
          </cell>
          <cell r="C4994" t="str">
            <v xml:space="preserve">M     </v>
          </cell>
          <cell r="D4994">
            <v>23.1</v>
          </cell>
        </row>
        <row r="4995">
          <cell r="A4995">
            <v>12584</v>
          </cell>
          <cell r="B4995" t="str">
            <v>TUBO DE CONCRETO SIMPLES POROSO, MACHO/FEMEA, DN 300 MM</v>
          </cell>
          <cell r="C4995" t="str">
            <v xml:space="preserve">M     </v>
          </cell>
          <cell r="D4995">
            <v>22.23</v>
          </cell>
        </row>
        <row r="4996">
          <cell r="A4996">
            <v>13159</v>
          </cell>
          <cell r="B4996" t="str">
            <v>TUBO DE CONCRETO SIMPLES, CLASSE ES, PB JE, DN 400 MM, PARA ESGOTO SANITARIO (NBR 8890)</v>
          </cell>
          <cell r="C4996" t="str">
            <v xml:space="preserve">M     </v>
          </cell>
          <cell r="D4996">
            <v>67.33</v>
          </cell>
        </row>
        <row r="4997">
          <cell r="A4997">
            <v>13168</v>
          </cell>
          <cell r="B4997" t="str">
            <v>TUBO DE CONCRETO SIMPLES, CLASSE ES, PB JE, DN 500 MM, PARA ESGOTO SANITARIO (NBR 8890)</v>
          </cell>
          <cell r="C4997" t="str">
            <v xml:space="preserve">M     </v>
          </cell>
          <cell r="D4997">
            <v>101.25</v>
          </cell>
        </row>
        <row r="4998">
          <cell r="A4998">
            <v>13173</v>
          </cell>
          <cell r="B4998" t="str">
            <v>TUBO DE CONCRETO SIMPLES, CLASSE ES, PB JE, DN 600 MM, PARA ESGOTO SANITARIO (NBR 8890)</v>
          </cell>
          <cell r="C4998" t="str">
            <v xml:space="preserve">M     </v>
          </cell>
          <cell r="D4998">
            <v>124.84</v>
          </cell>
        </row>
        <row r="4999">
          <cell r="A4999">
            <v>37449</v>
          </cell>
          <cell r="B4999" t="str">
            <v>TUBO DE CONCRETO SIMPLES, CLASSE- PS1, MACHO/FEMEA, DN 200 MM, PARA AGUAS PLUVIAIS (NBR 8890)</v>
          </cell>
          <cell r="C4999" t="str">
            <v xml:space="preserve">M     </v>
          </cell>
          <cell r="D4999">
            <v>20.64</v>
          </cell>
        </row>
        <row r="5000">
          <cell r="A5000">
            <v>37450</v>
          </cell>
          <cell r="B5000" t="str">
            <v>TUBO DE CONCRETO SIMPLES, CLASSE- PS1, MACHO/FEMEA, DN 300 MM, PARA AGUAS PLUVIAIS (NBR 8890)</v>
          </cell>
          <cell r="C5000" t="str">
            <v xml:space="preserve">M     </v>
          </cell>
          <cell r="D5000">
            <v>25.16</v>
          </cell>
        </row>
        <row r="5001">
          <cell r="A5001">
            <v>37451</v>
          </cell>
          <cell r="B5001" t="str">
            <v>TUBO DE CONCRETO SIMPLES, CLASSE- PS1, MACHO/FEMEA, DN 400 MM, PARA AGUAS PLUVIAIS (NBR 8890)</v>
          </cell>
          <cell r="C5001" t="str">
            <v xml:space="preserve">M     </v>
          </cell>
          <cell r="D5001">
            <v>38.53</v>
          </cell>
        </row>
        <row r="5002">
          <cell r="A5002">
            <v>37452</v>
          </cell>
          <cell r="B5002" t="str">
            <v>TUBO DE CONCRETO SIMPLES, CLASSE- PS1, MACHO/FEMEA, DN 500 MM, PARA AGUAS PLUVIAIS (NBR 8890)</v>
          </cell>
          <cell r="C5002" t="str">
            <v xml:space="preserve">M     </v>
          </cell>
          <cell r="D5002">
            <v>51.11</v>
          </cell>
        </row>
        <row r="5003">
          <cell r="A5003">
            <v>37453</v>
          </cell>
          <cell r="B5003" t="str">
            <v>TUBO DE CONCRETO SIMPLES, CLASSE- PS1, MACHO/FEMEA, DN 600 MM, PARA AGUAS PLUVIAIS (NBR 8890)</v>
          </cell>
          <cell r="C5003" t="str">
            <v xml:space="preserve">M     </v>
          </cell>
          <cell r="D5003">
            <v>64.14</v>
          </cell>
        </row>
        <row r="5004">
          <cell r="A5004">
            <v>7778</v>
          </cell>
          <cell r="B5004" t="str">
            <v>TUBO DE CONCRETO SIMPLES, CLASSE- PS1, PB, DN 200 MM, PARA AGUAS PLUVIAIS (NBR 8890)</v>
          </cell>
          <cell r="C5004" t="str">
            <v xml:space="preserve">M     </v>
          </cell>
          <cell r="D5004">
            <v>24.08</v>
          </cell>
        </row>
        <row r="5005">
          <cell r="A5005">
            <v>7796</v>
          </cell>
          <cell r="B5005" t="str">
            <v>TUBO DE CONCRETO SIMPLES, CLASSE- PS1, PB, DN 300 MM, PARA AGUAS PLUVIAIS (NBR 8890)</v>
          </cell>
          <cell r="C5005" t="str">
            <v xml:space="preserve">M     </v>
          </cell>
          <cell r="D5005">
            <v>29</v>
          </cell>
        </row>
        <row r="5006">
          <cell r="A5006">
            <v>7781</v>
          </cell>
          <cell r="B5006" t="str">
            <v>TUBO DE CONCRETO SIMPLES, CLASSE- PS1, PB, DN 400 MM, PARA AGUAS PLUVIAIS (NBR 8890)</v>
          </cell>
          <cell r="C5006" t="str">
            <v xml:space="preserve">M     </v>
          </cell>
          <cell r="D5006">
            <v>38.33</v>
          </cell>
        </row>
        <row r="5007">
          <cell r="A5007">
            <v>7795</v>
          </cell>
          <cell r="B5007" t="str">
            <v>TUBO DE CONCRETO SIMPLES, CLASSE- PS1, PB, DN 500 MM, PARA AGUAS PLUVIAIS (NBR 8890)</v>
          </cell>
          <cell r="C5007" t="str">
            <v xml:space="preserve">M     </v>
          </cell>
          <cell r="D5007">
            <v>55.54</v>
          </cell>
        </row>
        <row r="5008">
          <cell r="A5008">
            <v>7791</v>
          </cell>
          <cell r="B5008" t="str">
            <v>TUBO DE CONCRETO SIMPLES, CLASSE- PS1, PB, DN 600 MM, PARA AGUAS PLUVIAIS (NBR 8890)</v>
          </cell>
          <cell r="C5008" t="str">
            <v xml:space="preserve">M     </v>
          </cell>
          <cell r="D5008">
            <v>70.77</v>
          </cell>
        </row>
        <row r="5009">
          <cell r="A5009">
            <v>7783</v>
          </cell>
          <cell r="B5009" t="str">
            <v>TUBO DE CONCRETO SIMPLES, CLASSE- PS2, PB, DN 200 MM, PARA AGUAS PLUVIAIS (NBR 8890)</v>
          </cell>
          <cell r="C5009" t="str">
            <v xml:space="preserve">M     </v>
          </cell>
          <cell r="D5009">
            <v>27.03</v>
          </cell>
        </row>
        <row r="5010">
          <cell r="A5010">
            <v>7790</v>
          </cell>
          <cell r="B5010" t="str">
            <v>TUBO DE CONCRETO SIMPLES, CLASSE- PS2, PB, DN 300 MM, PARA AGUAS PLUVIAIS (NBR 8890)</v>
          </cell>
          <cell r="C5010" t="str">
            <v xml:space="preserve">M     </v>
          </cell>
          <cell r="D5010">
            <v>31.45</v>
          </cell>
        </row>
        <row r="5011">
          <cell r="A5011">
            <v>7785</v>
          </cell>
          <cell r="B5011" t="str">
            <v>TUBO DE CONCRETO SIMPLES, CLASSE- PS2, PB, DN 400 MM, PARA AGUAS PLUVIAIS (NBR 8890)</v>
          </cell>
          <cell r="C5011" t="str">
            <v xml:space="preserve">M     </v>
          </cell>
          <cell r="D5011">
            <v>41.28</v>
          </cell>
        </row>
        <row r="5012">
          <cell r="A5012">
            <v>7792</v>
          </cell>
          <cell r="B5012" t="str">
            <v>TUBO DE CONCRETO SIMPLES, CLASSE- PS2, PB, DN 500 MM, PARA AGUAS PLUVIAIS (NBR 8890)</v>
          </cell>
          <cell r="C5012" t="str">
            <v xml:space="preserve">M     </v>
          </cell>
          <cell r="D5012">
            <v>59.96</v>
          </cell>
        </row>
        <row r="5013">
          <cell r="A5013">
            <v>7793</v>
          </cell>
          <cell r="B5013" t="str">
            <v>TUBO DE CONCRETO SIMPLES, CLASSE- PS2, PB, DN 600 MM, PARA AGUAS PLUVIAIS (NBR 8890)</v>
          </cell>
          <cell r="C5013" t="str">
            <v xml:space="preserve">M     </v>
          </cell>
          <cell r="D5013">
            <v>77.39</v>
          </cell>
        </row>
        <row r="5014">
          <cell r="A5014">
            <v>12613</v>
          </cell>
          <cell r="B5014" t="str">
            <v>TUBO DE DESCARGA PVC, PARA LIGACAO CAIXA DE DESCARGA - EMBUTIR, 40 MM X 150 CM</v>
          </cell>
          <cell r="C5014" t="str">
            <v xml:space="preserve">UN    </v>
          </cell>
          <cell r="D5014">
            <v>14.73</v>
          </cell>
        </row>
        <row r="5015">
          <cell r="A5015">
            <v>1031</v>
          </cell>
          <cell r="B5015" t="str">
            <v>TUBO DE DESCIDA EXTERNO DE PVC PARA CAIXA DE DESCARGA EXTERNA ALTA - 40 MM X 1,60 M</v>
          </cell>
          <cell r="C5015" t="str">
            <v xml:space="preserve">UN    </v>
          </cell>
          <cell r="D5015">
            <v>9.39</v>
          </cell>
        </row>
        <row r="5016">
          <cell r="A5016">
            <v>39707</v>
          </cell>
          <cell r="B5016" t="str">
            <v>TUBO DE ESPUMA DE POLIETILENO EXPANDIDO FLEXIVEL PARA ISOLAMENTO TERMICO DE TUBULACAO DE AR CONDICIONADO, AGUA QUENTE,  DN 1 1/2", E= 10 MM</v>
          </cell>
          <cell r="C5016" t="str">
            <v xml:space="preserve">M     </v>
          </cell>
          <cell r="D5016">
            <v>2.68</v>
          </cell>
        </row>
        <row r="5017">
          <cell r="A5017">
            <v>39708</v>
          </cell>
          <cell r="B5017" t="str">
            <v>TUBO DE ESPUMA DE POLIETILENO EXPANDIDO FLEXIVEL PARA ISOLAMENTO TERMICO DE TUBULACAO DE AR CONDICIONADO, AGUA QUENTE,  DN 1 1/4", E= 10 MM</v>
          </cell>
          <cell r="C5017" t="str">
            <v xml:space="preserve">M     </v>
          </cell>
          <cell r="D5017">
            <v>2.6</v>
          </cell>
        </row>
        <row r="5018">
          <cell r="A5018">
            <v>39710</v>
          </cell>
          <cell r="B5018" t="str">
            <v>TUBO DE ESPUMA DE POLIETILENO EXPANDIDO FLEXIVEL PARA ISOLAMENTO TERMICO DE TUBULACAO DE AR CONDICIONADO, AGUA QUENTE,  DN 1 1/8", E= 10 MM</v>
          </cell>
          <cell r="C5018" t="str">
            <v xml:space="preserve">M     </v>
          </cell>
          <cell r="D5018">
            <v>1.83</v>
          </cell>
        </row>
        <row r="5019">
          <cell r="A5019">
            <v>39709</v>
          </cell>
          <cell r="B5019" t="str">
            <v>TUBO DE ESPUMA DE POLIETILENO EXPANDIDO FLEXIVEL PARA ISOLAMENTO TERMICO DE TUBULACAO DE AR CONDICIONADO, AGUA QUENTE,  DN 1 3/8", E= 10 MM</v>
          </cell>
          <cell r="C5019" t="str">
            <v xml:space="preserve">M     </v>
          </cell>
          <cell r="D5019">
            <v>2.54</v>
          </cell>
        </row>
        <row r="5020">
          <cell r="A5020">
            <v>39711</v>
          </cell>
          <cell r="B5020" t="str">
            <v>TUBO DE ESPUMA DE POLIETILENO EXPANDIDO FLEXIVEL PARA ISOLAMENTO TERMICO DE TUBULACAO DE AR CONDICIONADO, AGUA QUENTE,  DN 1 5/8", E= 10 MM</v>
          </cell>
          <cell r="C5020" t="str">
            <v xml:space="preserve">M     </v>
          </cell>
          <cell r="D5020">
            <v>2.85</v>
          </cell>
        </row>
        <row r="5021">
          <cell r="A5021">
            <v>39712</v>
          </cell>
          <cell r="B5021" t="str">
            <v>TUBO DE ESPUMA DE POLIETILENO EXPANDIDO FLEXIVEL PARA ISOLAMENTO TERMICO DE TUBULACAO DE AR CONDICIONADO, AGUA QUENTE,  DN 1/2", E= 10 MM</v>
          </cell>
          <cell r="C5021" t="str">
            <v xml:space="preserve">M     </v>
          </cell>
          <cell r="D5021">
            <v>1</v>
          </cell>
        </row>
        <row r="5022">
          <cell r="A5022">
            <v>39713</v>
          </cell>
          <cell r="B5022" t="str">
            <v>TUBO DE ESPUMA DE POLIETILENO EXPANDIDO FLEXIVEL PARA ISOLAMENTO TERMICO DE TUBULACAO DE AR CONDICIONADO, AGUA QUENTE,  DN 1/4", E= 10 MM</v>
          </cell>
          <cell r="C5022" t="str">
            <v xml:space="preserve">M     </v>
          </cell>
          <cell r="D5022">
            <v>0.79</v>
          </cell>
        </row>
        <row r="5023">
          <cell r="A5023">
            <v>39714</v>
          </cell>
          <cell r="B5023" t="str">
            <v>TUBO DE ESPUMA DE POLIETILENO EXPANDIDO FLEXIVEL PARA ISOLAMENTO TERMICO DE TUBULACAO DE AR CONDICIONADO, AGUA QUENTE,  DN 1", E= 10 MM</v>
          </cell>
          <cell r="C5023" t="str">
            <v xml:space="preserve">M     </v>
          </cell>
          <cell r="D5023">
            <v>1.81</v>
          </cell>
        </row>
        <row r="5024">
          <cell r="A5024">
            <v>39715</v>
          </cell>
          <cell r="B5024" t="str">
            <v>TUBO DE ESPUMA DE POLIETILENO EXPANDIDO FLEXIVEL PARA ISOLAMENTO TERMICO DE TUBULACAO DE AR CONDICIONADO, AGUA QUENTE,  DN 3/4", E= 10 MM</v>
          </cell>
          <cell r="C5024" t="str">
            <v xml:space="preserve">M     </v>
          </cell>
          <cell r="D5024">
            <v>1.29</v>
          </cell>
        </row>
        <row r="5025">
          <cell r="A5025">
            <v>39716</v>
          </cell>
          <cell r="B5025" t="str">
            <v>TUBO DE ESPUMA DE POLIETILENO EXPANDIDO FLEXIVEL PARA ISOLAMENTO TERMICO DE TUBULACAO DE AR CONDICIONADO, AGUA QUENTE,  DN 3/8", E= 10 MM</v>
          </cell>
          <cell r="C5025" t="str">
            <v xml:space="preserve">M     </v>
          </cell>
          <cell r="D5025">
            <v>0.97</v>
          </cell>
        </row>
        <row r="5026">
          <cell r="A5026">
            <v>39718</v>
          </cell>
          <cell r="B5026" t="str">
            <v>TUBO DE ESPUMA DE POLIETILENO EXPANDIDO FLEXIVEL PARA ISOLAMENTO TERMICO DE TUBULACAO DE AR CONDICIONADO, AGUA QUENTE,  DN 7/8", E= 10 MM</v>
          </cell>
          <cell r="C5026" t="str">
            <v xml:space="preserve">M     </v>
          </cell>
          <cell r="D5026">
            <v>1.66</v>
          </cell>
        </row>
        <row r="5027">
          <cell r="A5027">
            <v>9813</v>
          </cell>
          <cell r="B5027" t="str">
            <v>TUBO DE POLIETILENO DE ALTA DENSIDADE (PEAD), PE-80, DE = 20 MM X 2,3 MM DE PAREDE, PARA LIGACAO DE AGUA PREDIAL (NBR 15561)</v>
          </cell>
          <cell r="C5027" t="str">
            <v xml:space="preserve">M     </v>
          </cell>
          <cell r="D5027">
            <v>3.4</v>
          </cell>
        </row>
        <row r="5028">
          <cell r="A5028">
            <v>9815</v>
          </cell>
          <cell r="B5028" t="str">
            <v>TUBO DE POLIETILENO DE ALTA DENSIDADE (PEAD), PE-80, DE = 32 MM X 3,0 MM DE PAREDE, PARA LIGACAO DE AGUA PREDIAL (NBR 15561)</v>
          </cell>
          <cell r="C5028" t="str">
            <v xml:space="preserve">M     </v>
          </cell>
          <cell r="D5028">
            <v>6.71</v>
          </cell>
        </row>
        <row r="5029">
          <cell r="A5029">
            <v>25876</v>
          </cell>
          <cell r="B5029" t="str">
            <v>TUBO DE POLIETILENO DE ALTA DENSIDADE, PEAD, PE-80, DE = 1000 MM X 38,5 MM PAREDE, ( SDR 26 - PN 05 ) PARA REDE DE AGUA OU ESGOTO (NBR 15561)</v>
          </cell>
          <cell r="C5029" t="str">
            <v xml:space="preserve">M     </v>
          </cell>
          <cell r="D5029">
            <v>3341.06</v>
          </cell>
        </row>
        <row r="5030">
          <cell r="A5030">
            <v>25888</v>
          </cell>
          <cell r="B5030" t="str">
            <v>TUBO DE POLIETILENO DE ALTA DENSIDADE, PEAD, PE-80, DE = 110 MM X 10,0 MM PAREDE, ( SDR 11 - PN 12,5 ) PARA REDE DE AGUA OU ESGOTO (NBR 15561)</v>
          </cell>
          <cell r="C5030" t="str">
            <v xml:space="preserve">M     </v>
          </cell>
          <cell r="D5030">
            <v>81.88</v>
          </cell>
        </row>
        <row r="5031">
          <cell r="A5031">
            <v>25874</v>
          </cell>
          <cell r="B5031" t="str">
            <v>TUBO DE POLIETILENO DE ALTA DENSIDADE, PEAD, PE-80, DE = 1200 MM X 37,2 MM PAREDE ( SDR 32,25 - PN 04 ) PARA REDE DE AGUA OU ESGOTO (NBR 15561)</v>
          </cell>
          <cell r="C5031" t="str">
            <v xml:space="preserve">M     </v>
          </cell>
          <cell r="D5031">
            <v>5859.72</v>
          </cell>
        </row>
        <row r="5032">
          <cell r="A5032">
            <v>25877</v>
          </cell>
          <cell r="B5032" t="str">
            <v>TUBO DE POLIETILENO DE ALTA DENSIDADE, PEAD, PE-80, DE = 1400 MM X 42,9 MM PAREDE, (SDR 32,25 - PN 04 ) PARA REDE DE AGUA OU ESGOTO (NBR 15561)</v>
          </cell>
          <cell r="C5032" t="str">
            <v xml:space="preserve">M     </v>
          </cell>
          <cell r="D5032">
            <v>7995.81</v>
          </cell>
        </row>
        <row r="5033">
          <cell r="A5033">
            <v>25878</v>
          </cell>
          <cell r="B5033" t="str">
            <v>TUBO DE POLIETILENO DE ALTA DENSIDADE, PEAD, PE-80, DE = 160 MM X 14,6 MM PAREDE, (SDR 11 - PN 12,5 ) PARA REDE DE AGUA OU ESGOTO (NBR 15561)</v>
          </cell>
          <cell r="C5033" t="str">
            <v xml:space="preserve">M     </v>
          </cell>
          <cell r="D5033">
            <v>175.76</v>
          </cell>
        </row>
        <row r="5034">
          <cell r="A5034">
            <v>25879</v>
          </cell>
          <cell r="B5034" t="str">
            <v>TUBO DE POLIETILENO DE ALTA DENSIDADE, PEAD, PE-80, DE = 1600 MM X 49,0 MM PAREDE, ( SDR 32,25 - PN 04 ) PARA REDE DE AGUA OU ESGOTO (NBR 15561)</v>
          </cell>
          <cell r="C5034" t="str">
            <v xml:space="preserve">M     </v>
          </cell>
          <cell r="D5034">
            <v>7584.98</v>
          </cell>
        </row>
        <row r="5035">
          <cell r="A5035">
            <v>25887</v>
          </cell>
          <cell r="B5035" t="str">
            <v>TUBO DE POLIETILENO DE ALTA DENSIDADE, PEAD, PE-80, DE = 900 MM X 34,7 MM PAREDE, ( SDR 26 - PN 05 ) PARA REDE DE AGUA OU ESGOTO (NBR 15561)</v>
          </cell>
          <cell r="C5035" t="str">
            <v xml:space="preserve">M     </v>
          </cell>
          <cell r="D5035">
            <v>3030.32</v>
          </cell>
        </row>
        <row r="5036">
          <cell r="A5036">
            <v>25880</v>
          </cell>
          <cell r="B5036" t="str">
            <v>TUBO DE POLIETILENO DE ALTA DENSIDADE, PEAD, PE-80, DE= 200 MM X 18,2 MM PAREDE, ( SDR 11 - PN 12,5 ) PARA REDE DE AGUA OU ESGOTO (NBR 15561)</v>
          </cell>
          <cell r="C5036" t="str">
            <v xml:space="preserve">M     </v>
          </cell>
          <cell r="D5036">
            <v>274</v>
          </cell>
        </row>
        <row r="5037">
          <cell r="A5037">
            <v>25881</v>
          </cell>
          <cell r="B5037" t="str">
            <v>TUBO DE POLIETILENO DE ALTA DENSIDADE, PEAD, PE-80, DE= 315 MM X 28,7 MM PAREDE, ( SDR 11 - PN 12,5 ) PARA REDE DE AGUA OU ESGOTO (NBR 15561)</v>
          </cell>
          <cell r="C5037" t="str">
            <v xml:space="preserve">M     </v>
          </cell>
          <cell r="D5037">
            <v>671.37</v>
          </cell>
        </row>
        <row r="5038">
          <cell r="A5038">
            <v>25882</v>
          </cell>
          <cell r="B5038" t="str">
            <v>TUBO DE POLIETILENO DE ALTA DENSIDADE, PEAD, PE-80, DE= 400 MM X 36,4 MM PAREDE, ( SDR 11 - PN 12,5 ) PARA REDE DE AGUA OU ESGOTO (NBR 15561)</v>
          </cell>
          <cell r="C5038" t="str">
            <v xml:space="preserve">M     </v>
          </cell>
          <cell r="D5038">
            <v>1081.33</v>
          </cell>
        </row>
        <row r="5039">
          <cell r="A5039">
            <v>25883</v>
          </cell>
          <cell r="B5039" t="str">
            <v>TUBO DE POLIETILENO DE ALTA DENSIDADE, PEAD, PE-80, DE= 50 MM X 4,6 MM PAREDE, (SDR 11 - PN 12,5) PARA REDE DE AGUA OU ESGOTO (NBR 15561)</v>
          </cell>
          <cell r="C5039" t="str">
            <v xml:space="preserve">M     </v>
          </cell>
          <cell r="D5039">
            <v>17.440000000000001</v>
          </cell>
        </row>
        <row r="5040">
          <cell r="A5040">
            <v>25884</v>
          </cell>
          <cell r="B5040" t="str">
            <v>TUBO DE POLIETILENO DE ALTA DENSIDADE, PEAD, PE-80, DE= 500 MM X 45,5 MM PAREDE, ( SDR 11 - PN 12,5 ) PARA REDE DE AGUA OU ESGOTO (NBR 15561)</v>
          </cell>
          <cell r="C5040" t="str">
            <v xml:space="preserve">M     </v>
          </cell>
          <cell r="D5040">
            <v>1898.41</v>
          </cell>
        </row>
        <row r="5041">
          <cell r="A5041">
            <v>25885</v>
          </cell>
          <cell r="B5041" t="str">
            <v>TUBO DE POLIETILENO DE ALTA DENSIDADE, PEAD, PE-80, DE= 630 MM X 57,3 MM PAREDE (SDR 11 - PN 12,5 ) PARA REDE DE AGUA OU ESGOTO (NBR 15561)</v>
          </cell>
          <cell r="C5041" t="str">
            <v xml:space="preserve">M     </v>
          </cell>
          <cell r="D5041">
            <v>2823.48</v>
          </cell>
        </row>
        <row r="5042">
          <cell r="A5042">
            <v>25889</v>
          </cell>
          <cell r="B5042" t="str">
            <v>TUBO DE POLIETILENO DE ALTA DENSIDADE, PEAD, PE-80, DE= 730 MM X 34,1 MM PAREDE, ( SDR 21 - PN 06 ) PARA REDE DE AGUA OU ESGOTO (NBR 15561)</v>
          </cell>
          <cell r="C5042" t="str">
            <v xml:space="preserve">M     </v>
          </cell>
          <cell r="D5042">
            <v>1415.9</v>
          </cell>
        </row>
        <row r="5043">
          <cell r="A5043">
            <v>25886</v>
          </cell>
          <cell r="B5043" t="str">
            <v>TUBO DE POLIETILENO DE ALTA DENSIDADE, PEAD, PE-80, DE= 75 MM X 6,9 MM PAREDE, ( SRD 11 - PN 12,5 ) PARA REDE DE AGUA OU ESGOTO (NBR 15561)</v>
          </cell>
          <cell r="C5043" t="str">
            <v xml:space="preserve">M     </v>
          </cell>
          <cell r="D5043">
            <v>39.01</v>
          </cell>
        </row>
        <row r="5044">
          <cell r="A5044">
            <v>25875</v>
          </cell>
          <cell r="B5044" t="str">
            <v>TUBO DE POLIETILENO DE ALTA DENSIDADE, PEAD, PE-80, DE= 800 MM X 30,8 MM PAREDE, ( SDR 26 - PN 05 ) PARA REDE DE AGUA OU ESGOTO (NBR 15561)</v>
          </cell>
          <cell r="C5044" t="str">
            <v xml:space="preserve">M     </v>
          </cell>
          <cell r="D5044">
            <v>1847.28</v>
          </cell>
        </row>
        <row r="5045">
          <cell r="A5045">
            <v>9876</v>
          </cell>
          <cell r="B5045" t="str">
            <v>TUBO DE PVC, PBL, TIPO LEVE, DN = 125 MM,  PARA VENTILACAO</v>
          </cell>
          <cell r="C5045" t="str">
            <v xml:space="preserve">M     </v>
          </cell>
          <cell r="D5045">
            <v>12.75</v>
          </cell>
        </row>
        <row r="5046">
          <cell r="A5046">
            <v>9877</v>
          </cell>
          <cell r="B5046" t="str">
            <v>TUBO DE PVC, PBL, TIPO LEVE, DN = 250 MM,  PARA VENTILACAO</v>
          </cell>
          <cell r="C5046" t="str">
            <v xml:space="preserve">M     </v>
          </cell>
          <cell r="D5046">
            <v>44.69</v>
          </cell>
        </row>
        <row r="5047">
          <cell r="A5047">
            <v>9878</v>
          </cell>
          <cell r="B5047" t="str">
            <v>TUBO DE PVC, PBL, TIPO LEVE, DN = 300 MM,  PARA VENTILACAO</v>
          </cell>
          <cell r="C5047" t="str">
            <v xml:space="preserve">M     </v>
          </cell>
          <cell r="D5047">
            <v>58.21</v>
          </cell>
        </row>
        <row r="5048">
          <cell r="A5048">
            <v>9879</v>
          </cell>
          <cell r="B5048" t="str">
            <v>TUBO DE PVC, PBL, TIPO LEVE, DN = 400 MM,  PARA VENTILACAO</v>
          </cell>
          <cell r="C5048" t="str">
            <v xml:space="preserve">M     </v>
          </cell>
          <cell r="D5048">
            <v>138.94</v>
          </cell>
        </row>
        <row r="5049">
          <cell r="A5049">
            <v>42001</v>
          </cell>
          <cell r="B5049" t="str">
            <v>TUBO DE REVESTIMENTO, EM ACO, CORPO SCHEDULE 40, PONTEIRA SCHEDULE 80, ROSQUEAVEL E SEGMENTADO PARA PERFURACAO,  DIAMETRO 6'' (200 MM) (COLETADO CAIXA)</v>
          </cell>
          <cell r="C5049" t="str">
            <v xml:space="preserve">M     </v>
          </cell>
          <cell r="D5049">
            <v>366.28</v>
          </cell>
        </row>
        <row r="5050">
          <cell r="A5050">
            <v>41998</v>
          </cell>
          <cell r="B5050" t="str">
            <v>TUBO DE REVESTIMENTO, EM ACO, CORPO SCHEDULE 40, PONTEIRA SCHEDULE 80, ROSQUEAVEL E SEGMENTADO PARA PERFURACAO, DIAMETRO 10'' (310 MM)  (COLETADO CAIXA)</v>
          </cell>
          <cell r="C5050" t="str">
            <v xml:space="preserve">M     </v>
          </cell>
          <cell r="D5050">
            <v>902.63</v>
          </cell>
        </row>
        <row r="5051">
          <cell r="A5051">
            <v>41999</v>
          </cell>
          <cell r="B5051" t="str">
            <v>TUBO DE REVESTIMENTO, EM ACO, CORPO SCHEDULE 40, PONTEIRA SCHEDULE 80, ROSQUEAVEL E SEGMENTADO PARA PERFURACAO, DIAMETRO 14'' (400 MM)  (COLETADO CAIXA)</v>
          </cell>
          <cell r="C5051" t="str">
            <v xml:space="preserve">M     </v>
          </cell>
          <cell r="D5051">
            <v>1655.78</v>
          </cell>
        </row>
        <row r="5052">
          <cell r="A5052">
            <v>42000</v>
          </cell>
          <cell r="B5052" t="str">
            <v>TUBO DE REVESTIMENTO, EM ACO, CORPO SCHEDULE 40, PONTEIRA SCHEDULE 80, ROSQUEAVEL E SEGMENTADO PARA PERFURACAO, DIAMETRO 16'' (450 MM)  (COLETADO CAIXA)</v>
          </cell>
          <cell r="C5052" t="str">
            <v xml:space="preserve">M     </v>
          </cell>
          <cell r="D5052">
            <v>2827.55</v>
          </cell>
        </row>
        <row r="5053">
          <cell r="A5053">
            <v>38053</v>
          </cell>
          <cell r="B5053" t="str">
            <v>TUBO DRENO, CORRUGADO, ESPIRALADO, FLEXIVEL, PERFURADO, EM POLIETILENO DE ALTA DENSIDADE (PEAD), DN *160* MM, (6") PARA DRENAGEM - EM BARRA (NORMA DNIT 093/2006 - EM)</v>
          </cell>
          <cell r="C5053" t="str">
            <v xml:space="preserve">M     </v>
          </cell>
          <cell r="D5053">
            <v>9.6199999999999992</v>
          </cell>
        </row>
        <row r="5054">
          <cell r="A5054">
            <v>38054</v>
          </cell>
          <cell r="B5054" t="str">
            <v>TUBO DRENO, CORRUGADO, ESPIRALADO, FLEXIVEL, PERFURADO, EM POLIETILENO DE ALTA DENSIDADE (PEAD), DN *200* MM, (8") PARA DRENAGEM - EM BARRA (NORMA DNIT 093/2006 - EM)</v>
          </cell>
          <cell r="C5054" t="str">
            <v xml:space="preserve">M     </v>
          </cell>
          <cell r="D5054">
            <v>16.54</v>
          </cell>
        </row>
        <row r="5055">
          <cell r="A5055">
            <v>38052</v>
          </cell>
          <cell r="B5055" t="str">
            <v>TUBO DRENO, CORRUGADO, ESPIRALADO, FLEXIVEL, PERFURADO, EM POLIETILENO DE ALTA DENSIDADE (PEAD), DN 100 MM, (4") PARA DRENAGEM - EM ROLO (NORMA DNIT 093/2006 - E.M)</v>
          </cell>
          <cell r="C5055" t="str">
            <v xml:space="preserve">M     </v>
          </cell>
          <cell r="D5055">
            <v>4.66</v>
          </cell>
        </row>
        <row r="5056">
          <cell r="A5056">
            <v>38051</v>
          </cell>
          <cell r="B5056" t="str">
            <v>TUBO DRENO, CORRUGADO, ESPIRALADO, FLEXIVEL, PERFURADO, EM POLIETILENO DE ALTA DENSIDADE (PEAD), DN 65 MM, (2 1/2") PARA DRENAGEM - EM ROLO (NORMA DNIT 093/2006 - EM)</v>
          </cell>
          <cell r="C5056" t="str">
            <v xml:space="preserve">M     </v>
          </cell>
          <cell r="D5056">
            <v>2.9</v>
          </cell>
        </row>
        <row r="5057">
          <cell r="A5057">
            <v>38787</v>
          </cell>
          <cell r="B5057" t="str">
            <v>TUBO MONOCAMADA PEX, DN 16 MM</v>
          </cell>
          <cell r="C5057" t="str">
            <v xml:space="preserve">M     </v>
          </cell>
          <cell r="D5057">
            <v>4.05</v>
          </cell>
        </row>
        <row r="5058">
          <cell r="A5058">
            <v>38825</v>
          </cell>
          <cell r="B5058" t="str">
            <v>TUBO MONOCAMADA PEX, DN 20 MM</v>
          </cell>
          <cell r="C5058" t="str">
            <v xml:space="preserve">M     </v>
          </cell>
          <cell r="D5058">
            <v>5.3</v>
          </cell>
        </row>
        <row r="5059">
          <cell r="A5059">
            <v>38826</v>
          </cell>
          <cell r="B5059" t="str">
            <v>TUBO MONOCAMADA PEX, DN 25 MM</v>
          </cell>
          <cell r="C5059" t="str">
            <v xml:space="preserve">M     </v>
          </cell>
          <cell r="D5059">
            <v>7.86</v>
          </cell>
        </row>
        <row r="5060">
          <cell r="A5060">
            <v>38827</v>
          </cell>
          <cell r="B5060" t="str">
            <v>TUBO MONOCAMADA PEX, DN 32 MM</v>
          </cell>
          <cell r="C5060" t="str">
            <v xml:space="preserve">M     </v>
          </cell>
          <cell r="D5060">
            <v>12.63</v>
          </cell>
        </row>
        <row r="5061">
          <cell r="A5061">
            <v>38830</v>
          </cell>
          <cell r="B5061" t="str">
            <v>TUBO MULTICAMADA PEX, DN *26* MM, PARA INSTALACOES A GAS (AMARELO)</v>
          </cell>
          <cell r="C5061" t="str">
            <v xml:space="preserve">M     </v>
          </cell>
          <cell r="D5061">
            <v>17.690000000000001</v>
          </cell>
        </row>
        <row r="5062">
          <cell r="A5062">
            <v>38828</v>
          </cell>
          <cell r="B5062" t="str">
            <v>TUBO MULTICAMADA PEX, DN 16 MM, PARA INSTALACOES A GAS (AMARELO)</v>
          </cell>
          <cell r="C5062" t="str">
            <v xml:space="preserve">M     </v>
          </cell>
          <cell r="D5062">
            <v>7.8</v>
          </cell>
        </row>
        <row r="5063">
          <cell r="A5063">
            <v>38829</v>
          </cell>
          <cell r="B5063" t="str">
            <v>TUBO MULTICAMADA PEX, DN 20 MM, PARA INSTALACOES A GAS (AMARELO)</v>
          </cell>
          <cell r="C5063" t="str">
            <v xml:space="preserve">M     </v>
          </cell>
          <cell r="D5063">
            <v>12.77</v>
          </cell>
        </row>
        <row r="5064">
          <cell r="A5064">
            <v>38831</v>
          </cell>
          <cell r="B5064" t="str">
            <v>TUBO MULTICAMADA PEX, DN 32 MM, PARA INSTALACOES A GAS (AMARELO)</v>
          </cell>
          <cell r="C5064" t="str">
            <v xml:space="preserve">M     </v>
          </cell>
          <cell r="D5064">
            <v>24.67</v>
          </cell>
        </row>
        <row r="5065">
          <cell r="A5065">
            <v>36274</v>
          </cell>
          <cell r="B5065" t="str">
            <v>TUBO PPR PN 20, DN 20 MM, PARA AGUA QUENTE PREDIAL</v>
          </cell>
          <cell r="C5065" t="str">
            <v xml:space="preserve">M     </v>
          </cell>
          <cell r="D5065">
            <v>5.5</v>
          </cell>
        </row>
        <row r="5066">
          <cell r="A5066">
            <v>36278</v>
          </cell>
          <cell r="B5066" t="str">
            <v>TUBO PPR PN 20, DN 25 MM, PARA AGUA QUENTE PREDIAL</v>
          </cell>
          <cell r="C5066" t="str">
            <v xml:space="preserve">M     </v>
          </cell>
          <cell r="D5066">
            <v>7.46</v>
          </cell>
        </row>
        <row r="5067">
          <cell r="A5067">
            <v>38977</v>
          </cell>
          <cell r="B5067" t="str">
            <v>TUBO PPR, CLASSE PN 12, DN 110 MM</v>
          </cell>
          <cell r="C5067" t="str">
            <v xml:space="preserve">M     </v>
          </cell>
          <cell r="D5067">
            <v>113.53</v>
          </cell>
        </row>
        <row r="5068">
          <cell r="A5068">
            <v>38971</v>
          </cell>
          <cell r="B5068" t="str">
            <v>TUBO PPR, CLASSE PN 12, DN 32 MM</v>
          </cell>
          <cell r="C5068" t="str">
            <v xml:space="preserve">M     </v>
          </cell>
          <cell r="D5068">
            <v>9.35</v>
          </cell>
        </row>
        <row r="5069">
          <cell r="A5069">
            <v>38972</v>
          </cell>
          <cell r="B5069" t="str">
            <v>TUBO PPR, CLASSE PN 12, DN 40 MM</v>
          </cell>
          <cell r="C5069" t="str">
            <v xml:space="preserve">M     </v>
          </cell>
          <cell r="D5069">
            <v>14.24</v>
          </cell>
        </row>
        <row r="5070">
          <cell r="A5070">
            <v>38973</v>
          </cell>
          <cell r="B5070" t="str">
            <v>TUBO PPR, CLASSE PN 12, DN 50 MM</v>
          </cell>
          <cell r="C5070" t="str">
            <v xml:space="preserve">M     </v>
          </cell>
          <cell r="D5070">
            <v>18.84</v>
          </cell>
        </row>
        <row r="5071">
          <cell r="A5071">
            <v>38974</v>
          </cell>
          <cell r="B5071" t="str">
            <v>TUBO PPR, CLASSE PN 12, DN 63 MM</v>
          </cell>
          <cell r="C5071" t="str">
            <v xml:space="preserve">M     </v>
          </cell>
          <cell r="D5071">
            <v>27.48</v>
          </cell>
        </row>
        <row r="5072">
          <cell r="A5072">
            <v>38975</v>
          </cell>
          <cell r="B5072" t="str">
            <v>TUBO PPR, CLASSE PN 12, DN 75 MM</v>
          </cell>
          <cell r="C5072" t="str">
            <v xml:space="preserve">M     </v>
          </cell>
          <cell r="D5072">
            <v>45.8</v>
          </cell>
        </row>
        <row r="5073">
          <cell r="A5073">
            <v>38976</v>
          </cell>
          <cell r="B5073" t="str">
            <v>TUBO PPR, CLASSE PN 12, DN 90 MM</v>
          </cell>
          <cell r="C5073" t="str">
            <v xml:space="preserve">M     </v>
          </cell>
          <cell r="D5073">
            <v>64.23</v>
          </cell>
        </row>
        <row r="5074">
          <cell r="A5074">
            <v>38986</v>
          </cell>
          <cell r="B5074" t="str">
            <v>TUBO PPR, CLASSE PN 25, DN 110 MM, PARA AGUA QUENTE E FRIA PREDIAL</v>
          </cell>
          <cell r="C5074" t="str">
            <v xml:space="preserve">M     </v>
          </cell>
          <cell r="D5074">
            <v>129.25</v>
          </cell>
        </row>
        <row r="5075">
          <cell r="A5075">
            <v>38978</v>
          </cell>
          <cell r="B5075" t="str">
            <v>TUBO PPR, CLASSE PN 25, DN 20 MM, PARA AGUA QUENTE E FRIA PREDIAL</v>
          </cell>
          <cell r="C5075" t="str">
            <v xml:space="preserve">M     </v>
          </cell>
          <cell r="D5075">
            <v>5.5</v>
          </cell>
        </row>
        <row r="5076">
          <cell r="A5076">
            <v>38979</v>
          </cell>
          <cell r="B5076" t="str">
            <v>TUBO PPR, CLASSE PN 25, DN 25 MM, PARA AGUA QUENTE E FRIA PREDIAL</v>
          </cell>
          <cell r="C5076" t="str">
            <v xml:space="preserve">M     </v>
          </cell>
          <cell r="D5076">
            <v>7.46</v>
          </cell>
        </row>
        <row r="5077">
          <cell r="A5077">
            <v>38980</v>
          </cell>
          <cell r="B5077" t="str">
            <v>TUBO PPR, CLASSE PN 25, DN 32 MM, PARA AGUA QUENTE E FRIA PREDIAL</v>
          </cell>
          <cell r="C5077" t="str">
            <v xml:space="preserve">M     </v>
          </cell>
          <cell r="D5077">
            <v>12.47</v>
          </cell>
        </row>
        <row r="5078">
          <cell r="A5078">
            <v>38981</v>
          </cell>
          <cell r="B5078" t="str">
            <v>TUBO PPR, CLASSE PN 25, DN 40 MM, PARA AGUA QUENTE E FRIA PREDIAL</v>
          </cell>
          <cell r="C5078" t="str">
            <v xml:space="preserve">M     </v>
          </cell>
          <cell r="D5078">
            <v>17.27</v>
          </cell>
        </row>
        <row r="5079">
          <cell r="A5079">
            <v>38982</v>
          </cell>
          <cell r="B5079" t="str">
            <v>TUBO PPR, CLASSE PN 25, DN 50 MM, PARA AGUA QUENTE E FRIA PREDIAL</v>
          </cell>
          <cell r="C5079" t="str">
            <v xml:space="preserve">M     </v>
          </cell>
          <cell r="D5079">
            <v>25.13</v>
          </cell>
        </row>
        <row r="5080">
          <cell r="A5080">
            <v>38983</v>
          </cell>
          <cell r="B5080" t="str">
            <v>TUBO PPR, CLASSE PN 25, DN 63 MM, PARA AGUA QUENTE E FRIA PREDIAL</v>
          </cell>
          <cell r="C5080" t="str">
            <v xml:space="preserve">M     </v>
          </cell>
          <cell r="D5080">
            <v>33.32</v>
          </cell>
        </row>
        <row r="5081">
          <cell r="A5081">
            <v>38984</v>
          </cell>
          <cell r="B5081" t="str">
            <v>TUBO PPR, CLASSE PN 25, DN 75 MM, PARA AGUA QUENTE E FRIA PREDIAL</v>
          </cell>
          <cell r="C5081" t="str">
            <v xml:space="preserve">M     </v>
          </cell>
          <cell r="D5081">
            <v>64.27</v>
          </cell>
        </row>
        <row r="5082">
          <cell r="A5082">
            <v>38985</v>
          </cell>
          <cell r="B5082" t="str">
            <v>TUBO PPR, CLASSE PN 25, DN 90 MM, PARA AGUA QUENTE E FRIA PREDIAL</v>
          </cell>
          <cell r="C5082" t="str">
            <v xml:space="preserve">M     </v>
          </cell>
          <cell r="D5082">
            <v>95.14</v>
          </cell>
        </row>
        <row r="5083">
          <cell r="A5083">
            <v>9836</v>
          </cell>
          <cell r="B5083" t="str">
            <v>TUBO PVC  SERIE NORMAL, DN 100 MM, PARA ESGOTO  PREDIAL (NBR 5688)</v>
          </cell>
          <cell r="C5083" t="str">
            <v xml:space="preserve">M     </v>
          </cell>
          <cell r="D5083">
            <v>8.32</v>
          </cell>
        </row>
        <row r="5084">
          <cell r="A5084">
            <v>20065</v>
          </cell>
          <cell r="B5084" t="str">
            <v>TUBO PVC  SERIE NORMAL, DN 150 MM, PARA ESGOTO  PREDIAL (NBR 5688)</v>
          </cell>
          <cell r="C5084" t="str">
            <v xml:space="preserve">M     </v>
          </cell>
          <cell r="D5084">
            <v>21.28</v>
          </cell>
        </row>
        <row r="5085">
          <cell r="A5085">
            <v>9835</v>
          </cell>
          <cell r="B5085" t="str">
            <v>TUBO PVC  SERIE NORMAL, DN 40 MM, PARA ESGOTO  PREDIAL (NBR 5688)</v>
          </cell>
          <cell r="C5085" t="str">
            <v xml:space="preserve">M     </v>
          </cell>
          <cell r="D5085">
            <v>3</v>
          </cell>
        </row>
        <row r="5086">
          <cell r="A5086">
            <v>38032</v>
          </cell>
          <cell r="B5086" t="str">
            <v>TUBO PVC CORRUGADO, PAREDE DUPLA, JE, DN 150 MM, REDE COLETORA ESGOTO</v>
          </cell>
          <cell r="C5086" t="str">
            <v xml:space="preserve">M     </v>
          </cell>
          <cell r="D5086">
            <v>30.38</v>
          </cell>
        </row>
        <row r="5087">
          <cell r="A5087">
            <v>38033</v>
          </cell>
          <cell r="B5087" t="str">
            <v>TUBO PVC CORRUGADO, PAREDE DUPLA, JE, DN 200 MM, REDE COLETORA ESGOTO</v>
          </cell>
          <cell r="C5087" t="str">
            <v xml:space="preserve">M     </v>
          </cell>
          <cell r="D5087">
            <v>49.71</v>
          </cell>
        </row>
        <row r="5088">
          <cell r="A5088">
            <v>38034</v>
          </cell>
          <cell r="B5088" t="str">
            <v>TUBO PVC CORRUGADO, PAREDE DUPLA, JE, DN 250 MM, REDE COLETORA ESGOTO</v>
          </cell>
          <cell r="C5088" t="str">
            <v xml:space="preserve">M     </v>
          </cell>
          <cell r="D5088">
            <v>82.24</v>
          </cell>
        </row>
        <row r="5089">
          <cell r="A5089">
            <v>38035</v>
          </cell>
          <cell r="B5089" t="str">
            <v>TUBO PVC CORRUGADO, PAREDE DUPLA, JE, DN 300 MM, REDE COLETORA ESGOTO</v>
          </cell>
          <cell r="C5089" t="str">
            <v xml:space="preserve">M     </v>
          </cell>
          <cell r="D5089">
            <v>114.6</v>
          </cell>
        </row>
        <row r="5090">
          <cell r="A5090">
            <v>38036</v>
          </cell>
          <cell r="B5090" t="str">
            <v>TUBO PVC CORRUGADO, PAREDE DUPLA, JE, DN 350 MM, REDE COLETORA ESGOTO</v>
          </cell>
          <cell r="C5090" t="str">
            <v xml:space="preserve">M     </v>
          </cell>
          <cell r="D5090">
            <v>161.69999999999999</v>
          </cell>
        </row>
        <row r="5091">
          <cell r="A5091">
            <v>38037</v>
          </cell>
          <cell r="B5091" t="str">
            <v>TUBO PVC CORRUGADO, PAREDE DUPLA, JE, DN 400 MM, REDE COLETORA ESGOTO</v>
          </cell>
          <cell r="C5091" t="str">
            <v xml:space="preserve">M     </v>
          </cell>
          <cell r="D5091">
            <v>187.49</v>
          </cell>
        </row>
        <row r="5092">
          <cell r="A5092">
            <v>9850</v>
          </cell>
          <cell r="B5092" t="str">
            <v>TUBO PVC DE REVESTIMENTO GEOMECANICO NERVURADO REFORCADO, DN = 150 MM, COMPRIMENTO = 2 M</v>
          </cell>
          <cell r="C5092" t="str">
            <v xml:space="preserve">M     </v>
          </cell>
          <cell r="D5092">
            <v>95.99</v>
          </cell>
        </row>
        <row r="5093">
          <cell r="A5093">
            <v>9853</v>
          </cell>
          <cell r="B5093" t="str">
            <v>TUBO PVC DE REVESTIMENTO GEOMECANICO NERVURADO REFORCADO, DN = 200 MM, COMPRIMENTO = 2 M</v>
          </cell>
          <cell r="C5093" t="str">
            <v xml:space="preserve">M     </v>
          </cell>
          <cell r="D5093">
            <v>170.7</v>
          </cell>
        </row>
        <row r="5094">
          <cell r="A5094">
            <v>9854</v>
          </cell>
          <cell r="B5094" t="str">
            <v>TUBO PVC DE REVESTIMENTO GEOMECANICO NERVURADO STANDARD, DN = 154 MM, COMPRIMENTO = 2 M</v>
          </cell>
          <cell r="C5094" t="str">
            <v xml:space="preserve">M     </v>
          </cell>
          <cell r="D5094">
            <v>74.790000000000006</v>
          </cell>
        </row>
        <row r="5095">
          <cell r="A5095">
            <v>9851</v>
          </cell>
          <cell r="B5095" t="str">
            <v>TUBO PVC DE REVESTIMENTO GEOMECANICO NERVURADO STANDARD, DN = 206 MM, COMPRIMENTO = 2 M</v>
          </cell>
          <cell r="C5095" t="str">
            <v xml:space="preserve">M     </v>
          </cell>
          <cell r="D5095">
            <v>129.69</v>
          </cell>
        </row>
        <row r="5096">
          <cell r="A5096">
            <v>9855</v>
          </cell>
          <cell r="B5096" t="str">
            <v>TUBO PVC DE REVESTIMENTO GEOMECANICO NERVURADO STANDARD, DN = 250 MM, COMPRIMENTO = 2 M</v>
          </cell>
          <cell r="C5096" t="str">
            <v xml:space="preserve">M     </v>
          </cell>
          <cell r="D5096">
            <v>216.92</v>
          </cell>
        </row>
        <row r="5097">
          <cell r="A5097">
            <v>9825</v>
          </cell>
          <cell r="B5097" t="str">
            <v>TUBO PVC DEFOFO, JEI, 1 MPA, DN 100 MM, PARA REDE DE AGUA (NBR 7665)</v>
          </cell>
          <cell r="C5097" t="str">
            <v xml:space="preserve">M     </v>
          </cell>
          <cell r="D5097">
            <v>33.29</v>
          </cell>
        </row>
        <row r="5098">
          <cell r="A5098">
            <v>9828</v>
          </cell>
          <cell r="B5098" t="str">
            <v>TUBO PVC DEFOFO, JEI, 1 MPA, DN 150 MM, PARA REDE DE  AGUA (NBR 7665)</v>
          </cell>
          <cell r="C5098" t="str">
            <v xml:space="preserve">M     </v>
          </cell>
          <cell r="D5098">
            <v>89.59</v>
          </cell>
        </row>
        <row r="5099">
          <cell r="A5099">
            <v>9829</v>
          </cell>
          <cell r="B5099" t="str">
            <v>TUBO PVC DEFOFO, JEI, 1 MPA, DN 200 MM, PARA REDE DE AGUA (NBR 7665)</v>
          </cell>
          <cell r="C5099" t="str">
            <v xml:space="preserve">M     </v>
          </cell>
          <cell r="D5099">
            <v>151.83000000000001</v>
          </cell>
        </row>
        <row r="5100">
          <cell r="A5100">
            <v>9826</v>
          </cell>
          <cell r="B5100" t="str">
            <v>TUBO PVC DEFOFO, JEI, 1 MPA, DN 250 MM, PARA REDE DE AGUA (NBR 7665)</v>
          </cell>
          <cell r="C5100" t="str">
            <v xml:space="preserve">M     </v>
          </cell>
          <cell r="D5100">
            <v>231.13</v>
          </cell>
        </row>
        <row r="5101">
          <cell r="A5101">
            <v>9827</v>
          </cell>
          <cell r="B5101" t="str">
            <v>TUBO PVC DEFOFO, JEI, 1 MPA, DN 300 MM, PARA REDE DE AGUA (NBR 7665)</v>
          </cell>
          <cell r="C5101" t="str">
            <v xml:space="preserve">M     </v>
          </cell>
          <cell r="D5101">
            <v>328.21</v>
          </cell>
        </row>
        <row r="5102">
          <cell r="A5102">
            <v>36374</v>
          </cell>
          <cell r="B5102" t="str">
            <v>TUBO PVC PBA JEI, CLASSE 12, DN 100 MM, PARA REDE DE AGUA (NBR 5647)</v>
          </cell>
          <cell r="C5102" t="str">
            <v xml:space="preserve">M     </v>
          </cell>
          <cell r="D5102">
            <v>39.9</v>
          </cell>
        </row>
        <row r="5103">
          <cell r="A5103">
            <v>36084</v>
          </cell>
          <cell r="B5103" t="str">
            <v>TUBO PVC PBA JEI, CLASSE 12, DN 50 MM, PARA REDE DE AGUA (NBR 5647)</v>
          </cell>
          <cell r="C5103" t="str">
            <v xml:space="preserve">M     </v>
          </cell>
          <cell r="D5103">
            <v>11.82</v>
          </cell>
        </row>
        <row r="5104">
          <cell r="A5104">
            <v>36373</v>
          </cell>
          <cell r="B5104" t="str">
            <v>TUBO PVC PBA JEI, CLASSE 12, DN 75 MM, PARA REDE DE AGUA (NBR 5647)</v>
          </cell>
          <cell r="C5104" t="str">
            <v xml:space="preserve">M     </v>
          </cell>
          <cell r="D5104">
            <v>24.54</v>
          </cell>
        </row>
        <row r="5105">
          <cell r="A5105">
            <v>36377</v>
          </cell>
          <cell r="B5105" t="str">
            <v>TUBO PVC PBA JEI, CLASSE 15, DN 100 MM, PARA REDE DE AGUA (NBR 5647)</v>
          </cell>
          <cell r="C5105" t="str">
            <v xml:space="preserve">M     </v>
          </cell>
          <cell r="D5105">
            <v>47.86</v>
          </cell>
        </row>
        <row r="5106">
          <cell r="A5106">
            <v>36375</v>
          </cell>
          <cell r="B5106" t="str">
            <v>TUBO PVC PBA JEI, CLASSE 15, DN 50 MM, PARA REDE DE AGUA (NBR 5647)</v>
          </cell>
          <cell r="C5106" t="str">
            <v xml:space="preserve">M     </v>
          </cell>
          <cell r="D5106">
            <v>14.58</v>
          </cell>
        </row>
        <row r="5107">
          <cell r="A5107">
            <v>36376</v>
          </cell>
          <cell r="B5107" t="str">
            <v>TUBO PVC PBA JEI, CLASSE 15, DN 75 MM, PARA REDE DE AGUA (NBR 5647)</v>
          </cell>
          <cell r="C5107" t="str">
            <v xml:space="preserve">M     </v>
          </cell>
          <cell r="D5107">
            <v>28.64</v>
          </cell>
        </row>
        <row r="5108">
          <cell r="A5108">
            <v>36380</v>
          </cell>
          <cell r="B5108" t="str">
            <v>TUBO PVC PBA JEI, CLASSE 20, DN 100 MM, PARA REDE DE AGUA (NBR 5647)</v>
          </cell>
          <cell r="C5108" t="str">
            <v xml:space="preserve">M     </v>
          </cell>
          <cell r="D5108">
            <v>59.84</v>
          </cell>
        </row>
        <row r="5109">
          <cell r="A5109">
            <v>36378</v>
          </cell>
          <cell r="B5109" t="str">
            <v>TUBO PVC PBA JEI, CLASSE 20, DN 50 MM, PARA REDE DE AGUA (NBR 5647)</v>
          </cell>
          <cell r="C5109" t="str">
            <v xml:space="preserve">M     </v>
          </cell>
          <cell r="D5109">
            <v>17.93</v>
          </cell>
        </row>
        <row r="5110">
          <cell r="A5110">
            <v>36379</v>
          </cell>
          <cell r="B5110" t="str">
            <v>TUBO PVC PBA JEI, CLASSE 20, DN 75 MM, PARA REDE DE AGUA (NBR 5647)</v>
          </cell>
          <cell r="C5110" t="str">
            <v xml:space="preserve">M     </v>
          </cell>
          <cell r="D5110">
            <v>36.15</v>
          </cell>
        </row>
        <row r="5111">
          <cell r="A5111">
            <v>9859</v>
          </cell>
          <cell r="B5111" t="str">
            <v>TUBO PVC ROSCAVEL, 3/4",  AGUA FRIA PREDIAL</v>
          </cell>
          <cell r="C5111" t="str">
            <v xml:space="preserve">M     </v>
          </cell>
          <cell r="D5111">
            <v>6.68</v>
          </cell>
        </row>
        <row r="5112">
          <cell r="A5112">
            <v>9838</v>
          </cell>
          <cell r="B5112" t="str">
            <v>TUBO PVC SERIE NORMAL, DN 50 MM, PARA ESGOTO PREDIAL (NBR 5688)</v>
          </cell>
          <cell r="C5112" t="str">
            <v xml:space="preserve">M     </v>
          </cell>
          <cell r="D5112">
            <v>5.0999999999999996</v>
          </cell>
        </row>
        <row r="5113">
          <cell r="A5113">
            <v>9837</v>
          </cell>
          <cell r="B5113" t="str">
            <v>TUBO PVC SERIE NORMAL, DN 75 MM, PARA ESGOTO PREDIAL (NBR 5688)</v>
          </cell>
          <cell r="C5113" t="str">
            <v xml:space="preserve">M     </v>
          </cell>
          <cell r="D5113">
            <v>7.37</v>
          </cell>
        </row>
        <row r="5114">
          <cell r="A5114">
            <v>9833</v>
          </cell>
          <cell r="B5114" t="str">
            <v>TUBO PVC, FLEXIVEL, CORRUGADO, PERFURADO, DN 110 MM, PARA DRENAGEM, SISTEMA IRRIGACAO</v>
          </cell>
          <cell r="C5114" t="str">
            <v xml:space="preserve">M     </v>
          </cell>
          <cell r="D5114">
            <v>8.7100000000000009</v>
          </cell>
        </row>
        <row r="5115">
          <cell r="A5115">
            <v>9830</v>
          </cell>
          <cell r="B5115" t="str">
            <v>TUBO PVC, FLEXIVEL, CORRUGADO, PERFURADO, DN 65 MM, PARA DRENAGEM, SISTEMA IRRIGACAO</v>
          </cell>
          <cell r="C5115" t="str">
            <v xml:space="preserve">M     </v>
          </cell>
          <cell r="D5115">
            <v>4.66</v>
          </cell>
        </row>
        <row r="5116">
          <cell r="A5116">
            <v>9834</v>
          </cell>
          <cell r="B5116" t="str">
            <v>TUBO PVC, RIGIDO, CORRUGADO, PERFURADO, DN 150 MM, PARA DRENAGEM, SISTEMA IRRIGACAO</v>
          </cell>
          <cell r="C5116" t="str">
            <v xml:space="preserve">M     </v>
          </cell>
          <cell r="D5116">
            <v>24.24</v>
          </cell>
        </row>
        <row r="5117">
          <cell r="A5117">
            <v>9863</v>
          </cell>
          <cell r="B5117" t="str">
            <v>TUBO PVC, ROSCAVEL,  2 1/2", AGUA FRIA PREDIAL</v>
          </cell>
          <cell r="C5117" t="str">
            <v xml:space="preserve">M     </v>
          </cell>
          <cell r="D5117">
            <v>48.25</v>
          </cell>
        </row>
        <row r="5118">
          <cell r="A5118">
            <v>9860</v>
          </cell>
          <cell r="B5118" t="str">
            <v>TUBO PVC, ROSCAVEL,  2", PARA AGUA FRIA PREDIAL</v>
          </cell>
          <cell r="C5118" t="str">
            <v xml:space="preserve">M     </v>
          </cell>
          <cell r="D5118">
            <v>30.97</v>
          </cell>
        </row>
        <row r="5119">
          <cell r="A5119">
            <v>9862</v>
          </cell>
          <cell r="B5119" t="str">
            <v>TUBO PVC, ROSCAVEL, 1 1/2",  AGUA FRIA PREDIAL</v>
          </cell>
          <cell r="C5119" t="str">
            <v xml:space="preserve">M     </v>
          </cell>
          <cell r="D5119">
            <v>21.86</v>
          </cell>
        </row>
        <row r="5120">
          <cell r="A5120">
            <v>9861</v>
          </cell>
          <cell r="B5120" t="str">
            <v>TUBO PVC, ROSCAVEL, 1 1/4", AGUA FRIA PREDIAL</v>
          </cell>
          <cell r="C5120" t="str">
            <v xml:space="preserve">M     </v>
          </cell>
          <cell r="D5120">
            <v>17.57</v>
          </cell>
        </row>
        <row r="5121">
          <cell r="A5121">
            <v>9856</v>
          </cell>
          <cell r="B5121" t="str">
            <v>TUBO PVC, ROSCAVEL, 1/2", AGUA FRIA PREDIAL</v>
          </cell>
          <cell r="C5121" t="str">
            <v xml:space="preserve">M     </v>
          </cell>
          <cell r="D5121">
            <v>4.72</v>
          </cell>
        </row>
        <row r="5122">
          <cell r="A5122">
            <v>9866</v>
          </cell>
          <cell r="B5122" t="str">
            <v>TUBO PVC, ROSCAVEL, 1", AGUA FRIA PREDIAL</v>
          </cell>
          <cell r="C5122" t="str">
            <v xml:space="preserve">M     </v>
          </cell>
          <cell r="D5122">
            <v>12.97</v>
          </cell>
        </row>
        <row r="5123">
          <cell r="A5123">
            <v>9857</v>
          </cell>
          <cell r="B5123" t="str">
            <v>TUBO PVC, ROSCAVEL, 3", AGUA FRIA PREDIAL</v>
          </cell>
          <cell r="C5123" t="str">
            <v xml:space="preserve">M     </v>
          </cell>
          <cell r="D5123">
            <v>62.4</v>
          </cell>
        </row>
        <row r="5124">
          <cell r="A5124">
            <v>9864</v>
          </cell>
          <cell r="B5124" t="str">
            <v>TUBO PVC, ROSCAVEL, 4",  AGUA FRIA PREDIAL</v>
          </cell>
          <cell r="C5124" t="str">
            <v xml:space="preserve">M     </v>
          </cell>
          <cell r="D5124">
            <v>75.33</v>
          </cell>
        </row>
        <row r="5125">
          <cell r="A5125">
            <v>9865</v>
          </cell>
          <cell r="B5125" t="str">
            <v>TUBO PVC, ROSCAVEL, 5",  AGUA FRIA PREDIAL</v>
          </cell>
          <cell r="C5125" t="str">
            <v xml:space="preserve">M     </v>
          </cell>
          <cell r="D5125">
            <v>108.34</v>
          </cell>
        </row>
        <row r="5126">
          <cell r="A5126">
            <v>9858</v>
          </cell>
          <cell r="B5126" t="str">
            <v>TUBO PVC, ROSCAVEL, 6",  AGUA FRIA PREDIAL</v>
          </cell>
          <cell r="C5126" t="str">
            <v xml:space="preserve">M     </v>
          </cell>
          <cell r="D5126">
            <v>113.58</v>
          </cell>
        </row>
        <row r="5127">
          <cell r="A5127">
            <v>9841</v>
          </cell>
          <cell r="B5127" t="str">
            <v>TUBO PVC, SERIE R, DN 100 MM, PARA ESGOTO OU AGUAS PLUVIAIS PREDIAL (NBR 5688)</v>
          </cell>
          <cell r="C5127" t="str">
            <v xml:space="preserve">M     </v>
          </cell>
          <cell r="D5127">
            <v>20.53</v>
          </cell>
        </row>
        <row r="5128">
          <cell r="A5128">
            <v>9840</v>
          </cell>
          <cell r="B5128" t="str">
            <v>TUBO PVC, SERIE R, DN 150 MM, PARA ESGOTO OU AGUAS PLUVIAIS PREDIAL (NBR 5688)</v>
          </cell>
          <cell r="C5128" t="str">
            <v xml:space="preserve">M     </v>
          </cell>
          <cell r="D5128">
            <v>41.73</v>
          </cell>
        </row>
        <row r="5129">
          <cell r="A5129">
            <v>20067</v>
          </cell>
          <cell r="B5129" t="str">
            <v>TUBO PVC, SERIE R, DN 40 MM, PARA ESGOTO OU AGUAS PLUVIAIS PREDIAL (NBR 5688)</v>
          </cell>
          <cell r="C5129" t="str">
            <v xml:space="preserve">M     </v>
          </cell>
          <cell r="D5129">
            <v>7.17</v>
          </cell>
        </row>
        <row r="5130">
          <cell r="A5130">
            <v>20068</v>
          </cell>
          <cell r="B5130" t="str">
            <v>TUBO PVC, SERIE R, DN 50 MM, PARA ESGOTO OU AGUAS PLUVIAIS PREDIAL (NBR 5688)</v>
          </cell>
          <cell r="C5130" t="str">
            <v xml:space="preserve">M     </v>
          </cell>
          <cell r="D5130">
            <v>8.94</v>
          </cell>
        </row>
        <row r="5131">
          <cell r="A5131">
            <v>9839</v>
          </cell>
          <cell r="B5131" t="str">
            <v>TUBO PVC, SERIE R, DN 75 MM, PARA ESGOTO OU AGUAS PLUVIAIS PREDIAL (NBR 5688)</v>
          </cell>
          <cell r="C5131" t="str">
            <v xml:space="preserve">M     </v>
          </cell>
          <cell r="D5131">
            <v>11.72</v>
          </cell>
        </row>
        <row r="5132">
          <cell r="A5132">
            <v>9870</v>
          </cell>
          <cell r="B5132" t="str">
            <v>TUBO PVC, SOLDAVEL, DN 110 MM, AGUA FRIA (NBR-5648)</v>
          </cell>
          <cell r="C5132" t="str">
            <v xml:space="preserve">M     </v>
          </cell>
          <cell r="D5132">
            <v>52.61</v>
          </cell>
        </row>
        <row r="5133">
          <cell r="A5133">
            <v>9867</v>
          </cell>
          <cell r="B5133" t="str">
            <v>TUBO PVC, SOLDAVEL, DN 20 MM, AGUA FRIA (NBR-5648)</v>
          </cell>
          <cell r="C5133" t="str">
            <v xml:space="preserve">M     </v>
          </cell>
          <cell r="D5133">
            <v>1.93</v>
          </cell>
        </row>
        <row r="5134">
          <cell r="A5134">
            <v>9868</v>
          </cell>
          <cell r="B5134" t="str">
            <v>TUBO PVC, SOLDAVEL, DN 25 MM, AGUA FRIA (NBR-5648)</v>
          </cell>
          <cell r="C5134" t="str">
            <v xml:space="preserve">M     </v>
          </cell>
          <cell r="D5134">
            <v>2.48</v>
          </cell>
        </row>
        <row r="5135">
          <cell r="A5135">
            <v>9869</v>
          </cell>
          <cell r="B5135" t="str">
            <v>TUBO PVC, SOLDAVEL, DN 32 MM, AGUA FRIA (NBR-5648)</v>
          </cell>
          <cell r="C5135" t="str">
            <v xml:space="preserve">M     </v>
          </cell>
          <cell r="D5135">
            <v>5.57</v>
          </cell>
        </row>
        <row r="5136">
          <cell r="A5136">
            <v>9874</v>
          </cell>
          <cell r="B5136" t="str">
            <v>TUBO PVC, SOLDAVEL, DN 40 MM, AGUA FRIA (NBR-5648)</v>
          </cell>
          <cell r="C5136" t="str">
            <v xml:space="preserve">M     </v>
          </cell>
          <cell r="D5136">
            <v>8.1</v>
          </cell>
        </row>
        <row r="5137">
          <cell r="A5137">
            <v>9875</v>
          </cell>
          <cell r="B5137" t="str">
            <v>TUBO PVC, SOLDAVEL, DN 50 MM, PARA AGUA FRIA (NBR-5648)</v>
          </cell>
          <cell r="C5137" t="str">
            <v xml:space="preserve">M     </v>
          </cell>
          <cell r="D5137">
            <v>9.2799999999999994</v>
          </cell>
        </row>
        <row r="5138">
          <cell r="A5138">
            <v>9873</v>
          </cell>
          <cell r="B5138" t="str">
            <v>TUBO PVC, SOLDAVEL, DN 60 MM, AGUA FRIA (NBR-5648)</v>
          </cell>
          <cell r="C5138" t="str">
            <v xml:space="preserve">M     </v>
          </cell>
          <cell r="D5138">
            <v>15.67</v>
          </cell>
        </row>
        <row r="5139">
          <cell r="A5139">
            <v>9871</v>
          </cell>
          <cell r="B5139" t="str">
            <v>TUBO PVC, SOLDAVEL, DN 75 MM, AGUA FRIA (NBR-5648)</v>
          </cell>
          <cell r="C5139" t="str">
            <v xml:space="preserve">M     </v>
          </cell>
          <cell r="D5139">
            <v>26.24</v>
          </cell>
        </row>
        <row r="5140">
          <cell r="A5140">
            <v>9872</v>
          </cell>
          <cell r="B5140" t="str">
            <v>TUBO PVC, SOLDAVEL, DN 85 MM, AGUA FRIA (NBR-5648)</v>
          </cell>
          <cell r="C5140" t="str">
            <v xml:space="preserve">M     </v>
          </cell>
          <cell r="D5140">
            <v>32.79</v>
          </cell>
        </row>
        <row r="5141">
          <cell r="A5141">
            <v>7667</v>
          </cell>
          <cell r="B5141" t="str">
            <v>TUBO 26" EM CHAPA PRETA, E= 3/16", 147 KG/6 M</v>
          </cell>
          <cell r="C5141" t="str">
            <v xml:space="preserve">M     </v>
          </cell>
          <cell r="D5141">
            <v>1548.18</v>
          </cell>
        </row>
        <row r="5142">
          <cell r="A5142">
            <v>7660</v>
          </cell>
          <cell r="B5142" t="str">
            <v>TUBO 30" EM CHAPA PRETA, E= 1/4", 175 KG/6 M</v>
          </cell>
          <cell r="C5142" t="str">
            <v xml:space="preserve">M     </v>
          </cell>
          <cell r="D5142">
            <v>1973.57</v>
          </cell>
        </row>
        <row r="5143">
          <cell r="A5143">
            <v>7676</v>
          </cell>
          <cell r="B5143" t="str">
            <v>TUBO 30" EM CHAPA PRETA, E= 3/8", 177 KG/6 M</v>
          </cell>
          <cell r="C5143" t="str">
            <v xml:space="preserve">M     </v>
          </cell>
          <cell r="D5143">
            <v>1996.12</v>
          </cell>
        </row>
        <row r="5144">
          <cell r="A5144">
            <v>12426</v>
          </cell>
          <cell r="B5144" t="str">
            <v>UNIAO COM ASSENTO CONICO DE BRONZE, DIAMETRO 1/2"</v>
          </cell>
          <cell r="C5144" t="str">
            <v xml:space="preserve">UN    </v>
          </cell>
          <cell r="D5144">
            <v>20.88</v>
          </cell>
        </row>
        <row r="5145">
          <cell r="A5145">
            <v>12425</v>
          </cell>
          <cell r="B5145" t="str">
            <v>UNIAO COM ASSENTO CONICO DE BRONZE, DIAMETRO 1"</v>
          </cell>
          <cell r="C5145" t="str">
            <v xml:space="preserve">UN    </v>
          </cell>
          <cell r="D5145">
            <v>28.68</v>
          </cell>
        </row>
        <row r="5146">
          <cell r="A5146">
            <v>12427</v>
          </cell>
          <cell r="B5146" t="str">
            <v>UNIAO COM ASSENTO CONICO DE BRONZE, DIAMETRO 2 1/2"</v>
          </cell>
          <cell r="C5146" t="str">
            <v xml:space="preserve">UN    </v>
          </cell>
          <cell r="D5146">
            <v>119.06</v>
          </cell>
        </row>
        <row r="5147">
          <cell r="A5147">
            <v>12428</v>
          </cell>
          <cell r="B5147" t="str">
            <v>UNIAO COM ASSENTO CONICO DE BRONZE, DIAMETRO 2'</v>
          </cell>
          <cell r="C5147" t="str">
            <v xml:space="preserve">UN    </v>
          </cell>
          <cell r="D5147">
            <v>76.42</v>
          </cell>
        </row>
        <row r="5148">
          <cell r="A5148">
            <v>12430</v>
          </cell>
          <cell r="B5148" t="str">
            <v>UNIAO COM ASSENTO CONICO DE BRONZE, DIAMETRO 3/4"</v>
          </cell>
          <cell r="C5148" t="str">
            <v xml:space="preserve">UN    </v>
          </cell>
          <cell r="D5148">
            <v>25.59</v>
          </cell>
        </row>
        <row r="5149">
          <cell r="A5149">
            <v>12429</v>
          </cell>
          <cell r="B5149" t="str">
            <v>UNIAO COM ASSENTO CONICO DE BRONZE, DIAMETRO 3"</v>
          </cell>
          <cell r="C5149" t="str">
            <v xml:space="preserve">UN    </v>
          </cell>
          <cell r="D5149">
            <v>192.52</v>
          </cell>
        </row>
        <row r="5150">
          <cell r="A5150">
            <v>12431</v>
          </cell>
          <cell r="B5150" t="str">
            <v>UNIAO COM ASSENTO CONICO DE BRONZE, DIAMETRO 4"</v>
          </cell>
          <cell r="C5150" t="str">
            <v xml:space="preserve">UN    </v>
          </cell>
          <cell r="D5150">
            <v>327.64</v>
          </cell>
        </row>
        <row r="5151">
          <cell r="A5151">
            <v>12432</v>
          </cell>
          <cell r="B5151" t="str">
            <v>UNIAO COM ASSENTO CONICO DE FERRO LONGO (MACHO-FEMEA), DIAMETRO 1 1/2"</v>
          </cell>
          <cell r="C5151" t="str">
            <v xml:space="preserve">UN    </v>
          </cell>
          <cell r="D5151">
            <v>67.38</v>
          </cell>
        </row>
        <row r="5152">
          <cell r="A5152">
            <v>12434</v>
          </cell>
          <cell r="B5152" t="str">
            <v>UNIAO COM ASSENTO CONICO DE FERRO LONGO (MACHO-FEMEA), DIAMETRO 1/2"</v>
          </cell>
          <cell r="C5152" t="str">
            <v xml:space="preserve">UN    </v>
          </cell>
          <cell r="D5152">
            <v>21.96</v>
          </cell>
        </row>
        <row r="5153">
          <cell r="A5153">
            <v>12433</v>
          </cell>
          <cell r="B5153" t="str">
            <v>UNIAO COM ASSENTO CONICO DE FERRO LONGO (MACHO-FEMEA), DIAMETRO 1"</v>
          </cell>
          <cell r="C5153" t="str">
            <v xml:space="preserve">UN    </v>
          </cell>
          <cell r="D5153">
            <v>42.89</v>
          </cell>
        </row>
        <row r="5154">
          <cell r="A5154">
            <v>12435</v>
          </cell>
          <cell r="B5154" t="str">
            <v>UNIAO COM ASSENTO CONICO DE FERRO LONGO (MACHO-FEMEA), DIAMETRO 2 1/2"</v>
          </cell>
          <cell r="C5154" t="str">
            <v xml:space="preserve">UN    </v>
          </cell>
          <cell r="D5154">
            <v>132.76</v>
          </cell>
        </row>
        <row r="5155">
          <cell r="A5155">
            <v>12437</v>
          </cell>
          <cell r="B5155" t="str">
            <v>UNIAO COM ASSENTO CONICO DE FERRO LONGO (MACHO-FEMEA), DIAMETRO 2"</v>
          </cell>
          <cell r="C5155" t="str">
            <v xml:space="preserve">UN    </v>
          </cell>
          <cell r="D5155">
            <v>107.22</v>
          </cell>
        </row>
        <row r="5156">
          <cell r="A5156">
            <v>12439</v>
          </cell>
          <cell r="B5156" t="str">
            <v>UNIAO COM ASSENTO CONICO DE FERRO LONGO (MACHO-FEMEA), DIAMETRO 3/4"</v>
          </cell>
          <cell r="C5156" t="str">
            <v xml:space="preserve">UN    </v>
          </cell>
          <cell r="D5156">
            <v>34.409999999999997</v>
          </cell>
        </row>
        <row r="5157">
          <cell r="A5157">
            <v>12438</v>
          </cell>
          <cell r="B5157" t="str">
            <v>UNIAO COM ASSENTO CONICO DE FERRO LONGO (MACHO-FEMEA), DIAMETRO 3'</v>
          </cell>
          <cell r="C5157" t="str">
            <v xml:space="preserve">UN    </v>
          </cell>
          <cell r="D5157">
            <v>194.03</v>
          </cell>
        </row>
        <row r="5158">
          <cell r="A5158">
            <v>12436</v>
          </cell>
          <cell r="B5158" t="str">
            <v>UNIAO COM ASSENTO CONICO DE FERRO LONGO (MACHO-FEMEA), DIAMETRO 4"</v>
          </cell>
          <cell r="C5158" t="str">
            <v xml:space="preserve">UN    </v>
          </cell>
          <cell r="D5158">
            <v>245.11</v>
          </cell>
        </row>
        <row r="5159">
          <cell r="A5159">
            <v>36357</v>
          </cell>
          <cell r="B5159" t="str">
            <v>UNIAO COM FLANGE PPR, DN 40 MM, PARA AGUA QUENTE PREDIAL</v>
          </cell>
          <cell r="C5159" t="str">
            <v xml:space="preserve">UN    </v>
          </cell>
          <cell r="D5159">
            <v>97.84</v>
          </cell>
        </row>
        <row r="5160">
          <cell r="A5160">
            <v>12424</v>
          </cell>
          <cell r="B5160" t="str">
            <v>UNIAO DE FERRO GALVANIZADO, COM ASSENTO CONICO DE BRONZE, DE 1 1/2"</v>
          </cell>
          <cell r="C5160" t="str">
            <v xml:space="preserve">UN    </v>
          </cell>
          <cell r="D5160">
            <v>44.16</v>
          </cell>
        </row>
        <row r="5161">
          <cell r="A5161">
            <v>12440</v>
          </cell>
          <cell r="B5161" t="str">
            <v>UNIAO DE FERRO GALVANIZADO, COM ASSENTO CONICO DE BRONZE, DE 1 1/4"</v>
          </cell>
          <cell r="C5161" t="str">
            <v xml:space="preserve">UN    </v>
          </cell>
          <cell r="D5161">
            <v>42.69</v>
          </cell>
        </row>
        <row r="5162">
          <cell r="A5162">
            <v>9884</v>
          </cell>
          <cell r="B5162" t="str">
            <v>UNIAO DE FERRO GALVANIZADO, COM ROSCA BSP, COM ASSENTO PLANO, DE 1 1/2"</v>
          </cell>
          <cell r="C5162" t="str">
            <v xml:space="preserve">UN    </v>
          </cell>
          <cell r="D5162">
            <v>31.84</v>
          </cell>
        </row>
        <row r="5163">
          <cell r="A5163">
            <v>9888</v>
          </cell>
          <cell r="B5163" t="str">
            <v>UNIAO DE FERRO GALVANIZADO, COM ROSCA BSP, COM ASSENTO PLANO, DE 1 1/4"</v>
          </cell>
          <cell r="C5163" t="str">
            <v xml:space="preserve">UN    </v>
          </cell>
          <cell r="D5163">
            <v>25.58</v>
          </cell>
        </row>
        <row r="5164">
          <cell r="A5164">
            <v>9883</v>
          </cell>
          <cell r="B5164" t="str">
            <v>UNIAO DE FERRO GALVANIZADO, COM ROSCA BSP, COM ASSENTO PLANO, DE 1/2"</v>
          </cell>
          <cell r="C5164" t="str">
            <v xml:space="preserve">UN    </v>
          </cell>
          <cell r="D5164">
            <v>11.16</v>
          </cell>
        </row>
        <row r="5165">
          <cell r="A5165">
            <v>9886</v>
          </cell>
          <cell r="B5165" t="str">
            <v>UNIAO DE FERRO GALVANIZADO, COM ROSCA BSP, COM ASSENTO PLANO, DE 1"</v>
          </cell>
          <cell r="C5165" t="str">
            <v xml:space="preserve">UN    </v>
          </cell>
          <cell r="D5165">
            <v>15.29</v>
          </cell>
        </row>
        <row r="5166">
          <cell r="A5166">
            <v>9889</v>
          </cell>
          <cell r="B5166" t="str">
            <v>UNIAO DE FERRO GALVANIZADO, COM ROSCA BSP, COM ASSENTO PLANO, DE 2 1/2"</v>
          </cell>
          <cell r="C5166" t="str">
            <v xml:space="preserve">UN    </v>
          </cell>
          <cell r="D5166">
            <v>77.47</v>
          </cell>
        </row>
        <row r="5167">
          <cell r="A5167">
            <v>9887</v>
          </cell>
          <cell r="B5167" t="str">
            <v>UNIAO DE FERRO GALVANIZADO, COM ROSCA BSP, COM ASSENTO PLANO, DE 2"</v>
          </cell>
          <cell r="C5167" t="str">
            <v xml:space="preserve">UN    </v>
          </cell>
          <cell r="D5167">
            <v>46.82</v>
          </cell>
        </row>
        <row r="5168">
          <cell r="A5168">
            <v>9885</v>
          </cell>
          <cell r="B5168" t="str">
            <v>UNIAO DE FERRO GALVANIZADO, COM ROSCA BSP, COM ASSENTO PLANO, DE 3/4"</v>
          </cell>
          <cell r="C5168" t="str">
            <v xml:space="preserve">UN    </v>
          </cell>
          <cell r="D5168">
            <v>14.78</v>
          </cell>
        </row>
        <row r="5169">
          <cell r="A5169">
            <v>9890</v>
          </cell>
          <cell r="B5169" t="str">
            <v>UNIAO DE FERRO GALVANIZADO, COM ROSCA BSP, COM ASSENTO PLANO, DE 3"</v>
          </cell>
          <cell r="C5169" t="str">
            <v xml:space="preserve">UN    </v>
          </cell>
          <cell r="D5169">
            <v>120.02</v>
          </cell>
        </row>
        <row r="5170">
          <cell r="A5170">
            <v>9891</v>
          </cell>
          <cell r="B5170" t="str">
            <v>UNIAO DE FERRO GALVANIZADO, COM ROSCA BSP, COM ASSENTO PLANO, DE 4"</v>
          </cell>
          <cell r="C5170" t="str">
            <v xml:space="preserve">UN    </v>
          </cell>
          <cell r="D5170">
            <v>168.49</v>
          </cell>
        </row>
        <row r="5171">
          <cell r="A5171">
            <v>39292</v>
          </cell>
          <cell r="B5171" t="str">
            <v>UNIAO DE REDUCAO METALICA, PARA CONEXAO COM ANEL DESLIZANTE EM TUBO PEX, DN 20 X 16 MM</v>
          </cell>
          <cell r="C5171" t="str">
            <v xml:space="preserve">UN    </v>
          </cell>
          <cell r="D5171">
            <v>7.32</v>
          </cell>
        </row>
        <row r="5172">
          <cell r="A5172">
            <v>39293</v>
          </cell>
          <cell r="B5172" t="str">
            <v>UNIAO DE REDUCAO METALICA, PARA CONEXAO COM ANEL DESLIZANTE EM TUBO PEX, DN 25 X 16 MM</v>
          </cell>
          <cell r="C5172" t="str">
            <v xml:space="preserve">UN    </v>
          </cell>
          <cell r="D5172">
            <v>11.82</v>
          </cell>
        </row>
        <row r="5173">
          <cell r="A5173">
            <v>39294</v>
          </cell>
          <cell r="B5173" t="str">
            <v>UNIAO DE REDUCAO METALICA, PARA CONEXAO COM ANEL DESLIZANTE EM TUBO PEX, DN 25 X 20 MM</v>
          </cell>
          <cell r="C5173" t="str">
            <v xml:space="preserve">UN    </v>
          </cell>
          <cell r="D5173">
            <v>11.82</v>
          </cell>
        </row>
        <row r="5174">
          <cell r="A5174">
            <v>39295</v>
          </cell>
          <cell r="B5174" t="str">
            <v>UNIAO DE REDUCAO METALICA, PARA CONEXAO COM ANEL DESLIZANTE EM TUBO PEX, DN 32 X 25 MM</v>
          </cell>
          <cell r="C5174" t="str">
            <v xml:space="preserve">UN    </v>
          </cell>
          <cell r="D5174">
            <v>20.16</v>
          </cell>
        </row>
        <row r="5175">
          <cell r="A5175">
            <v>36313</v>
          </cell>
          <cell r="B5175" t="str">
            <v>UNIAO DUPLA PPR DN 20 MM, PARA AGUA QUENTE PREDIAL</v>
          </cell>
          <cell r="C5175" t="str">
            <v xml:space="preserve">UN    </v>
          </cell>
          <cell r="D5175">
            <v>23.2</v>
          </cell>
        </row>
        <row r="5176">
          <cell r="A5176">
            <v>36316</v>
          </cell>
          <cell r="B5176" t="str">
            <v>UNIAO DUPLA PPR DN 25 MM, PARA AGUA QUENTE PREDIAL</v>
          </cell>
          <cell r="C5176" t="str">
            <v xml:space="preserve">UN    </v>
          </cell>
          <cell r="D5176">
            <v>28.13</v>
          </cell>
        </row>
        <row r="5177">
          <cell r="A5177">
            <v>64</v>
          </cell>
          <cell r="B5177" t="str">
            <v>UNIAO EM POLIPROPILENO (PP), PARA TUBO EM PEAD, 20 MM - LIGACAO PREDIAL DE AGUA</v>
          </cell>
          <cell r="C5177" t="str">
            <v xml:space="preserve">UN    </v>
          </cell>
          <cell r="D5177">
            <v>3.65</v>
          </cell>
        </row>
        <row r="5178">
          <cell r="A5178">
            <v>37423</v>
          </cell>
          <cell r="B5178" t="str">
            <v>UNIAO EM POLIPROPILENO (PP), PARA TUBO EM PEAD, 32 MM - LIGACAO PREDIAL DE AGUA</v>
          </cell>
          <cell r="C5178" t="str">
            <v xml:space="preserve">UN    </v>
          </cell>
          <cell r="D5178">
            <v>9.02</v>
          </cell>
        </row>
        <row r="5179">
          <cell r="A5179">
            <v>39296</v>
          </cell>
          <cell r="B5179" t="str">
            <v>UNIAO METALICA, PARA CONEXAO COM ANEL DESLIZANTE EM TUBO PEX, DN 16 MM</v>
          </cell>
          <cell r="C5179" t="str">
            <v xml:space="preserve">UN    </v>
          </cell>
          <cell r="D5179">
            <v>5.66</v>
          </cell>
        </row>
        <row r="5180">
          <cell r="A5180">
            <v>39297</v>
          </cell>
          <cell r="B5180" t="str">
            <v>UNIAO METALICA, PARA CONEXAO COM ANEL DESLIZANTE EM TUBO PEX, DN 20 MM</v>
          </cell>
          <cell r="C5180" t="str">
            <v xml:space="preserve">UN    </v>
          </cell>
          <cell r="D5180">
            <v>8.09</v>
          </cell>
        </row>
        <row r="5181">
          <cell r="A5181">
            <v>39298</v>
          </cell>
          <cell r="B5181" t="str">
            <v>UNIAO METALICA, PARA CONEXAO COM ANEL DESLIZANTE EM TUBO PEX, DN 25 MM</v>
          </cell>
          <cell r="C5181" t="str">
            <v xml:space="preserve">UN    </v>
          </cell>
          <cell r="D5181">
            <v>14.25</v>
          </cell>
        </row>
        <row r="5182">
          <cell r="A5182">
            <v>39299</v>
          </cell>
          <cell r="B5182" t="str">
            <v>UNIAO METALICA, PARA CONEXAO COM ANEL DESLIZANTE EM TUBO PEX, DN 32 MM</v>
          </cell>
          <cell r="C5182" t="str">
            <v xml:space="preserve">UN    </v>
          </cell>
          <cell r="D5182">
            <v>24.25</v>
          </cell>
        </row>
        <row r="5183">
          <cell r="A5183">
            <v>9892</v>
          </cell>
          <cell r="B5183" t="str">
            <v>UNIAO PVC, ROSCAVEL 1/2",  AGUA FRIA PREDIAL</v>
          </cell>
          <cell r="C5183" t="str">
            <v xml:space="preserve">UN    </v>
          </cell>
          <cell r="D5183">
            <v>4.21</v>
          </cell>
        </row>
        <row r="5184">
          <cell r="A5184">
            <v>9893</v>
          </cell>
          <cell r="B5184" t="str">
            <v>UNIAO PVC, ROSCAVEL 2",  AGUA FRIA PREDIAL</v>
          </cell>
          <cell r="C5184" t="str">
            <v xml:space="preserve">UN    </v>
          </cell>
          <cell r="D5184">
            <v>57.23</v>
          </cell>
        </row>
        <row r="5185">
          <cell r="A5185">
            <v>9901</v>
          </cell>
          <cell r="B5185" t="str">
            <v>UNIAO PVC, ROSCAVEL, 1 1/2",  AGUA FRIA PREDIAL</v>
          </cell>
          <cell r="C5185" t="str">
            <v xml:space="preserve">UN    </v>
          </cell>
          <cell r="D5185">
            <v>25.39</v>
          </cell>
        </row>
        <row r="5186">
          <cell r="A5186">
            <v>9896</v>
          </cell>
          <cell r="B5186" t="str">
            <v>UNIAO PVC, ROSCAVEL, 1 1/4",  AGUA FRIA PREDIAL</v>
          </cell>
          <cell r="C5186" t="str">
            <v xml:space="preserve">UN    </v>
          </cell>
          <cell r="D5186">
            <v>22.89</v>
          </cell>
        </row>
        <row r="5187">
          <cell r="A5187">
            <v>9900</v>
          </cell>
          <cell r="B5187" t="str">
            <v>UNIAO PVC, ROSCAVEL, 1",  AGUA FRIA PREDIAL</v>
          </cell>
          <cell r="C5187" t="str">
            <v xml:space="preserve">UN    </v>
          </cell>
          <cell r="D5187">
            <v>13.88</v>
          </cell>
        </row>
        <row r="5188">
          <cell r="A5188">
            <v>9898</v>
          </cell>
          <cell r="B5188" t="str">
            <v>UNIAO PVC, ROSCAVEL, 2 1/2",  AGUA FRIA PREDIAL</v>
          </cell>
          <cell r="C5188" t="str">
            <v xml:space="preserve">UN    </v>
          </cell>
          <cell r="D5188">
            <v>117.67</v>
          </cell>
        </row>
        <row r="5189">
          <cell r="A5189">
            <v>9899</v>
          </cell>
          <cell r="B5189" t="str">
            <v>UNIAO PVC, ROSCAVEL, 3/4",  AGUA FRIA PREDIAL</v>
          </cell>
          <cell r="C5189" t="str">
            <v xml:space="preserve">UN    </v>
          </cell>
          <cell r="D5189">
            <v>7.58</v>
          </cell>
        </row>
        <row r="5190">
          <cell r="A5190">
            <v>9902</v>
          </cell>
          <cell r="B5190" t="str">
            <v>UNIAO PVC, ROSCAVEL, 3",  AGUA FRIA PREDIAL</v>
          </cell>
          <cell r="C5190" t="str">
            <v xml:space="preserve">UN    </v>
          </cell>
          <cell r="D5190">
            <v>149.01</v>
          </cell>
        </row>
        <row r="5191">
          <cell r="A5191">
            <v>9908</v>
          </cell>
          <cell r="B5191" t="str">
            <v>UNIAO PVC, SOLDAVEL, 110 MM,  PARA AGUA FRIA PREDIAL</v>
          </cell>
          <cell r="C5191" t="str">
            <v xml:space="preserve">UN    </v>
          </cell>
          <cell r="D5191">
            <v>297.12</v>
          </cell>
        </row>
        <row r="5192">
          <cell r="A5192">
            <v>9905</v>
          </cell>
          <cell r="B5192" t="str">
            <v>UNIAO PVC, SOLDAVEL, 20 MM,  PARA AGUA FRIA PREDIAL</v>
          </cell>
          <cell r="C5192" t="str">
            <v xml:space="preserve">UN    </v>
          </cell>
          <cell r="D5192">
            <v>4.96</v>
          </cell>
        </row>
        <row r="5193">
          <cell r="A5193">
            <v>9906</v>
          </cell>
          <cell r="B5193" t="str">
            <v>UNIAO PVC, SOLDAVEL, 25 MM,  PARA AGUA FRIA PREDIAL</v>
          </cell>
          <cell r="C5193" t="str">
            <v xml:space="preserve">UN    </v>
          </cell>
          <cell r="D5193">
            <v>5.95</v>
          </cell>
        </row>
        <row r="5194">
          <cell r="A5194">
            <v>9895</v>
          </cell>
          <cell r="B5194" t="str">
            <v>UNIAO PVC, SOLDAVEL, 32 MM,  PARA AGUA FRIA PREDIAL</v>
          </cell>
          <cell r="C5194" t="str">
            <v xml:space="preserve">UN    </v>
          </cell>
          <cell r="D5194">
            <v>9.76</v>
          </cell>
        </row>
        <row r="5195">
          <cell r="A5195">
            <v>9894</v>
          </cell>
          <cell r="B5195" t="str">
            <v>UNIAO PVC, SOLDAVEL, 40 MM,  PARA AGUA FRIA PREDIAL</v>
          </cell>
          <cell r="C5195" t="str">
            <v xml:space="preserve">UN    </v>
          </cell>
          <cell r="D5195">
            <v>19.010000000000002</v>
          </cell>
        </row>
        <row r="5196">
          <cell r="A5196">
            <v>9897</v>
          </cell>
          <cell r="B5196" t="str">
            <v>UNIAO PVC, SOLDAVEL, 50 MM,  PARA AGUA FRIA PREDIAL</v>
          </cell>
          <cell r="C5196" t="str">
            <v xml:space="preserve">UN    </v>
          </cell>
          <cell r="D5196">
            <v>20.58</v>
          </cell>
        </row>
        <row r="5197">
          <cell r="A5197">
            <v>9910</v>
          </cell>
          <cell r="B5197" t="str">
            <v>UNIAO PVC, SOLDAVEL, 60 MM,  PARA AGUA FRIA PREDIAL</v>
          </cell>
          <cell r="C5197" t="str">
            <v xml:space="preserve">UN    </v>
          </cell>
          <cell r="D5197">
            <v>51.81</v>
          </cell>
        </row>
        <row r="5198">
          <cell r="A5198">
            <v>9909</v>
          </cell>
          <cell r="B5198" t="str">
            <v>UNIAO PVC, SOLDAVEL, 75 MM,  PARA AGUA FRIA PREDIAL</v>
          </cell>
          <cell r="C5198" t="str">
            <v xml:space="preserve">UN    </v>
          </cell>
          <cell r="D5198">
            <v>104.56</v>
          </cell>
        </row>
        <row r="5199">
          <cell r="A5199">
            <v>9907</v>
          </cell>
          <cell r="B5199" t="str">
            <v>UNIAO PVC, SOLDAVEL, 85 MM,  PARA AGUA FRIA PREDIAL</v>
          </cell>
          <cell r="C5199" t="str">
            <v xml:space="preserve">UN    </v>
          </cell>
          <cell r="D5199">
            <v>160.77000000000001</v>
          </cell>
        </row>
        <row r="5200">
          <cell r="A5200">
            <v>20973</v>
          </cell>
          <cell r="B5200" t="str">
            <v>UNIAO TIPO STORZ, COM EMPATACAO INTERNA TIPO ANEL DE EXPANSAO, ENGATE RAPIDO 1 1/2", PARA MANGUEIRA DE COMBATE A INCENDIO PREDIAL</v>
          </cell>
          <cell r="C5200" t="str">
            <v xml:space="preserve">UN    </v>
          </cell>
          <cell r="D5200">
            <v>62.46</v>
          </cell>
        </row>
        <row r="5201">
          <cell r="A5201">
            <v>20974</v>
          </cell>
          <cell r="B5201" t="str">
            <v>UNIAO TIPO STORZ, COM EMPATACAO INTERNA TIPO ANEL DE EXPANSAO, ENGATE RAPIDO 2 1/2", PARA MANGUEIRA DE COMBATE A INCENDIO PREDIAL</v>
          </cell>
          <cell r="C5201" t="str">
            <v xml:space="preserve">UN    </v>
          </cell>
          <cell r="D5201">
            <v>89.37</v>
          </cell>
        </row>
        <row r="5202">
          <cell r="A5202">
            <v>37989</v>
          </cell>
          <cell r="B5202" t="str">
            <v>UNIAO, CPVC, SOLDAVEL, 15 MM, PARA AGUA QUENTE PREDIAL</v>
          </cell>
          <cell r="C5202" t="str">
            <v xml:space="preserve">UN    </v>
          </cell>
          <cell r="D5202">
            <v>13.08</v>
          </cell>
        </row>
        <row r="5203">
          <cell r="A5203">
            <v>37990</v>
          </cell>
          <cell r="B5203" t="str">
            <v>UNIAO, CPVC, SOLDAVEL, 22 MM, PARA AGUA QUENTE PREDIAL</v>
          </cell>
          <cell r="C5203" t="str">
            <v xml:space="preserve">UN    </v>
          </cell>
          <cell r="D5203">
            <v>15.2</v>
          </cell>
        </row>
        <row r="5204">
          <cell r="A5204">
            <v>37991</v>
          </cell>
          <cell r="B5204" t="str">
            <v>UNIAO, CPVC, SOLDAVEL, 28 MM, PARA AGUA QUENTE PREDIAL</v>
          </cell>
          <cell r="C5204" t="str">
            <v xml:space="preserve">UN    </v>
          </cell>
          <cell r="D5204">
            <v>24.04</v>
          </cell>
        </row>
        <row r="5205">
          <cell r="A5205">
            <v>37992</v>
          </cell>
          <cell r="B5205" t="str">
            <v>UNIAO, CPVC, SOLDAVEL, 35 MM, PARA AGUA QUENTE PREDIAL</v>
          </cell>
          <cell r="C5205" t="str">
            <v xml:space="preserve">UN    </v>
          </cell>
          <cell r="D5205">
            <v>36.72</v>
          </cell>
        </row>
        <row r="5206">
          <cell r="A5206">
            <v>37993</v>
          </cell>
          <cell r="B5206" t="str">
            <v>UNIAO, CPVC, SOLDAVEL, 42 MM, PARA AGUA QUENTE PREDIAL</v>
          </cell>
          <cell r="C5206" t="str">
            <v xml:space="preserve">UN    </v>
          </cell>
          <cell r="D5206">
            <v>54.5</v>
          </cell>
        </row>
        <row r="5207">
          <cell r="A5207">
            <v>37994</v>
          </cell>
          <cell r="B5207" t="str">
            <v>UNIAO, CPVC, SOLDAVEL, 54 MM, PARA AGUA QUENTE PREDIAL</v>
          </cell>
          <cell r="C5207" t="str">
            <v xml:space="preserve">UN    </v>
          </cell>
          <cell r="D5207">
            <v>130.97</v>
          </cell>
        </row>
        <row r="5208">
          <cell r="A5208">
            <v>37995</v>
          </cell>
          <cell r="B5208" t="str">
            <v>UNIAO, CPVC, SOLDAVEL, 73 MM, PARA AGUA QUENTE PREDIAL</v>
          </cell>
          <cell r="C5208" t="str">
            <v xml:space="preserve">UN    </v>
          </cell>
          <cell r="D5208">
            <v>190.09</v>
          </cell>
        </row>
        <row r="5209">
          <cell r="A5209">
            <v>37996</v>
          </cell>
          <cell r="B5209" t="str">
            <v>UNIAO, CPVC, SOLDAVEL, 89 MM, PARA AGUA QUENTE PREDIAL</v>
          </cell>
          <cell r="C5209" t="str">
            <v xml:space="preserve">UN    </v>
          </cell>
          <cell r="D5209">
            <v>280.27999999999997</v>
          </cell>
        </row>
        <row r="5210">
          <cell r="A5210">
            <v>13883</v>
          </cell>
          <cell r="B5210" t="str">
            <v>USINA DE ASFALTO A FRIO, CAPACIDADE DE 30 A 40 T/H, ELETRICA, POTENCIA DE 30 CV</v>
          </cell>
          <cell r="C5210" t="str">
            <v xml:space="preserve">UN    </v>
          </cell>
          <cell r="D5210">
            <v>79853.279999999999</v>
          </cell>
        </row>
        <row r="5211">
          <cell r="A5211">
            <v>38604</v>
          </cell>
          <cell r="B5211" t="str">
            <v>USINA DE ASFALTO A FRIO, CAPACIDADE DE 40 A 60 T/H, ELETRICA, POTENCIA DE 30 CV</v>
          </cell>
          <cell r="C5211" t="str">
            <v xml:space="preserve">UN    </v>
          </cell>
          <cell r="D5211">
            <v>99456.21</v>
          </cell>
        </row>
        <row r="5212">
          <cell r="A5212">
            <v>10601</v>
          </cell>
          <cell r="B5212" t="str">
            <v>USINA DE ASFALTO A QUENTE, FIXA, TIPO CONTRA FLUXO, CAPACIDADE DE 100 A 140 T/H, POTENCIA DE 280 KW, COM MISTURADOR EXTERNO ROTATIVO</v>
          </cell>
          <cell r="C5212" t="str">
            <v xml:space="preserve">UN    </v>
          </cell>
          <cell r="D5212">
            <v>1934621.64</v>
          </cell>
        </row>
        <row r="5213">
          <cell r="A5213">
            <v>26034</v>
          </cell>
          <cell r="B5213" t="str">
            <v>USINA DE ASFALTO, GRAVIMETRICA, CAPACIDADE DE 150 T/H, POTENCIA DE 400 KW</v>
          </cell>
          <cell r="C5213" t="str">
            <v xml:space="preserve">UN    </v>
          </cell>
          <cell r="D5213">
            <v>5093790.5</v>
          </cell>
        </row>
        <row r="5214">
          <cell r="A5214">
            <v>13894</v>
          </cell>
          <cell r="B5214" t="str">
            <v>USINA DE CONCRETO FIXA, CAPACIDADE NOMINAL DE 40 M3/H, SEM SILO</v>
          </cell>
          <cell r="C5214" t="str">
            <v xml:space="preserve">UN    </v>
          </cell>
          <cell r="D5214">
            <v>392649.25</v>
          </cell>
        </row>
        <row r="5215">
          <cell r="A5215">
            <v>13895</v>
          </cell>
          <cell r="B5215" t="str">
            <v>USINA DE CONCRETO FIXA, CAPACIDADE NOMINAL DE 60 M3/H, SEM SILO</v>
          </cell>
          <cell r="C5215" t="str">
            <v xml:space="preserve">UN    </v>
          </cell>
          <cell r="D5215">
            <v>527982.35</v>
          </cell>
        </row>
        <row r="5216">
          <cell r="A5216">
            <v>13892</v>
          </cell>
          <cell r="B5216" t="str">
            <v>USINA DE CONCRETO FIXA, CAPACIDADE NOMINAL DE 80 M3/H, SEM SILO</v>
          </cell>
          <cell r="C5216" t="str">
            <v xml:space="preserve">UN    </v>
          </cell>
          <cell r="D5216">
            <v>647029.46</v>
          </cell>
        </row>
        <row r="5217">
          <cell r="A5217">
            <v>9914</v>
          </cell>
          <cell r="B5217" t="str">
            <v>USINA DE CONCRETO FIXA, CAPACIDADE NOMINAL DE 90 A 120 M3/H, SEM SILO</v>
          </cell>
          <cell r="C5217" t="str">
            <v xml:space="preserve">UN    </v>
          </cell>
          <cell r="D5217">
            <v>700000</v>
          </cell>
        </row>
        <row r="5218">
          <cell r="A5218">
            <v>36485</v>
          </cell>
          <cell r="B5218" t="str">
            <v>USINA DE LAMA ASFALTICA, PROD 30 A 50 T/H, SILO DE AGREGADO 7 M3, RESERVATORIOS PARA EMULSAO E AGUA DE 2,3 M3 CADA, MISTURADOR TIPO PUGG-MILL A SER MONTADO SOBRE CAMINHAO</v>
          </cell>
          <cell r="C5218" t="str">
            <v xml:space="preserve">UN    </v>
          </cell>
          <cell r="D5218">
            <v>424438.89</v>
          </cell>
        </row>
        <row r="5219">
          <cell r="A5219">
            <v>9912</v>
          </cell>
          <cell r="B5219" t="str">
            <v>USINA DE MISTURAS ASFALTICAS A QUENTE, MOVEL, TIPO CONTRA FLUXO, CAPACIDADE DE 40 A 80 T/H</v>
          </cell>
          <cell r="C5219" t="str">
            <v xml:space="preserve">UN    </v>
          </cell>
          <cell r="D5219">
            <v>1575000</v>
          </cell>
        </row>
        <row r="5220">
          <cell r="A5220">
            <v>9921</v>
          </cell>
          <cell r="B5220" t="str">
            <v>USINA MISTURADORA DE SOLOS,  DOSADORES TRIPLOS, CALHA VIBRATORIA CAPACIDADE DE 200 A 500 T/H, POTENCIA DE 75 KW</v>
          </cell>
          <cell r="C5220" t="str">
            <v xml:space="preserve">UN    </v>
          </cell>
          <cell r="D5220">
            <v>812459.49</v>
          </cell>
        </row>
        <row r="5221">
          <cell r="A5221">
            <v>21112</v>
          </cell>
          <cell r="B5221" t="str">
            <v>VALVULA DE DESCARGA EM METAL CROMADO PARA MICTORIO COM ACIONAMENTO POR PRESSAO E FECHAMENTO AUTOMATICO</v>
          </cell>
          <cell r="C5221" t="str">
            <v xml:space="preserve">UN    </v>
          </cell>
          <cell r="D5221">
            <v>146.31</v>
          </cell>
        </row>
        <row r="5222">
          <cell r="A5222">
            <v>10228</v>
          </cell>
          <cell r="B5222" t="str">
            <v>VALVULA DE DESCARGA METALICA, BASE 1 1/2 " E ACABAMENTO METALICO CROMADO</v>
          </cell>
          <cell r="C5222" t="str">
            <v xml:space="preserve">UN    </v>
          </cell>
          <cell r="D5222">
            <v>169.97</v>
          </cell>
        </row>
        <row r="5223">
          <cell r="A5223">
            <v>11781</v>
          </cell>
          <cell r="B5223" t="str">
            <v>VALVULA DE DESCARGA METALICA, BASE 1 1/4 " E ACABAMENTO METALICO CROMADO</v>
          </cell>
          <cell r="C5223" t="str">
            <v xml:space="preserve">UN    </v>
          </cell>
          <cell r="D5223">
            <v>137.69</v>
          </cell>
        </row>
        <row r="5224">
          <cell r="A5224">
            <v>11746</v>
          </cell>
          <cell r="B5224" t="str">
            <v>VALVULA DE ESFERA BRUTA EM BRONZE, BITOLA 1 " (REF 1552-B)</v>
          </cell>
          <cell r="C5224" t="str">
            <v xml:space="preserve">UN    </v>
          </cell>
          <cell r="D5224">
            <v>51.65</v>
          </cell>
        </row>
        <row r="5225">
          <cell r="A5225">
            <v>11751</v>
          </cell>
          <cell r="B5225" t="str">
            <v>VALVULA DE ESFERA BRUTA EM BRONZE, BITOLA 1 1/2 " (REF 1552-B)</v>
          </cell>
          <cell r="C5225" t="str">
            <v xml:space="preserve">UN    </v>
          </cell>
          <cell r="D5225">
            <v>92.77</v>
          </cell>
        </row>
        <row r="5226">
          <cell r="A5226">
            <v>11750</v>
          </cell>
          <cell r="B5226" t="str">
            <v>VALVULA DE ESFERA BRUTA EM BRONZE, BITOLA 1 1/4 " (REF 1552-B)</v>
          </cell>
          <cell r="C5226" t="str">
            <v xml:space="preserve">UN    </v>
          </cell>
          <cell r="D5226">
            <v>76.98</v>
          </cell>
        </row>
        <row r="5227">
          <cell r="A5227">
            <v>11748</v>
          </cell>
          <cell r="B5227" t="str">
            <v>VALVULA DE ESFERA BRUTA EM BRONZE, BITOLA 1/2 " (REF 1552-B)</v>
          </cell>
          <cell r="C5227" t="str">
            <v xml:space="preserve">UN    </v>
          </cell>
          <cell r="D5227">
            <v>33.14</v>
          </cell>
        </row>
        <row r="5228">
          <cell r="A5228">
            <v>11747</v>
          </cell>
          <cell r="B5228" t="str">
            <v>VALVULA DE ESFERA BRUTA EM BRONZE, BITOLA 2 " (REF 1552-B)</v>
          </cell>
          <cell r="C5228" t="str">
            <v xml:space="preserve">UN    </v>
          </cell>
          <cell r="D5228">
            <v>143.05000000000001</v>
          </cell>
        </row>
        <row r="5229">
          <cell r="A5229">
            <v>11749</v>
          </cell>
          <cell r="B5229" t="str">
            <v>VALVULA DE ESFERA BRUTA EM BRONZE, BITOLA 3/4 " (REF 1552-B)</v>
          </cell>
          <cell r="C5229" t="str">
            <v xml:space="preserve">UN    </v>
          </cell>
          <cell r="D5229">
            <v>38.26</v>
          </cell>
        </row>
        <row r="5230">
          <cell r="A5230">
            <v>10236</v>
          </cell>
          <cell r="B5230" t="str">
            <v>VALVULA DE RETENCAO DE BRONZE, PE COM CRIVOS, EXTREMIDADE COM ROSCA, DE 1 1/2", PARA FUNDO DE POCO</v>
          </cell>
          <cell r="C5230" t="str">
            <v xml:space="preserve">UN    </v>
          </cell>
          <cell r="D5230">
            <v>60.86</v>
          </cell>
        </row>
        <row r="5231">
          <cell r="A5231">
            <v>10233</v>
          </cell>
          <cell r="B5231" t="str">
            <v>VALVULA DE RETENCAO DE BRONZE, PE COM CRIVOS, EXTREMIDADE COM ROSCA, DE 1 1/4", PARA FUNDO DE POCO</v>
          </cell>
          <cell r="C5231" t="str">
            <v xml:space="preserve">UN    </v>
          </cell>
          <cell r="D5231">
            <v>57.03</v>
          </cell>
        </row>
        <row r="5232">
          <cell r="A5232">
            <v>10234</v>
          </cell>
          <cell r="B5232" t="str">
            <v>VALVULA DE RETENCAO DE BRONZE, PE COM CRIVOS, EXTREMIDADE COM ROSCA, DE 1", PARA FUNDO DE POCO</v>
          </cell>
          <cell r="C5232" t="str">
            <v xml:space="preserve">UN    </v>
          </cell>
          <cell r="D5232">
            <v>35.92</v>
          </cell>
        </row>
        <row r="5233">
          <cell r="A5233">
            <v>10231</v>
          </cell>
          <cell r="B5233" t="str">
            <v>VALVULA DE RETENCAO DE BRONZE, PE COM CRIVOS, EXTREMIDADE COM ROSCA, DE 2 1/2", PARA FUNDO DE POCO</v>
          </cell>
          <cell r="C5233" t="str">
            <v xml:space="preserve">UN    </v>
          </cell>
          <cell r="D5233">
            <v>164.74</v>
          </cell>
        </row>
        <row r="5234">
          <cell r="A5234">
            <v>10232</v>
          </cell>
          <cell r="B5234" t="str">
            <v>VALVULA DE RETENCAO DE BRONZE, PE COM CRIVOS, EXTREMIDADE COM ROSCA, DE 2", PARA FUNDO DE POCO</v>
          </cell>
          <cell r="C5234" t="str">
            <v xml:space="preserve">UN    </v>
          </cell>
          <cell r="D5234">
            <v>92.18</v>
          </cell>
        </row>
        <row r="5235">
          <cell r="A5235">
            <v>10229</v>
          </cell>
          <cell r="B5235" t="str">
            <v>VALVULA DE RETENCAO DE BRONZE, PE COM CRIVOS, EXTREMIDADE COM ROSCA, DE 3/4", PARA FUNDO DE POCO</v>
          </cell>
          <cell r="C5235" t="str">
            <v xml:space="preserve">UN    </v>
          </cell>
          <cell r="D5235">
            <v>32.49</v>
          </cell>
        </row>
        <row r="5236">
          <cell r="A5236">
            <v>10235</v>
          </cell>
          <cell r="B5236" t="str">
            <v>VALVULA DE RETENCAO DE BRONZE, PE COM CRIVOS, EXTREMIDADE COM ROSCA, DE 3", PARA FUNDO DE POCO</v>
          </cell>
          <cell r="C5236" t="str">
            <v xml:space="preserve">UN    </v>
          </cell>
          <cell r="D5236">
            <v>225.84</v>
          </cell>
        </row>
        <row r="5237">
          <cell r="A5237">
            <v>10230</v>
          </cell>
          <cell r="B5237" t="str">
            <v>VALVULA DE RETENCAO DE BRONZE, PE COM CRIVOS, EXTREMIDADE COM ROSCA, DE 4", PARA FUNDO DE POCO</v>
          </cell>
          <cell r="C5237" t="str">
            <v xml:space="preserve">UN    </v>
          </cell>
          <cell r="D5237">
            <v>397.46</v>
          </cell>
        </row>
        <row r="5238">
          <cell r="A5238">
            <v>10409</v>
          </cell>
          <cell r="B5238" t="str">
            <v>VALVULA DE RETENCAO HORIZONTAL, DE BRONZE (PN-25), 1 1/2", 400 PSI, TAMPA DE PORCA DE UNIAO, EXTREMIDADES COM ROSCA</v>
          </cell>
          <cell r="C5238" t="str">
            <v xml:space="preserve">UN    </v>
          </cell>
          <cell r="D5238">
            <v>118.08</v>
          </cell>
        </row>
        <row r="5239">
          <cell r="A5239">
            <v>10411</v>
          </cell>
          <cell r="B5239" t="str">
            <v>VALVULA DE RETENCAO HORIZONTAL, DE BRONZE (PN-25), 1 1/4", 400 PSI, TAMPA DE PORCA DE UNIAO, EXTREMIDADES COM ROSCA</v>
          </cell>
          <cell r="C5239" t="str">
            <v xml:space="preserve">UN    </v>
          </cell>
          <cell r="D5239">
            <v>105.66</v>
          </cell>
        </row>
        <row r="5240">
          <cell r="A5240">
            <v>10404</v>
          </cell>
          <cell r="B5240" t="str">
            <v>VALVULA DE RETENCAO HORIZONTAL, DE BRONZE (PN-25), 1/2", 400 PSI, TAMPA DE PORCA DE UNIAO, EXTREMIDADES COM ROSCA</v>
          </cell>
          <cell r="C5240" t="str">
            <v xml:space="preserve">UN    </v>
          </cell>
          <cell r="D5240">
            <v>42.85</v>
          </cell>
        </row>
        <row r="5241">
          <cell r="A5241">
            <v>10410</v>
          </cell>
          <cell r="B5241" t="str">
            <v>VALVULA DE RETENCAO HORIZONTAL, DE BRONZE (PN-25), 1", 400 PSI, TAMPA DE PORCA DE UNIAO, EXTREMIDADES COM ROSCA</v>
          </cell>
          <cell r="C5241" t="str">
            <v xml:space="preserve">UN    </v>
          </cell>
          <cell r="D5241">
            <v>70.58</v>
          </cell>
        </row>
        <row r="5242">
          <cell r="A5242">
            <v>10405</v>
          </cell>
          <cell r="B5242" t="str">
            <v>VALVULA DE RETENCAO HORIZONTAL, DE BRONZE (PN-25), 2 1/2", 400 PSI, TAMPA DE PORCA DE UNIAO, EXTREMIDADES COM ROSCA</v>
          </cell>
          <cell r="C5242" t="str">
            <v xml:space="preserve">UN    </v>
          </cell>
          <cell r="D5242">
            <v>236.57</v>
          </cell>
        </row>
        <row r="5243">
          <cell r="A5243">
            <v>10408</v>
          </cell>
          <cell r="B5243" t="str">
            <v>VALVULA DE RETENCAO HORIZONTAL, DE BRONZE (PN-25), 2", 400 PSI, TAMPA DE PORCA DE UNIAO, EXTREMIDADES COM ROSCA</v>
          </cell>
          <cell r="C5243" t="str">
            <v xml:space="preserve">UN    </v>
          </cell>
          <cell r="D5243">
            <v>165.43</v>
          </cell>
        </row>
        <row r="5244">
          <cell r="A5244">
            <v>10412</v>
          </cell>
          <cell r="B5244" t="str">
            <v>VALVULA DE RETENCAO HORIZONTAL, DE BRONZE (PN-25), 3/4", 400 PSI, TAMPA DE PORCA DE UNIAO, EXTREMIDADES COM ROSCA</v>
          </cell>
          <cell r="C5244" t="str">
            <v xml:space="preserve">UN    </v>
          </cell>
          <cell r="D5244">
            <v>51.93</v>
          </cell>
        </row>
        <row r="5245">
          <cell r="A5245">
            <v>10406</v>
          </cell>
          <cell r="B5245" t="str">
            <v>VALVULA DE RETENCAO HORIZONTAL, DE BRONZE (PN-25), 3", 400 PSI, TAMPA DE PORCA DE UNIAO, EXTREMIDADES COM ROSCA</v>
          </cell>
          <cell r="C5245" t="str">
            <v xml:space="preserve">UN    </v>
          </cell>
          <cell r="D5245">
            <v>326.76</v>
          </cell>
        </row>
        <row r="5246">
          <cell r="A5246">
            <v>10407</v>
          </cell>
          <cell r="B5246" t="str">
            <v>VALVULA DE RETENCAO HORIZONTAL, DE BRONZE (PN-25), 4", 400 PSI, TAMPA DE PORCA DE UNIAO, EXTREMIDADES COM ROSCA</v>
          </cell>
          <cell r="C5246" t="str">
            <v xml:space="preserve">UN    </v>
          </cell>
          <cell r="D5246">
            <v>506.81</v>
          </cell>
        </row>
        <row r="5247">
          <cell r="A5247">
            <v>10416</v>
          </cell>
          <cell r="B5247" t="str">
            <v>VALVULA DE RETENCAO VERTICAL, DE BRONZE (PN-16), 1 1/2", 200 PSI, EXTREMIDADES COM ROSCA</v>
          </cell>
          <cell r="C5247" t="str">
            <v xml:space="preserve">UN    </v>
          </cell>
          <cell r="D5247">
            <v>62.86</v>
          </cell>
        </row>
        <row r="5248">
          <cell r="A5248">
            <v>10419</v>
          </cell>
          <cell r="B5248" t="str">
            <v>VALVULA DE RETENCAO VERTICAL, DE BRONZE (PN-16), 1 1/4", 200 PSI, EXTREMIDADES COM ROSCA</v>
          </cell>
          <cell r="C5248" t="str">
            <v xml:space="preserve">UN    </v>
          </cell>
          <cell r="D5248">
            <v>54.56</v>
          </cell>
        </row>
        <row r="5249">
          <cell r="A5249">
            <v>21092</v>
          </cell>
          <cell r="B5249" t="str">
            <v>VALVULA DE RETENCAO VERTICAL, DE BRONZE (PN-16), 1/2", 200 PSI, EXTREMIDADES COM ROSCA</v>
          </cell>
          <cell r="C5249" t="str">
            <v xml:space="preserve">UN    </v>
          </cell>
          <cell r="D5249">
            <v>31.19</v>
          </cell>
        </row>
        <row r="5250">
          <cell r="A5250">
            <v>10418</v>
          </cell>
          <cell r="B5250" t="str">
            <v>VALVULA DE RETENCAO VERTICAL, DE BRONZE (PN-16), 1", 200 PSI, EXTREMIDADES COM ROSCA</v>
          </cell>
          <cell r="C5250" t="str">
            <v xml:space="preserve">UN    </v>
          </cell>
          <cell r="D5250">
            <v>36.369999999999997</v>
          </cell>
        </row>
        <row r="5251">
          <cell r="A5251">
            <v>12657</v>
          </cell>
          <cell r="B5251" t="str">
            <v>VALVULA DE RETENCAO VERTICAL, DE BRONZE (PN-16), 2 1/2", 200 PSI, EXTREMIDADES COM ROSCA</v>
          </cell>
          <cell r="C5251" t="str">
            <v xml:space="preserve">UN    </v>
          </cell>
          <cell r="D5251">
            <v>146.77000000000001</v>
          </cell>
        </row>
        <row r="5252">
          <cell r="A5252">
            <v>10417</v>
          </cell>
          <cell r="B5252" t="str">
            <v>VALVULA DE RETENCAO VERTICAL, DE BRONZE (PN-16), 2", 200 PSI, EXTREMIDADES COM ROSCA</v>
          </cell>
          <cell r="C5252" t="str">
            <v xml:space="preserve">UN    </v>
          </cell>
          <cell r="D5252">
            <v>91.59</v>
          </cell>
        </row>
        <row r="5253">
          <cell r="A5253">
            <v>10413</v>
          </cell>
          <cell r="B5253" t="str">
            <v>VALVULA DE RETENCAO VERTICAL, DE BRONZE (PN-16), 3/4", 200 PSI, EXTREMIDADES COM ROSCA</v>
          </cell>
          <cell r="C5253" t="str">
            <v xml:space="preserve">UN    </v>
          </cell>
          <cell r="D5253">
            <v>33.29</v>
          </cell>
        </row>
        <row r="5254">
          <cell r="A5254">
            <v>10414</v>
          </cell>
          <cell r="B5254" t="str">
            <v>VALVULA DE RETENCAO VERTICAL, DE BRONZE (PN-16), 3", 200 PSI, EXTREMIDADES COM ROSCA</v>
          </cell>
          <cell r="C5254" t="str">
            <v xml:space="preserve">UN    </v>
          </cell>
          <cell r="D5254">
            <v>200.43</v>
          </cell>
        </row>
        <row r="5255">
          <cell r="A5255">
            <v>10415</v>
          </cell>
          <cell r="B5255" t="str">
            <v>VALVULA DE RETENCAO VERTICAL, DE BRONZE (PN-16), 4", 200 PSI, EXTREMIDADES COM ROSCA</v>
          </cell>
          <cell r="C5255" t="str">
            <v xml:space="preserve">UN    </v>
          </cell>
          <cell r="D5255">
            <v>347.85</v>
          </cell>
        </row>
        <row r="5256">
          <cell r="A5256">
            <v>38643</v>
          </cell>
          <cell r="B5256" t="str">
            <v>VALVULA EM METAL CROMADO PARA LAVATORIO, 1 " SEM LADRAO</v>
          </cell>
          <cell r="C5256" t="str">
            <v xml:space="preserve">UN    </v>
          </cell>
          <cell r="D5256">
            <v>36.36</v>
          </cell>
        </row>
        <row r="5257">
          <cell r="A5257">
            <v>6157</v>
          </cell>
          <cell r="B5257" t="str">
            <v>VALVULA EM METAL CROMADO PARA PIA AMERICANA 3.1/2 X 1.1/2 "</v>
          </cell>
          <cell r="C5257" t="str">
            <v xml:space="preserve">UN    </v>
          </cell>
          <cell r="D5257">
            <v>49.67</v>
          </cell>
        </row>
        <row r="5258">
          <cell r="A5258">
            <v>37588</v>
          </cell>
          <cell r="B5258" t="str">
            <v>VALVULA EM METAL CROMADO PARA TANQUE, 1.1/2 " SEM LADRAO</v>
          </cell>
          <cell r="C5258" t="str">
            <v xml:space="preserve">UN    </v>
          </cell>
          <cell r="D5258">
            <v>20.100000000000001</v>
          </cell>
        </row>
        <row r="5259">
          <cell r="A5259">
            <v>6152</v>
          </cell>
          <cell r="B5259" t="str">
            <v>VALVULA EM PLASTICO BRANCO COM SAIDA LISA PARA TANQUE 1.1/4 " X 1.1/2 "</v>
          </cell>
          <cell r="C5259" t="str">
            <v xml:space="preserve">UN    </v>
          </cell>
          <cell r="D5259">
            <v>3.06</v>
          </cell>
        </row>
        <row r="5260">
          <cell r="A5260">
            <v>6158</v>
          </cell>
          <cell r="B5260" t="str">
            <v>VALVULA EM PLASTICO BRANCO PARA LAVATORIO 1 ", SEM UNHO, COM LADRAO</v>
          </cell>
          <cell r="C5260" t="str">
            <v xml:space="preserve">UN    </v>
          </cell>
          <cell r="D5260">
            <v>3.7</v>
          </cell>
        </row>
        <row r="5261">
          <cell r="A5261">
            <v>6153</v>
          </cell>
          <cell r="B5261" t="str">
            <v>VALVULA EM PLASTICO BRANCO PARA TANQUE OU LAVATORIO 1 ", SEM UNHO E SEM LADRAO</v>
          </cell>
          <cell r="C5261" t="str">
            <v xml:space="preserve">UN    </v>
          </cell>
          <cell r="D5261">
            <v>2.88</v>
          </cell>
        </row>
        <row r="5262">
          <cell r="A5262">
            <v>6156</v>
          </cell>
          <cell r="B5262" t="str">
            <v>VALVULA EM PLASTICO BRANCO PARA TANQUE 1.1/4 " X 1.1/2 ", SEM UNHO E SEM LADRAO</v>
          </cell>
          <cell r="C5262" t="str">
            <v xml:space="preserve">UN    </v>
          </cell>
          <cell r="D5262">
            <v>3.65</v>
          </cell>
        </row>
        <row r="5263">
          <cell r="A5263">
            <v>6154</v>
          </cell>
          <cell r="B5263" t="str">
            <v>VALVULA EM PLASTICO CROMADO PARA LAVATORIO 1 ", SEM UNHO, COM LADRAO</v>
          </cell>
          <cell r="C5263" t="str">
            <v xml:space="preserve">UN    </v>
          </cell>
          <cell r="D5263">
            <v>6.88</v>
          </cell>
        </row>
        <row r="5264">
          <cell r="A5264">
            <v>6155</v>
          </cell>
          <cell r="B5264" t="str">
            <v>VALVULA EM PLASTICO CROMADO TIPO AMERICANA PARA PIA DE COZINHA 3.1/2 " X 1.1/2 ", SEM ADAPTADOR</v>
          </cell>
          <cell r="C5264" t="str">
            <v xml:space="preserve">UN    </v>
          </cell>
          <cell r="D5264">
            <v>14.21</v>
          </cell>
        </row>
        <row r="5265">
          <cell r="A5265">
            <v>3115</v>
          </cell>
          <cell r="B5265" t="str">
            <v>VARA / PERFIL PARA CREMONA, EM FERRO CROMADO, COMPRIMENTO DE 120 CM</v>
          </cell>
          <cell r="C5265" t="str">
            <v xml:space="preserve">UN    </v>
          </cell>
          <cell r="D5265">
            <v>17.21</v>
          </cell>
        </row>
        <row r="5266">
          <cell r="A5266">
            <v>3116</v>
          </cell>
          <cell r="B5266" t="str">
            <v>VARA / PERFIL PARA CREMONA, EM FERRO CROMADO, COMPRIMENTO DE 150 CM</v>
          </cell>
          <cell r="C5266" t="str">
            <v xml:space="preserve">UN    </v>
          </cell>
          <cell r="D5266">
            <v>17.739999999999998</v>
          </cell>
        </row>
        <row r="5267">
          <cell r="A5267">
            <v>38166</v>
          </cell>
          <cell r="B5267" t="str">
            <v>VARA/ PERFIL PARA CREMONA, EM LATAO CROMADO, COMPRIMENTO DE 120 CM</v>
          </cell>
          <cell r="C5267" t="str">
            <v xml:space="preserve">UN    </v>
          </cell>
          <cell r="D5267">
            <v>36.299999999999997</v>
          </cell>
        </row>
        <row r="5268">
          <cell r="A5268">
            <v>38108</v>
          </cell>
          <cell r="B5268" t="str">
            <v>VARIADOR DE LUMINOSIDADE ROTATIVO (DIMMER) 127 V, 300 W (APENAS MODULO)</v>
          </cell>
          <cell r="C5268" t="str">
            <v xml:space="preserve">UN    </v>
          </cell>
          <cell r="D5268">
            <v>33.85</v>
          </cell>
        </row>
        <row r="5269">
          <cell r="A5269">
            <v>38087</v>
          </cell>
          <cell r="B5269" t="str">
            <v>VARIADOR DE LUMINOSIDADE ROTATIVO (DIMMER) 127V, 300W, CONJUNTO MONTADO PARA EMBUTIR 4" X 2" (PLACA + SUPORTE + MODULO)</v>
          </cell>
          <cell r="C5269" t="str">
            <v xml:space="preserve">UN    </v>
          </cell>
          <cell r="D5269">
            <v>43.54</v>
          </cell>
        </row>
        <row r="5270">
          <cell r="A5270">
            <v>38109</v>
          </cell>
          <cell r="B5270" t="str">
            <v>VARIADOR DE LUMINOSIDADE ROTATIVO (DIMMER) 220 V, 600 W (APENAS MODULO)</v>
          </cell>
          <cell r="C5270" t="str">
            <v xml:space="preserve">UN    </v>
          </cell>
          <cell r="D5270">
            <v>54.1</v>
          </cell>
        </row>
        <row r="5271">
          <cell r="A5271">
            <v>38088</v>
          </cell>
          <cell r="B5271" t="str">
            <v>VARIADOR DE LUMINOSIDADE ROTATIVO (DIMMER) 220V, 600W, CONJUNTO MONTADO PARA EMBUTIR 4" X 2" (PLACA + SUPORTE + MODULO)</v>
          </cell>
          <cell r="C5271" t="str">
            <v xml:space="preserve">UN    </v>
          </cell>
          <cell r="D5271">
            <v>56.89</v>
          </cell>
        </row>
        <row r="5272">
          <cell r="A5272">
            <v>38110</v>
          </cell>
          <cell r="B5272" t="str">
            <v>VARIADOR DE VELOCIDADE PARA VENTILADOR 127 V, 150 W (APENAS MODULO)</v>
          </cell>
          <cell r="C5272" t="str">
            <v xml:space="preserve">UN    </v>
          </cell>
          <cell r="D5272">
            <v>20.81</v>
          </cell>
        </row>
        <row r="5273">
          <cell r="A5273">
            <v>38089</v>
          </cell>
          <cell r="B5273" t="str">
            <v>VARIADOR DE VELOCIDADE PARA VENTILADOR 127V, 150W + 2 INTERRUPTORES PARALELOS, PARA REVERSAO E LAMPADA, CONJUNTO MONTADO PARA EMBUTIR 4" X 2" (PLACA + SUPORTE + MODULOS)</v>
          </cell>
          <cell r="C5273" t="str">
            <v xml:space="preserve">UN    </v>
          </cell>
          <cell r="D5273">
            <v>36.26</v>
          </cell>
        </row>
        <row r="5274">
          <cell r="A5274">
            <v>38111</v>
          </cell>
          <cell r="B5274" t="str">
            <v>VARIADOR DE VELOCIDADE PARA VENTILADOR 220 V, 250 W (APENAS MODULO)</v>
          </cell>
          <cell r="C5274" t="str">
            <v xml:space="preserve">UN    </v>
          </cell>
          <cell r="D5274">
            <v>23.27</v>
          </cell>
        </row>
        <row r="5275">
          <cell r="A5275">
            <v>38090</v>
          </cell>
          <cell r="B5275" t="str">
            <v>VARIADOR DE VELOCIDADE PARA VENTILADOR 220V, 250W + 2 INTERRUPTORES PARALELOS, PARA REVERSAO E LAMPADA, CONJUNTO MONTADO PARA EMBUTIR 4" X 2" (PLACA + SUPORTE + MODULOS)</v>
          </cell>
          <cell r="C5275" t="str">
            <v xml:space="preserve">UN    </v>
          </cell>
          <cell r="D5275">
            <v>37.479999999999997</v>
          </cell>
        </row>
        <row r="5276">
          <cell r="A5276">
            <v>11786</v>
          </cell>
          <cell r="B5276" t="str">
            <v>VASO SANITARIO SIFONADO INFANTIL LOUCA BRANCA</v>
          </cell>
          <cell r="C5276" t="str">
            <v xml:space="preserve">UN    </v>
          </cell>
          <cell r="D5276">
            <v>222.98</v>
          </cell>
        </row>
        <row r="5277">
          <cell r="A5277">
            <v>13726</v>
          </cell>
          <cell r="B5277" t="str">
            <v>VASSOURA MECANICA REBOCAVEL COM ESCOVA CILINDRICA LARGURA UTIL DE VARRIMENTO = 2,44M</v>
          </cell>
          <cell r="C5277" t="str">
            <v xml:space="preserve">UN    </v>
          </cell>
          <cell r="D5277">
            <v>35400.400000000001</v>
          </cell>
        </row>
        <row r="5278">
          <cell r="A5278">
            <v>38400</v>
          </cell>
          <cell r="B5278" t="str">
            <v>VASSOURA 40 CM COM CABO</v>
          </cell>
          <cell r="C5278" t="str">
            <v xml:space="preserve">UN    </v>
          </cell>
          <cell r="D5278">
            <v>14.28</v>
          </cell>
        </row>
        <row r="5279">
          <cell r="A5279">
            <v>12627</v>
          </cell>
          <cell r="B5279" t="str">
            <v>VEDACAO DE CALHA, EM BORRACHA COR PRETA, MEDIDA ENTRE 119 E 170 MM, PARA DRENAGEM PLUVIAL PREDIAL</v>
          </cell>
          <cell r="C5279" t="str">
            <v xml:space="preserve">UN    </v>
          </cell>
          <cell r="D5279">
            <v>0.35</v>
          </cell>
        </row>
        <row r="5280">
          <cell r="A5280">
            <v>6138</v>
          </cell>
          <cell r="B5280" t="str">
            <v>VEDACAO PVC, 100 MM, PARA SAIDA VASO SANITARIO</v>
          </cell>
          <cell r="C5280" t="str">
            <v xml:space="preserve">UN    </v>
          </cell>
          <cell r="D5280">
            <v>1.83</v>
          </cell>
        </row>
        <row r="5281">
          <cell r="A5281">
            <v>39996</v>
          </cell>
          <cell r="B5281" t="str">
            <v>VERGALHAO ZINCADO ROSCA TOTAL, 1/4 " (6,3 MM)</v>
          </cell>
          <cell r="C5281" t="str">
            <v xml:space="preserve">M     </v>
          </cell>
          <cell r="D5281">
            <v>2.39</v>
          </cell>
        </row>
        <row r="5282">
          <cell r="A5282">
            <v>10478</v>
          </cell>
          <cell r="B5282" t="str">
            <v>VERNIZ POLIURETANO BRILHANTE PARA MADEIRA, COM FILTRO SOLAR, USO INTERNO E EXTERNO</v>
          </cell>
          <cell r="C5282" t="str">
            <v xml:space="preserve">L     </v>
          </cell>
          <cell r="D5282">
            <v>22.88</v>
          </cell>
        </row>
        <row r="5283">
          <cell r="A5283">
            <v>40514</v>
          </cell>
          <cell r="B5283" t="str">
            <v>VERNIZ POLIURETANO BRILHANTE PARA MADEIRA, SEM FILTRO SOLAR, USO INTERNO E EXTERNO</v>
          </cell>
          <cell r="C5283" t="str">
            <v xml:space="preserve">L     </v>
          </cell>
          <cell r="D5283">
            <v>20.27</v>
          </cell>
        </row>
        <row r="5284">
          <cell r="A5284">
            <v>10475</v>
          </cell>
          <cell r="B5284" t="str">
            <v>VERNIZ SINTETICO BRILHANTE PARA MADEIRA TIPO COPAL, USO INTERNO</v>
          </cell>
          <cell r="C5284" t="str">
            <v xml:space="preserve">L     </v>
          </cell>
          <cell r="D5284">
            <v>20.13</v>
          </cell>
        </row>
        <row r="5285">
          <cell r="A5285">
            <v>10481</v>
          </cell>
          <cell r="B5285" t="str">
            <v>VERNIZ SINTETICO BRILHANTE PARA MADEIRA, COM FILTRO SOLAR, USO INTERNO E EXTERNO (BASE SOLVENTE)</v>
          </cell>
          <cell r="C5285" t="str">
            <v xml:space="preserve">L     </v>
          </cell>
          <cell r="D5285">
            <v>21.95</v>
          </cell>
        </row>
        <row r="5286">
          <cell r="A5286">
            <v>4031</v>
          </cell>
          <cell r="B5286" t="str">
            <v>VEU DE VIDRO/VEU DE SUPERFICIE 30 A 35 G/M2</v>
          </cell>
          <cell r="C5286" t="str">
            <v xml:space="preserve">M2    </v>
          </cell>
          <cell r="D5286">
            <v>23.72</v>
          </cell>
        </row>
        <row r="5287">
          <cell r="A5287">
            <v>4030</v>
          </cell>
          <cell r="B5287" t="str">
            <v>VEU POLIESTER</v>
          </cell>
          <cell r="C5287" t="str">
            <v xml:space="preserve">M2    </v>
          </cell>
          <cell r="D5287">
            <v>5.04</v>
          </cell>
        </row>
        <row r="5288">
          <cell r="A5288">
            <v>39399</v>
          </cell>
          <cell r="B5288" t="str">
            <v>VIBRADOR DE IMERSAO, COM PONTEIRA DE *35* MM, MANGOTE DE 5 M, SEM MOTOR</v>
          </cell>
          <cell r="C5288" t="str">
            <v xml:space="preserve">UN    </v>
          </cell>
          <cell r="D5288">
            <v>914.91</v>
          </cell>
        </row>
        <row r="5289">
          <cell r="A5289">
            <v>39400</v>
          </cell>
          <cell r="B5289" t="str">
            <v>VIBRADOR DE IMERSAO, COM PONTEIRA DE *45* MM, MANGOTE DE 5 M, SEM MOTOR.</v>
          </cell>
          <cell r="C5289" t="str">
            <v xml:space="preserve">UN    </v>
          </cell>
          <cell r="D5289">
            <v>994.47</v>
          </cell>
        </row>
        <row r="5290">
          <cell r="A5290">
            <v>39401</v>
          </cell>
          <cell r="B5290" t="str">
            <v>VIBRADOR DE IMERSAO, COM PONTEIRA DE *60* MM, MANGOTE DE 5 M, SEM MOTOR.</v>
          </cell>
          <cell r="C5290" t="str">
            <v xml:space="preserve">UN    </v>
          </cell>
          <cell r="D5290">
            <v>1115.56</v>
          </cell>
        </row>
        <row r="5291">
          <cell r="A5291">
            <v>11652</v>
          </cell>
          <cell r="B5291" t="str">
            <v>VIBRADOR DE IMERSAO, DIAMETRO DA PONTEIRA DE *35* MM, COM MOTOR 4 TEMPOS A GASOLINA DE 5,5 HP (5,5 CV)</v>
          </cell>
          <cell r="C5291" t="str">
            <v xml:space="preserve">UN    </v>
          </cell>
          <cell r="D5291">
            <v>2400</v>
          </cell>
        </row>
        <row r="5292">
          <cell r="A5292">
            <v>13896</v>
          </cell>
          <cell r="B5292" t="str">
            <v>VIBRADOR DE IMERSAO, DIAMETRO DA PONTEIRA DE *45* MM, COM MOTOR ELETRICO TRIFASICO DE 2 HP (2 CV)</v>
          </cell>
          <cell r="C5292" t="str">
            <v xml:space="preserve">UN    </v>
          </cell>
          <cell r="D5292">
            <v>2153.0100000000002</v>
          </cell>
        </row>
        <row r="5293">
          <cell r="A5293">
            <v>13475</v>
          </cell>
          <cell r="B5293" t="str">
            <v>VIBRADOR DE IMERSAO, DIAMETRO DA PONTEIRA DE *45* MM, COM MOTOR 4 TEMPOS A GASOLINA DE 5,5 HP (5,5 CV)</v>
          </cell>
          <cell r="C5293" t="str">
            <v xml:space="preserve">UN    </v>
          </cell>
          <cell r="D5293">
            <v>2622.62</v>
          </cell>
        </row>
        <row r="5294">
          <cell r="A5294">
            <v>25971</v>
          </cell>
          <cell r="B5294" t="str">
            <v>VIBROACABADORA DE ASFALTO SOBRE ESTEIRAS, LARG. PAVIM. MAX. 8,00 M, POT. 100 KW/ 134 HP, CAP. 600 T/ H</v>
          </cell>
          <cell r="C5294" t="str">
            <v xml:space="preserve">UN    </v>
          </cell>
          <cell r="D5294">
            <v>3159269.79</v>
          </cell>
        </row>
        <row r="5295">
          <cell r="A5295">
            <v>25970</v>
          </cell>
          <cell r="B5295" t="str">
            <v>VIBROACABADORA DE ASFALTO SOBRE ESTEIRAS, LARG. PAVIM. 2,13 M A 4,55 M, POT. 74 KW/ 100 HP, CAP. 400 T/ H</v>
          </cell>
          <cell r="C5295" t="str">
            <v xml:space="preserve">UN    </v>
          </cell>
          <cell r="D5295">
            <v>1330015.9099999999</v>
          </cell>
        </row>
        <row r="5296">
          <cell r="A5296">
            <v>13476</v>
          </cell>
          <cell r="B5296" t="str">
            <v>VIBROACABADORA DE ASFALTO SOBRE ESTEIRAS, LARG. PAVIM. 2,60 M A 5,75 M, POT. 110 HP, CAP. 450 T/ H</v>
          </cell>
          <cell r="C5296" t="str">
            <v xml:space="preserve">UN    </v>
          </cell>
          <cell r="D5296">
            <v>1339653.8</v>
          </cell>
        </row>
        <row r="5297">
          <cell r="A5297">
            <v>10488</v>
          </cell>
          <cell r="B5297" t="str">
            <v>VIBROACABADORA DE ASFALTO SOBRE ESTEIRAS, LARG. PAVIMENT. 1,90 A 5,3 M, POT. 78 KW/105 HP, CAP. 450 T/H</v>
          </cell>
          <cell r="C5297" t="str">
            <v xml:space="preserve">UN    </v>
          </cell>
          <cell r="D5297">
            <v>1623005</v>
          </cell>
        </row>
        <row r="5298">
          <cell r="A5298">
            <v>13606</v>
          </cell>
          <cell r="B5298" t="str">
            <v>VIBROACABADORA DE ASFALTO SOBRE RODAS, LARGURA DE PAVIMENTACAO DE 1,70 A 4,20 M, POTENCIA 78 KW/105 HP, CAPACIDADE 300 T/H</v>
          </cell>
          <cell r="C5298" t="str">
            <v xml:space="preserve">UN    </v>
          </cell>
          <cell r="D5298">
            <v>1437959.22</v>
          </cell>
        </row>
        <row r="5299">
          <cell r="A5299">
            <v>10489</v>
          </cell>
          <cell r="B5299" t="str">
            <v>VIDRACEIRO</v>
          </cell>
          <cell r="C5299" t="str">
            <v xml:space="preserve">H     </v>
          </cell>
          <cell r="D5299">
            <v>14.23</v>
          </cell>
        </row>
        <row r="5300">
          <cell r="A5300">
            <v>41073</v>
          </cell>
          <cell r="B5300" t="str">
            <v>VIDRACEIRO (MENSALISTA)</v>
          </cell>
          <cell r="C5300" t="str">
            <v xml:space="preserve">MES   </v>
          </cell>
          <cell r="D5300">
            <v>2527.16</v>
          </cell>
        </row>
        <row r="5301">
          <cell r="A5301">
            <v>34391</v>
          </cell>
          <cell r="B5301" t="str">
            <v>VIDRO COMUM LAMINADO LISO INCOLOR DUPLO, ESPESSURA TOTAL 8 MM (CADA CAMADA DE 4 MM) - COLOCADO</v>
          </cell>
          <cell r="C5301" t="str">
            <v xml:space="preserve">M2    </v>
          </cell>
          <cell r="D5301">
            <v>497.8</v>
          </cell>
        </row>
        <row r="5302">
          <cell r="A5302">
            <v>10496</v>
          </cell>
          <cell r="B5302" t="str">
            <v>VIDRO COMUM LAMINADO, LISO, INCOLOR, DUPLO, ESPESSURA TOTAL 6 MM (CADA CAMADA E= 3 MM) - COLOCADO</v>
          </cell>
          <cell r="C5302" t="str">
            <v xml:space="preserve">M2    </v>
          </cell>
          <cell r="D5302">
            <v>433.33</v>
          </cell>
        </row>
        <row r="5303">
          <cell r="A5303">
            <v>10497</v>
          </cell>
          <cell r="B5303" t="str">
            <v>VIDRO COMUM LAMINADO, LISO, INCOLOR, TRIPLO, ESPESSURA TOTAL 12 MM (CADA CAMADA E=  4 MM) - COLOCADO</v>
          </cell>
          <cell r="C5303" t="str">
            <v xml:space="preserve">M2    </v>
          </cell>
          <cell r="D5303">
            <v>1126.6600000000001</v>
          </cell>
        </row>
        <row r="5304">
          <cell r="A5304">
            <v>10504</v>
          </cell>
          <cell r="B5304" t="str">
            <v>VIDRO COMUM LAMINADO, LISO, INCOLOR, TRIPLO, ESPESSURA TOTAL 15 MM (CADA CAMADA E = 5 MM) - COLOCADO</v>
          </cell>
          <cell r="C5304" t="str">
            <v xml:space="preserve">M2    </v>
          </cell>
          <cell r="D5304">
            <v>1317.33</v>
          </cell>
        </row>
        <row r="5305">
          <cell r="A5305">
            <v>34390</v>
          </cell>
          <cell r="B5305" t="str">
            <v>VIDRO CRISTAL COLORIDO, 10 MM, PINTADO NA COR BRANCA</v>
          </cell>
          <cell r="C5305" t="str">
            <v xml:space="preserve">M2    </v>
          </cell>
          <cell r="D5305">
            <v>388.26</v>
          </cell>
        </row>
        <row r="5306">
          <cell r="A5306">
            <v>34389</v>
          </cell>
          <cell r="B5306" t="str">
            <v>VIDRO CRISTAL COLORIDO, 4 MM, PINTADO NA COR BRANCA</v>
          </cell>
          <cell r="C5306" t="str">
            <v xml:space="preserve">M2    </v>
          </cell>
          <cell r="D5306">
            <v>121.33</v>
          </cell>
        </row>
        <row r="5307">
          <cell r="A5307">
            <v>34388</v>
          </cell>
          <cell r="B5307" t="str">
            <v>VIDRO CRISTAL COLORIDO, 6 MM, PINTADO NA COR BRANCA</v>
          </cell>
          <cell r="C5307" t="str">
            <v xml:space="preserve">M2    </v>
          </cell>
          <cell r="D5307">
            <v>172.44</v>
          </cell>
        </row>
        <row r="5308">
          <cell r="A5308">
            <v>34387</v>
          </cell>
          <cell r="B5308" t="str">
            <v>VIDRO CRISTAL COLORIDO, 8 MM, PINTADO NA COR BRANCA</v>
          </cell>
          <cell r="C5308" t="str">
            <v xml:space="preserve">M2    </v>
          </cell>
          <cell r="D5308">
            <v>279.93</v>
          </cell>
        </row>
        <row r="5309">
          <cell r="A5309">
            <v>11188</v>
          </cell>
          <cell r="B5309" t="str">
            <v>VIDRO LISO FUME E = 4MM - SEM COLOCACAO</v>
          </cell>
          <cell r="C5309" t="str">
            <v xml:space="preserve">M2    </v>
          </cell>
          <cell r="D5309">
            <v>138.66</v>
          </cell>
        </row>
        <row r="5310">
          <cell r="A5310">
            <v>11189</v>
          </cell>
          <cell r="B5310" t="str">
            <v>VIDRO LISO FUME E = 6MM - SEM COLOCACAO</v>
          </cell>
          <cell r="C5310" t="str">
            <v xml:space="preserve">M2    </v>
          </cell>
          <cell r="D5310">
            <v>208</v>
          </cell>
        </row>
        <row r="5311">
          <cell r="A5311">
            <v>21107</v>
          </cell>
          <cell r="B5311" t="str">
            <v>VIDRO LISO FUME, E = 5 MM - SEM COLOCACAO</v>
          </cell>
          <cell r="C5311" t="str">
            <v xml:space="preserve">M2    </v>
          </cell>
          <cell r="D5311">
            <v>149.68</v>
          </cell>
        </row>
        <row r="5312">
          <cell r="A5312">
            <v>34386</v>
          </cell>
          <cell r="B5312" t="str">
            <v>VIDRO LISO INCOLOR 10 MM - SEM COLOCACAO</v>
          </cell>
          <cell r="C5312" t="str">
            <v xml:space="preserve">M2    </v>
          </cell>
          <cell r="D5312">
            <v>259.99</v>
          </cell>
        </row>
        <row r="5313">
          <cell r="A5313">
            <v>10490</v>
          </cell>
          <cell r="B5313" t="str">
            <v>VIDRO LISO INCOLOR 2 A 3 MM - SEM COLOCACAO</v>
          </cell>
          <cell r="C5313" t="str">
            <v xml:space="preserve">M2    </v>
          </cell>
          <cell r="D5313">
            <v>78</v>
          </cell>
        </row>
        <row r="5314">
          <cell r="A5314">
            <v>10492</v>
          </cell>
          <cell r="B5314" t="str">
            <v>VIDRO LISO INCOLOR 4MM - SEM COLOCACAO</v>
          </cell>
          <cell r="C5314" t="str">
            <v xml:space="preserve">M2    </v>
          </cell>
          <cell r="D5314">
            <v>103.99</v>
          </cell>
        </row>
        <row r="5315">
          <cell r="A5315">
            <v>10493</v>
          </cell>
          <cell r="B5315" t="str">
            <v>VIDRO LISO INCOLOR 5MM - SEM COLOCACAO</v>
          </cell>
          <cell r="C5315" t="str">
            <v xml:space="preserve">M2    </v>
          </cell>
          <cell r="D5315">
            <v>121.33</v>
          </cell>
        </row>
        <row r="5316">
          <cell r="A5316">
            <v>10491</v>
          </cell>
          <cell r="B5316" t="str">
            <v>VIDRO LISO INCOLOR 6 MM - SEM COLOCACAO</v>
          </cell>
          <cell r="C5316" t="str">
            <v xml:space="preserve">M2    </v>
          </cell>
          <cell r="D5316">
            <v>147.33000000000001</v>
          </cell>
        </row>
        <row r="5317">
          <cell r="A5317">
            <v>34385</v>
          </cell>
          <cell r="B5317" t="str">
            <v>VIDRO LISO INCOLOR 8MM  -  SEM COLOCACAO</v>
          </cell>
          <cell r="C5317" t="str">
            <v xml:space="preserve">M2    </v>
          </cell>
          <cell r="D5317">
            <v>214.93</v>
          </cell>
        </row>
        <row r="5318">
          <cell r="A5318">
            <v>10499</v>
          </cell>
          <cell r="B5318" t="str">
            <v>VIDRO MARTELADO OU CANELADO, 4 MM - SEM COLOCACAO</v>
          </cell>
          <cell r="C5318" t="str">
            <v xml:space="preserve">M2    </v>
          </cell>
          <cell r="D5318">
            <v>86.66</v>
          </cell>
        </row>
        <row r="5319">
          <cell r="A5319">
            <v>34384</v>
          </cell>
          <cell r="B5319" t="str">
            <v>VIDRO PLANO ARAMADO E = 6 MM - SEM COLOCACAO</v>
          </cell>
          <cell r="C5319" t="str">
            <v xml:space="preserve">M2    </v>
          </cell>
          <cell r="D5319">
            <v>259.99</v>
          </cell>
        </row>
        <row r="5320">
          <cell r="A5320">
            <v>11185</v>
          </cell>
          <cell r="B5320" t="str">
            <v>VIDRO PLANO ARMADO E = 7MM - SEM COLOCACAO</v>
          </cell>
          <cell r="C5320" t="str">
            <v xml:space="preserve">M2    </v>
          </cell>
          <cell r="D5320">
            <v>268.66000000000003</v>
          </cell>
        </row>
        <row r="5321">
          <cell r="A5321">
            <v>10507</v>
          </cell>
          <cell r="B5321" t="str">
            <v>VIDRO TEMPERADO INCOLOR E = 10 MM, SEM COLOCACAO</v>
          </cell>
          <cell r="C5321" t="str">
            <v xml:space="preserve">M2    </v>
          </cell>
          <cell r="D5321">
            <v>274.02999999999997</v>
          </cell>
        </row>
        <row r="5322">
          <cell r="A5322">
            <v>10505</v>
          </cell>
          <cell r="B5322" t="str">
            <v>VIDRO TEMPERADO INCOLOR E = 6 MM, SEM COLOCACAO</v>
          </cell>
          <cell r="C5322" t="str">
            <v xml:space="preserve">M2    </v>
          </cell>
          <cell r="D5322">
            <v>161.69999999999999</v>
          </cell>
        </row>
        <row r="5323">
          <cell r="A5323">
            <v>10506</v>
          </cell>
          <cell r="B5323" t="str">
            <v>VIDRO TEMPERADO INCOLOR E = 8 MM, SEM COLOCACAO</v>
          </cell>
          <cell r="C5323" t="str">
            <v xml:space="preserve">M2    </v>
          </cell>
          <cell r="D5323">
            <v>211.08</v>
          </cell>
        </row>
        <row r="5324">
          <cell r="A5324">
            <v>5031</v>
          </cell>
          <cell r="B5324" t="str">
            <v>VIDRO TEMPERADO INCOLOR PARA PORTA DE ABRIR, E = 10 MM (SEM FERRAGENS E SEM COLOCACAO)</v>
          </cell>
          <cell r="C5324" t="str">
            <v xml:space="preserve">M2    </v>
          </cell>
          <cell r="D5324">
            <v>296.39999999999998</v>
          </cell>
        </row>
        <row r="5325">
          <cell r="A5325">
            <v>10502</v>
          </cell>
          <cell r="B5325" t="str">
            <v>VIDRO TEMPERADO VERDE E = 10 MM, SEM COLOCACAO</v>
          </cell>
          <cell r="C5325" t="str">
            <v xml:space="preserve">M2    </v>
          </cell>
          <cell r="D5325">
            <v>345.37</v>
          </cell>
        </row>
        <row r="5326">
          <cell r="A5326">
            <v>10501</v>
          </cell>
          <cell r="B5326" t="str">
            <v>VIDRO TEMPERADO VERDE E = 6 MM, SEM COLOCACAO</v>
          </cell>
          <cell r="C5326" t="str">
            <v xml:space="preserve">M2    </v>
          </cell>
          <cell r="D5326">
            <v>195.12</v>
          </cell>
        </row>
        <row r="5327">
          <cell r="A5327">
            <v>10503</v>
          </cell>
          <cell r="B5327" t="str">
            <v>VIDRO TEMPERADO VERDE E = 8 MM, SEM COLOCACAO</v>
          </cell>
          <cell r="C5327" t="str">
            <v xml:space="preserve">M2    </v>
          </cell>
          <cell r="D5327">
            <v>263.61</v>
          </cell>
        </row>
        <row r="5328">
          <cell r="A5328">
            <v>40270</v>
          </cell>
          <cell r="B5328" t="str">
            <v>VIGA DE ESCORAMAENTO H20, DE MADEIRA, PESO DE 5,00 A 5,20 KG/M, COM EXTREMIDADES PLASTICAS</v>
          </cell>
          <cell r="C5328" t="str">
            <v xml:space="preserve">M     </v>
          </cell>
          <cell r="D5328">
            <v>44.75</v>
          </cell>
        </row>
        <row r="5329">
          <cell r="A5329">
            <v>20213</v>
          </cell>
          <cell r="B5329" t="str">
            <v>VIGA DE MADEIRA APARELHADA *6 X 12* CM, MACARANDUBA, ANGELIM OU EQUIVALENTE DA REGIAO</v>
          </cell>
          <cell r="C5329" t="str">
            <v xml:space="preserve">M     </v>
          </cell>
          <cell r="D5329">
            <v>11.23</v>
          </cell>
        </row>
        <row r="5330">
          <cell r="A5330">
            <v>20211</v>
          </cell>
          <cell r="B5330" t="str">
            <v>VIGA DE MADEIRA APARELHADA *6 X 16* CM, MACARANDUBA, ANGELIM OU EQUIVALENTE DA REGIAO</v>
          </cell>
          <cell r="C5330" t="str">
            <v xml:space="preserve">M     </v>
          </cell>
          <cell r="D5330">
            <v>16.579999999999998</v>
          </cell>
        </row>
        <row r="5331">
          <cell r="A5331">
            <v>4472</v>
          </cell>
          <cell r="B5331" t="str">
            <v>VIGA DE MADEIRA NAO APARELHADA *6 X 16* CM, MACARANDUBA, ANGELIM OU EQUIVALENTE DA REGIAO</v>
          </cell>
          <cell r="C5331" t="str">
            <v xml:space="preserve">M     </v>
          </cell>
          <cell r="D5331">
            <v>14.5</v>
          </cell>
        </row>
        <row r="5332">
          <cell r="A5332">
            <v>35272</v>
          </cell>
          <cell r="B5332" t="str">
            <v>VIGA DE MADEIRA NAO APARELHADA *6 X 20* CM, MACARANDUBA, ANGELIM OU EQUIVALENTE DA REGIAO</v>
          </cell>
          <cell r="C5332" t="str">
            <v xml:space="preserve">M     </v>
          </cell>
          <cell r="D5332">
            <v>19.04</v>
          </cell>
        </row>
        <row r="5333">
          <cell r="A5333">
            <v>4448</v>
          </cell>
          <cell r="B5333" t="str">
            <v>VIGA DE MADEIRA NAO APARELHADA *7,5 X 15 CM (3 X 6 ") PINUS, MISTA OU EQUIVALENTE DA REGIAO</v>
          </cell>
          <cell r="C5333" t="str">
            <v xml:space="preserve">M     </v>
          </cell>
          <cell r="D5333">
            <v>30.04</v>
          </cell>
        </row>
        <row r="5334">
          <cell r="A5334">
            <v>4425</v>
          </cell>
          <cell r="B5334" t="str">
            <v>VIGA DE MADEIRA NAO APARELHADA 6 X 12 CM, MACARANDUBA, ANGELIM OU EQUIVALENTE DA REGIAO</v>
          </cell>
          <cell r="C5334" t="str">
            <v xml:space="preserve">M     </v>
          </cell>
          <cell r="D5334">
            <v>10.65</v>
          </cell>
        </row>
        <row r="5335">
          <cell r="A5335">
            <v>4481</v>
          </cell>
          <cell r="B5335" t="str">
            <v>VIGA DE MADEIRA NAO APARELHADA 8 X 16 CM, MACARANDUBA, ANGELIM OU EQUIVALENTE DA REGIAO</v>
          </cell>
          <cell r="C5335" t="str">
            <v xml:space="preserve">M     </v>
          </cell>
          <cell r="D5335">
            <v>19.62</v>
          </cell>
        </row>
        <row r="5336">
          <cell r="A5336">
            <v>34345</v>
          </cell>
          <cell r="B5336" t="str">
            <v>VIGIA DIURNO</v>
          </cell>
          <cell r="C5336" t="str">
            <v xml:space="preserve">H     </v>
          </cell>
          <cell r="D5336">
            <v>11.51</v>
          </cell>
        </row>
        <row r="5337">
          <cell r="A5337">
            <v>41096</v>
          </cell>
          <cell r="B5337" t="str">
            <v>VIGIA DIURNO (MENSALISTA)</v>
          </cell>
          <cell r="C5337" t="str">
            <v xml:space="preserve">MES   </v>
          </cell>
          <cell r="D5337">
            <v>2045.36</v>
          </cell>
        </row>
        <row r="5338">
          <cell r="A5338">
            <v>41776</v>
          </cell>
          <cell r="B5338" t="str">
            <v>VIGIA NOTURNO, HORA EFETIVAMENTE TRABALHADA DE 22 H AS 5 H (COM ADICIONAL NOTURNO)</v>
          </cell>
          <cell r="C5338" t="str">
            <v xml:space="preserve">H     </v>
          </cell>
          <cell r="D5338">
            <v>15.8</v>
          </cell>
        </row>
        <row r="5339">
          <cell r="A5339">
            <v>4487</v>
          </cell>
          <cell r="B5339" t="str">
            <v>VIGOTA DE MADEIRA NAO APARELHADA *5 X 10* CM, MACARANDUBA, ANGELIM OU EQUIVALENTE DA REGIAO</v>
          </cell>
          <cell r="C5339" t="str">
            <v xml:space="preserve">M     </v>
          </cell>
          <cell r="D5339">
            <v>9.52</v>
          </cell>
        </row>
        <row r="5340">
          <cell r="A5340">
            <v>11157</v>
          </cell>
          <cell r="B5340" t="str">
            <v>WASH PRIMER PARA TINTA AUTOMOTIVA</v>
          </cell>
          <cell r="C5340" t="str">
            <v xml:space="preserve">GL    </v>
          </cell>
          <cell r="D5340">
            <v>127.29</v>
          </cell>
        </row>
        <row r="5341">
          <cell r="A5341" t="str">
            <v/>
          </cell>
        </row>
      </sheetData>
      <sheetData sheetId="9" refreshError="1">
        <row r="1">
          <cell r="A1">
            <v>97141</v>
          </cell>
          <cell r="B1" t="str">
            <v>ASSENTAMENTO DE TUBO DE FERRO FUNDIDO PARA REDE DE ÁGUA, DN 80 MM, JUNTA ELÁSTICA, INSTALADO EM LOCAL COM NÍVEL ALTO DE INTERFERÊNCIAS (NÃO INCLUI FORNECIMENTO). AF_11/2017</v>
          </cell>
          <cell r="C1" t="str">
            <v>M</v>
          </cell>
          <cell r="D1">
            <v>5.52</v>
          </cell>
        </row>
        <row r="2">
          <cell r="A2">
            <v>97142</v>
          </cell>
          <cell r="B2" t="str">
            <v>ASSENTAMENTO DE TUBO DE FERRO FUNDIDO PARA REDE DE ÁGUA, DN 100 MM, JUNTA ELÁSTICA, INSTALADO EM LOCAL COM NÍVEL ALTO DE INTERFERÊNCIAS (NÃO INCLUI FORNECIMENTO). AF_11/2017</v>
          </cell>
          <cell r="C2" t="str">
            <v>M</v>
          </cell>
          <cell r="D2">
            <v>6.16</v>
          </cell>
        </row>
        <row r="3">
          <cell r="A3">
            <v>97143</v>
          </cell>
          <cell r="B3" t="str">
            <v>ASSENTAMENTO DE TUBO DE FERRO FUNDIDO PARA REDE DE ÁGUA, DN 150 MM, JUNTA ELÁSTICA, INSTALADO EM LOCAL COM NÍVEL ALTO DE INTERFERÊNCIAS (NÃO INCLUI FORNECIMENTO). AF_11/2017</v>
          </cell>
          <cell r="C3" t="str">
            <v>M</v>
          </cell>
          <cell r="D3">
            <v>7.77</v>
          </cell>
        </row>
        <row r="4">
          <cell r="A4">
            <v>97144</v>
          </cell>
          <cell r="B4" t="str">
            <v>ASSENTAMENTO DE TUBO DE FERRO FUNDIDO PARA REDE DE ÁGUA, DN 200 MM, JUNTA ELÁSTICA, INSTALADO EM LOCAL COM NÍVEL ALTO DE INTERFERÊNCIAS (NÃO INCLUI FORNECIMENTO). AF_11/2017</v>
          </cell>
          <cell r="C4" t="str">
            <v>M</v>
          </cell>
          <cell r="D4">
            <v>9.4</v>
          </cell>
        </row>
        <row r="5">
          <cell r="A5">
            <v>97145</v>
          </cell>
          <cell r="B5" t="str">
            <v>ASSENTAMENTO DE TUBO DE FERRO FUNDIDO PARA REDE DE ÁGUA, DN 250 MM, JUNTA ELÁSTICA, INSTALADO EM LOCAL COM NÍVEL ALTO DE INTERFERÊNCIAS (NÃO INCLUI FORNECIMENTO). AF_11/2017</v>
          </cell>
          <cell r="C5" t="str">
            <v>M</v>
          </cell>
          <cell r="D5">
            <v>11.04</v>
          </cell>
        </row>
        <row r="6">
          <cell r="A6">
            <v>97146</v>
          </cell>
          <cell r="B6" t="str">
            <v>ASSENTAMENTO DE TUBO DE FERRO FUNDIDO PARA REDE DE ÁGUA, DN 300 MM, JUNTA ELÁSTICA, INSTALADO EM LOCAL COM NÍVEL ALTO DE INTERFERÊNCIAS (NÃO INCLUI FORNECIMENTO). AF_11/2017</v>
          </cell>
          <cell r="C6" t="str">
            <v>M</v>
          </cell>
          <cell r="D6">
            <v>12.68</v>
          </cell>
        </row>
        <row r="7">
          <cell r="A7">
            <v>97147</v>
          </cell>
          <cell r="B7" t="str">
            <v>ASSENTAMENTO DE TUBO DE FERRO FUNDIDO PARA REDE DE ÁGUA, DN 350 MM, JUNTA ELÁSTICA, INSTALADO EM LOCAL COM NÍVEL ALTO DE INTERFERÊNCIAS (NÃO INCLUI FORNECIMENTO). AF_11/2017</v>
          </cell>
          <cell r="C7" t="str">
            <v>M</v>
          </cell>
          <cell r="D7">
            <v>14.32</v>
          </cell>
        </row>
        <row r="8">
          <cell r="A8">
            <v>97148</v>
          </cell>
          <cell r="B8" t="str">
            <v>ASSENTAMENTO DE TUBO DE FERRO FUNDIDO PARA REDE DE ÁGUA, DN 400 MM, JUNTA ELÁSTICA, INSTALADO EM LOCAL COM NÍVEL ALTO DE INTERFERÊNCIAS (NÃO INCLUI FORNECIMENTO). AF_11/2017</v>
          </cell>
          <cell r="C8" t="str">
            <v>M</v>
          </cell>
          <cell r="D8">
            <v>15.95</v>
          </cell>
        </row>
        <row r="9">
          <cell r="A9">
            <v>97149</v>
          </cell>
          <cell r="B9" t="str">
            <v>ASSENTAMENTO DE TUBO DE FERRO FUNDIDO PARA REDE DE ÁGUA, DN 450 MM, JUNTA ELÁSTICA, INSTALADO EM LOCAL COM NÍVEL ALTO DE INTERFERÊNCIAS (NÃO INCLUI FORNECIMENTO). AF_11/2017</v>
          </cell>
          <cell r="C9" t="str">
            <v>M</v>
          </cell>
          <cell r="D9">
            <v>17.63</v>
          </cell>
        </row>
        <row r="10">
          <cell r="A10">
            <v>97150</v>
          </cell>
          <cell r="B10" t="str">
            <v>ASSENTAMENTO DE TUBO DE FERRO FUNDIDO PARA REDE DE ÁGUA, DN 500 MM, JUNTA ELÁSTICA, INSTALADO EM LOCAL COM NÍVEL ALTO DE INTERFERÊNCIAS (NÃO INCLUI FORNECIMENTO). AF_11/2017</v>
          </cell>
          <cell r="C10" t="str">
            <v>M</v>
          </cell>
          <cell r="D10">
            <v>21.29</v>
          </cell>
        </row>
        <row r="11">
          <cell r="A11">
            <v>97151</v>
          </cell>
          <cell r="B11" t="str">
            <v>ASSENTAMENTO DE TUBO DE FERRO FUNDIDO PARA REDE DE ÁGUA, DN 600 MM, JUNTA ELÁSTICA, INSTALADO EM LOCAL COM NÍVEL ALTO DE INTERFERÊNCIAS (NÃO INCLUI FORNECIMENTO). AF_11/2017</v>
          </cell>
          <cell r="C11" t="str">
            <v>M</v>
          </cell>
          <cell r="D11">
            <v>24.88</v>
          </cell>
        </row>
        <row r="12">
          <cell r="A12">
            <v>97152</v>
          </cell>
          <cell r="B12" t="str">
            <v>ASSENTAMENTO DE TUBO DE FERRO FUNDIDO PARA REDE DE ÁGUA, DN 700 MM, JUNTA ELÁSTICA, INSTALADO EM LOCAL COM NÍVEL ALTO DE INTERFERÊNCIAS (NÃO INCLUI FORNECIMENTO). AF_11/2017</v>
          </cell>
          <cell r="C12" t="str">
            <v>M</v>
          </cell>
          <cell r="D12">
            <v>28.26</v>
          </cell>
        </row>
        <row r="13">
          <cell r="A13">
            <v>97153</v>
          </cell>
          <cell r="B13" t="str">
            <v>ASSENTAMENTO DE TUBO DE FERRO FUNDIDO PARA REDE DE ÁGUA, DN 800 MM, JUNTA ELÁSTICA, INSTALADO EM LOCAL COM NÍVEL ALTO DE INTERFERÊNCIAS (NÃO INCLUI FORNECIMENTO). AF_11/2017</v>
          </cell>
          <cell r="C13" t="str">
            <v>M</v>
          </cell>
          <cell r="D13">
            <v>31.77</v>
          </cell>
        </row>
        <row r="14">
          <cell r="A14">
            <v>97154</v>
          </cell>
          <cell r="B14" t="str">
            <v>ASSENTAMENTO DE TUBO DE FERRO FUNDIDO PARA REDE DE ÁGUA, DN 900 MM, JUNTA ELÁSTICA, INSTALADO EM LOCAL COM NÍVEL ALTO DE INTERFERÊNCIAS (NÃO INCLUI FORNECIMENTO). AF_11/2017</v>
          </cell>
          <cell r="C14" t="str">
            <v>M</v>
          </cell>
          <cell r="D14">
            <v>35.32</v>
          </cell>
        </row>
        <row r="15">
          <cell r="A15">
            <v>97155</v>
          </cell>
          <cell r="B15" t="str">
            <v>ASSENTAMENTO DE TUBO DE FERRO FUNDIDO PARA REDE DE ÁGUA, DN 1000 MM, JUNTA ELÁSTICA, INSTALADO EM LOCAL COM NÍVEL ALTO DE INTERFERÊNCIAS (NÃO INCLUI FORNECIMENTO). AF_11/2017</v>
          </cell>
          <cell r="C15" t="str">
            <v>M</v>
          </cell>
          <cell r="D15">
            <v>38.869999999999997</v>
          </cell>
        </row>
        <row r="16">
          <cell r="A16">
            <v>97156</v>
          </cell>
          <cell r="B16" t="str">
            <v>ASSENTAMENTO DE TUBO DE FERRO FUNDIDO PARA REDE DE ÁGUA, DN 1200 MM, JUNTA ELÁSTICA, INSTALADO EM LOCAL COM NÍVEL ALTO DE INTERFERÊNCIAS (NÃO INCLUI FORNECIMENTO). AF_11/2017</v>
          </cell>
          <cell r="C16" t="str">
            <v>M</v>
          </cell>
          <cell r="D16">
            <v>46.34</v>
          </cell>
        </row>
        <row r="17">
          <cell r="A17">
            <v>97157</v>
          </cell>
          <cell r="B17" t="str">
            <v>ASSENTAMENTO DE TUBO DE FERRO FUNDIDO PARA REDE DE ÁGUA, DN 80 MM, JUNTA ELÁSTICA, INSTALADO EM LOCAL COM NÍVEL BAIXO DE INTERFERÊNCIAS (NÃO INCLUI FORNECIMENTO). AF_11/2017</v>
          </cell>
          <cell r="C17" t="str">
            <v>M</v>
          </cell>
          <cell r="D17">
            <v>3.37</v>
          </cell>
        </row>
        <row r="18">
          <cell r="A18">
            <v>97158</v>
          </cell>
          <cell r="B18" t="str">
            <v>ASSENTAMENTO DE TUBO DE FERRO FUNDIDO PARA REDE DE ÁGUA, DN 100 MM, JUNTA ELÁSTICA, INSTALADO EM LOCAL COM NÍVEL BAIXO DE INTERFERÊNCIAS (NÃO INCLUI FORNECIMENTO). AF_11/2017</v>
          </cell>
          <cell r="C18" t="str">
            <v>M</v>
          </cell>
          <cell r="D18">
            <v>3.78</v>
          </cell>
        </row>
        <row r="19">
          <cell r="A19">
            <v>97159</v>
          </cell>
          <cell r="B19" t="str">
            <v>ASSENTAMENTO DE TUBO DE FERRO FUNDIDO PARA REDE DE ÁGUA, DN 150 MM, JUNTA ELÁSTICA, INSTALADO EM LOCAL COM NÍVEL BAIXO DE INTERFERÊNCIAS (NÃO INCLUI FORNECIMENTO). AF_11/2017</v>
          </cell>
          <cell r="C19" t="str">
            <v>M</v>
          </cell>
          <cell r="D19">
            <v>4.7699999999999996</v>
          </cell>
        </row>
        <row r="20">
          <cell r="A20">
            <v>97160</v>
          </cell>
          <cell r="B20" t="str">
            <v>ASSENTAMENTO DE TUBO DE FERRO FUNDIDO PARA REDE DE ÁGUA, DN 200 MM, JUNTA ELÁSTICA, INSTALADO EM LOCAL COM NÍVEL BAIXO DE INTERFERÊNCIAS (NÃO INCLUI FORNECIMENTO). AF_11/2017</v>
          </cell>
          <cell r="C20" t="str">
            <v>M</v>
          </cell>
          <cell r="D20">
            <v>5.76</v>
          </cell>
        </row>
        <row r="21">
          <cell r="A21">
            <v>97161</v>
          </cell>
          <cell r="B21" t="str">
            <v>ASSENTAMENTO DE TUBO DE FERRO FUNDIDO PARA REDE DE ÁGUA, DN 250 MM, JUNTA ELÁSTICA, INSTALADO EM LOCAL COM NÍVEL BAIXO DE INTERFERÊNCIAS (NÃO INCLUI FORNECIMENTO). AF_11/2017</v>
          </cell>
          <cell r="C21" t="str">
            <v>M</v>
          </cell>
          <cell r="D21">
            <v>6.79</v>
          </cell>
        </row>
        <row r="22">
          <cell r="A22">
            <v>97162</v>
          </cell>
          <cell r="B22" t="str">
            <v>ASSENTAMENTO DE TUBO DE FERRO FUNDIDO PARA REDE DE ÁGUA, DN 300 MM, JUNTA ELÁSTICA, INSTALADO EM LOCAL COM NÍVEL BAIXO DE INTERFERÊNCIAS (NÃO INCLUI FORNECIMENTO). AF_11/2017</v>
          </cell>
          <cell r="C22" t="str">
            <v>M</v>
          </cell>
          <cell r="D22">
            <v>7.81</v>
          </cell>
        </row>
        <row r="23">
          <cell r="A23">
            <v>97163</v>
          </cell>
          <cell r="B23" t="str">
            <v>ASSENTAMENTO DE TUBO DE FERRO FUNDIDO PARA REDE DE ÁGUA, DN 350 MM, JUNTA ELÁSTICA, INSTALADO EM LOCAL COM NÍVEL BAIXO DE INTERFERÊNCIAS (NÃO INCLUI FORNECIMENTO). AF_11/2017</v>
          </cell>
          <cell r="C23" t="str">
            <v>M</v>
          </cell>
          <cell r="D23">
            <v>8.83</v>
          </cell>
        </row>
        <row r="24">
          <cell r="A24">
            <v>97164</v>
          </cell>
          <cell r="B24" t="str">
            <v>ASSENTAMENTO DE TUBO DE FERRO FUNDIDO PARA REDE DE ÁGUA, DN 400 MM, JUNTA ELÁSTICA, INSTALADO EM LOCAL COM NÍVEL BAIXO DE INTERFERÊNCIAS (NÃO INCLUI FORNECIMENTO). AF_11/2017</v>
          </cell>
          <cell r="C24" t="str">
            <v>M</v>
          </cell>
          <cell r="D24">
            <v>9.84</v>
          </cell>
        </row>
        <row r="25">
          <cell r="A25">
            <v>97165</v>
          </cell>
          <cell r="B25" t="str">
            <v>ASSENTAMENTO DE TUBO DE FERRO FUNDIDO PARA REDE DE ÁGUA, DN 450 MM, JUNTA ELÁSTICA, INSTALADO EM LOCAL COM NÍVEL BAIXO DE INTERFERÊNCIAS (NÃO INCLUI FORNECIMENTO). AF_11/2017</v>
          </cell>
          <cell r="C25" t="str">
            <v>M</v>
          </cell>
          <cell r="D25">
            <v>10.87</v>
          </cell>
        </row>
        <row r="26">
          <cell r="A26">
            <v>97166</v>
          </cell>
          <cell r="B26" t="str">
            <v>ASSENTAMENTO DE TUBO DE FERRO FUNDIDO PARA REDE DE ÁGUA, DN 500 MM, JUNTA ELÁSTICA, INSTALADO EM LOCAL COM NÍVEL BAIXO DE INTERFERÊNCIAS (NÃO INCLUI FORNECIMENTO). AF_11/2017</v>
          </cell>
          <cell r="C26" t="str">
            <v>M</v>
          </cell>
          <cell r="D26">
            <v>13.14</v>
          </cell>
        </row>
        <row r="27">
          <cell r="A27">
            <v>97167</v>
          </cell>
          <cell r="B27" t="str">
            <v>ASSENTAMENTO DE TUBO DE FERRO FUNDIDO PARA REDE DE ÁGUA, DN 600 MM, JUNTA ELÁSTICA, INSTALADO EM LOCAL COM NÍVEL BAIXO DE INTERFERÊNCIAS (NÃO INCLUI FORNECIMENTO). AF_11/2017</v>
          </cell>
          <cell r="C27" t="str">
            <v>M</v>
          </cell>
          <cell r="D27">
            <v>15.39</v>
          </cell>
        </row>
        <row r="28">
          <cell r="A28">
            <v>97168</v>
          </cell>
          <cell r="B28" t="str">
            <v>ASSENTAMENTO DE TUBO DE FERRO FUNDIDO PARA REDE DE ÁGUA, DN 700 MM, JUNTA ELÁSTICA, INSTALADO EM LOCAL COM NÍVEL BAIXO DE INTERFERÊNCIAS (NÃO INCLUI FORNECIMENTO). AF_11/2017</v>
          </cell>
          <cell r="C28" t="str">
            <v>M</v>
          </cell>
          <cell r="D28">
            <v>17.420000000000002</v>
          </cell>
        </row>
        <row r="29">
          <cell r="A29">
            <v>97169</v>
          </cell>
          <cell r="B29" t="str">
            <v>ASSENTAMENTO DE TUBO DE FERRO FUNDIDO PARA REDE DE ÁGUA, DN 800 MM, JUNTA ELÁSTICA, INSTALADO EM LOCAL COM NÍVEL BAIXO DE INTERFERÊNCIAS (NÃO INCLUI FORNECIMENTO). AF_11/2017</v>
          </cell>
          <cell r="C29" t="str">
            <v>M</v>
          </cell>
          <cell r="D29">
            <v>19.57</v>
          </cell>
        </row>
        <row r="30">
          <cell r="A30">
            <v>97170</v>
          </cell>
          <cell r="B30" t="str">
            <v>ASSENTAMENTO DE TUBO DE FERRO FUNDIDO PARA REDE DE ÁGUA, DN 900 MM, JUNTA ELÁSTICA, INSTALADO EM LOCAL COM NÍVEL BAIXO DE INTERFERÊNCIAS (NÃO INCLUI FORNECIMENTO). AF_11/2017</v>
          </cell>
          <cell r="C30" t="str">
            <v>M</v>
          </cell>
          <cell r="D30">
            <v>21.76</v>
          </cell>
        </row>
        <row r="31">
          <cell r="A31">
            <v>97171</v>
          </cell>
          <cell r="B31" t="str">
            <v>ASSENTAMENTO DE TUBO DE FERRO FUNDIDO PARA REDE DE ÁGUA, DN 1000 MM, JUNTA ELÁSTICA, INSTALADO EM LOCAL COM NÍVEL BAIXO DE INTERFERÊNCIAS (NÃO INCLUI FORNECIMENTO). AF_11/2017</v>
          </cell>
          <cell r="C31" t="str">
            <v>M</v>
          </cell>
          <cell r="D31">
            <v>23.98</v>
          </cell>
        </row>
        <row r="32">
          <cell r="A32">
            <v>97172</v>
          </cell>
          <cell r="B32" t="str">
            <v>ASSENTAMENTO DE TUBO DE FERRO FUNDIDO PARA REDE DE ÁGUA, DN 1200 MM, JUNTA ELÁSTICA, INSTALADO EM LOCAL COM NÍVEL BAIXO DE INTERFERÊNCIAS (NÃO INCLUI FORNECIMENTO). AF_11/2017</v>
          </cell>
          <cell r="C32" t="str">
            <v>M</v>
          </cell>
          <cell r="D32">
            <v>28.74</v>
          </cell>
        </row>
        <row r="33">
          <cell r="A33">
            <v>97173</v>
          </cell>
          <cell r="B33" t="str">
            <v>ASSENTAMENTO DE TUBO DE AÇO CARBONO PARA REDE DE ÁGUA, DN 600 MM (24), JUNTA SOLDADA, INSTALADO EM LOCAL COM NÍVEL ALTO DE INTERFERÊNCIAS (NÃO INCLUI FORNECIMENTO). AF_11/2017</v>
          </cell>
          <cell r="C33" t="str">
            <v>M</v>
          </cell>
          <cell r="D33">
            <v>22.49</v>
          </cell>
        </row>
        <row r="34">
          <cell r="A34">
            <v>97174</v>
          </cell>
          <cell r="B34" t="str">
            <v>ASSENTAMENTO DE TUBO DE AÇO CARBONO PARA REDE DE ÁGUA, DN 700 MM (28), JUNTA SOLDADA, INSTALADO EM LOCAL COM NÍVEL ALTO DE INTERFERÊNCIAS (NÃO INCLUI FORNECIMENTO). AF_11/2017</v>
          </cell>
          <cell r="C34" t="str">
            <v>M</v>
          </cell>
          <cell r="D34">
            <v>26.01</v>
          </cell>
        </row>
        <row r="35">
          <cell r="A35">
            <v>97175</v>
          </cell>
          <cell r="B35" t="str">
            <v>ASSENTAMENTO DE TUBO DE AÇO CARBONO PARA REDE DE ÁGUA, DN 800 MM (32), JUNTA SOLDADA, INSTALADO EM LOCAL COM NÍVEL ALTO DE INTERFERÊNCIAS (NÃO INCLUI FORNECIMENTO). AF_11/2017</v>
          </cell>
          <cell r="C35" t="str">
            <v>M</v>
          </cell>
          <cell r="D35">
            <v>29.51</v>
          </cell>
        </row>
        <row r="36">
          <cell r="A36">
            <v>97176</v>
          </cell>
          <cell r="B36" t="str">
            <v>ASSENTAMENTO DE TUBO DE AÇO CARBONO PARA REDE DE ÁGUA, DN 900 MM (36), JUNTA SOLDADA, INSTALADO EM LOCAL COM NÍVEL ALTO DE INTERFERÊNCIAS (NÃO INCLUI FORNECIMENTO). AF_11/2017</v>
          </cell>
          <cell r="C36" t="str">
            <v>M</v>
          </cell>
          <cell r="D36">
            <v>33.020000000000003</v>
          </cell>
        </row>
        <row r="37">
          <cell r="A37">
            <v>97177</v>
          </cell>
          <cell r="B37" t="str">
            <v>ASSENTAMENTO DE TUBO DE AÇO CARBONO PARA REDE DE ÁGUA, DN 1000 MM (40) OU DN 1100 MM (44), JUNTA SOLDADA, INSTALADO EM LOCAL COM NÍVEL ALTO DE INTERFERÊNCIAS (NÃO INCLUI FORNECIMENTO). AF_11/2017</v>
          </cell>
          <cell r="C37" t="str">
            <v>M</v>
          </cell>
          <cell r="D37">
            <v>40.020000000000003</v>
          </cell>
        </row>
        <row r="38">
          <cell r="A38">
            <v>97178</v>
          </cell>
          <cell r="B38" t="str">
            <v>ASSENTAMENTO DE TUBO DE AÇO CARBONO PARA REDE DE ÁGUA, DN 1200 MM (48) OU DN 1300 MM (52), JUNTA SOLDADA, INSTALADO EM LOCAL COM NÍVEL ALTO DE INTERFERÊNCIAS (NÃO INCLUI FORNECIMENTO). AF_11/2017</v>
          </cell>
          <cell r="C38" t="str">
            <v>M</v>
          </cell>
          <cell r="D38">
            <v>47.05</v>
          </cell>
        </row>
        <row r="39">
          <cell r="A39">
            <v>97179</v>
          </cell>
          <cell r="B39" t="str">
            <v>ASSENTAMENTO DE TUBO DE AÇO CARBONO PARA REDE DE ÁGUA, DN 1400 MM (56'') OU DN 1500 MM (60), JUNTA SOLDADA, INSTALADO EM LOCAL COM NÍVEL ALTO DE INTERFERÊNCIAS (NÃO INCLUI FORNECIMENTO). AF_11/2017</v>
          </cell>
          <cell r="C39" t="str">
            <v>M</v>
          </cell>
          <cell r="D39">
            <v>54.05</v>
          </cell>
        </row>
        <row r="40">
          <cell r="A40">
            <v>97180</v>
          </cell>
          <cell r="B40" t="str">
            <v>ASSENTAMENTO DE TUBO DE AÇO CARBONO PARA REDE DE ÁGUA, DN 1600 MM (64) OU DN 1700 MM (68), JUNTA SOLDADA, INSTALADO EM LOCAL COM NÍVEL ALTO DE INTERFERÊNCIAS (NÃO INCLUI FORNECIMENTO). AF_11/2017</v>
          </cell>
          <cell r="C40" t="str">
            <v>M</v>
          </cell>
          <cell r="D40">
            <v>61.08</v>
          </cell>
        </row>
        <row r="41">
          <cell r="A41">
            <v>97181</v>
          </cell>
          <cell r="B41" t="str">
            <v>ASSENTAMENTO DE TUBO DE AÇO CARBONO PARA REDE DE ÁGUA, DN 1800 MM (72) OU DN 1900 MM (76), JUNTA SOLDADA, INSTALADO EM LOCAL COM NÍVEL ALTO DE INTERFERÊNCIAS (NÃO INCLUI FORNECIMENTO). AF_11/2017</v>
          </cell>
          <cell r="C41" t="str">
            <v>M</v>
          </cell>
          <cell r="D41">
            <v>70.569999999999993</v>
          </cell>
        </row>
        <row r="42">
          <cell r="A42">
            <v>97182</v>
          </cell>
          <cell r="B42" t="str">
            <v>ASSENTAMENTO DE TUBO DE AÇO CARBONO PARA REDE DE ÁGUA, DN 2000 MM (80) OU DN 2100 MM (84), JUNTA SOLDADA, INSTALADO EM LOCAL COM NÍVEL ALTO DE INTERFERÊNCIAS (NÃO INCLUI FORNECIMENTO). AF_11/2017</v>
          </cell>
          <cell r="C42" t="str">
            <v>M</v>
          </cell>
          <cell r="D42">
            <v>77.849999999999994</v>
          </cell>
        </row>
        <row r="43">
          <cell r="A43">
            <v>97183</v>
          </cell>
          <cell r="B43" t="str">
            <v>ASSENTAMENTO DE TUBO DE AÇO CARBONO PARA REDE DE ÁGUA, DN 600 MM (24), JUNTA SOLDADA, INSTALADO EM LOCAL COM NÍVEL BAIXO DE INTERFERÊNCIAS (NÃO INCLUI FORNECIMENTO). AF_11/2017</v>
          </cell>
          <cell r="C43" t="str">
            <v>M</v>
          </cell>
          <cell r="D43">
            <v>18.38</v>
          </cell>
        </row>
        <row r="44">
          <cell r="A44">
            <v>97184</v>
          </cell>
          <cell r="B44" t="str">
            <v>ASSENTAMENTO DE TUBO DE AÇO CARBONO PARA REDE DE ÁGUA, DN 700 MM (28), JUNTA SOLDADA, INSTALADO EM LOCAL COM NÍVEL BAIXO DE INTERFERÊNCIAS (NÃO INCLUI FORNECIMENTO). AF_11/2017</v>
          </cell>
          <cell r="C44" t="str">
            <v>M</v>
          </cell>
          <cell r="D44">
            <v>21.3</v>
          </cell>
        </row>
        <row r="45">
          <cell r="A45">
            <v>97185</v>
          </cell>
          <cell r="B45" t="str">
            <v>ASSENTAMENTO DE TUBO DE AÇO CARBONO PARA REDE DE ÁGUA, DN 800 MM (32), JUNTA SOLDADA, INSTALADO EM LOCAL COM NÍVEL BAIXO DE INTERFERÊNCIAS (NÃO INCLUI FORNECIMENTO). AF_11/2017</v>
          </cell>
          <cell r="C45" t="str">
            <v>M</v>
          </cell>
          <cell r="D45">
            <v>24.23</v>
          </cell>
        </row>
        <row r="46">
          <cell r="A46">
            <v>97186</v>
          </cell>
          <cell r="B46" t="str">
            <v>ASSENTAMENTO DE TUBO DE AÇO CARBONO PARA REDE DE ÁGUA, DN 900 MM (36), JUNTA SOLDADA, INSTALADO EM LOCAL COM NÍVEL BAIXO DE INTERFERÊNCIAS (NÃO INCLUI FORNECIMENTO). AF_11/2017</v>
          </cell>
          <cell r="C46" t="str">
            <v>M</v>
          </cell>
          <cell r="D46">
            <v>27.14</v>
          </cell>
        </row>
        <row r="47">
          <cell r="A47">
            <v>97187</v>
          </cell>
          <cell r="B47" t="str">
            <v>ASSENTAMENTO DE TUBO DE AÇO CARBONO PARA REDE DE ÁGUA, DN 1000 MM (40  ) OU DN 1100 MM (44  ), JUNTA SOLDADA, INSTALADO EM LOCAL COM NÍVEL BAIXO DE INTERFERÊNCIAS (NÃO INCLUI FORNECIMENTO). AF_11/2017</v>
          </cell>
          <cell r="C47" t="str">
            <v>M</v>
          </cell>
          <cell r="D47">
            <v>32.97</v>
          </cell>
        </row>
        <row r="48">
          <cell r="A48">
            <v>97188</v>
          </cell>
          <cell r="B48" t="str">
            <v>ASSENTAMENTO DE TUBO DE AÇO CARBONO PARA REDE DE ÁGUA, DN 1200 MM (48) OU DN 1300 MM (52), JUNTA SOLDADA, INSTALADO EM LOCAL COM NÍVEL BAIXO DE INTERFERÊNCIAS (NÃO INCLUI FORNECIMENTO). AF_11/2017</v>
          </cell>
          <cell r="C48" t="str">
            <v>M</v>
          </cell>
          <cell r="D48">
            <v>38.82</v>
          </cell>
        </row>
        <row r="49">
          <cell r="A49">
            <v>97189</v>
          </cell>
          <cell r="B49" t="str">
            <v>ASSENTAMENTO DE TUBO DE AÇO CARBONO PARA REDE DE ÁGUA, DN 1400 MM (56'') OU DN 1500 MM (60), JUNTA SOLDADA, INSTALADO EM LOCAL COM NÍVEL BAIXO DE INTERFERÊNCIAS (NÃO INCLUI FORNECIMENTO). AF_11/2017</v>
          </cell>
          <cell r="C49" t="str">
            <v>M</v>
          </cell>
          <cell r="D49">
            <v>44.65</v>
          </cell>
        </row>
        <row r="50">
          <cell r="A50">
            <v>97190</v>
          </cell>
          <cell r="B50" t="str">
            <v>ASSENTAMENTO DE TUBO DE AÇO CARBONO PARA REDE DE ÁGUA, DN 1600 MM (64) OU DN 1700 MM (68), JUNTA SOLDADA, INSTALADO EM LOCAL COM NÍVEL BAIXO DE INTERFERÊNCIAS (NÃO INCLUI FORNECIMENTO). AF_11/2017</v>
          </cell>
          <cell r="C50" t="str">
            <v>M</v>
          </cell>
          <cell r="D50">
            <v>50.49</v>
          </cell>
        </row>
        <row r="51">
          <cell r="A51">
            <v>97191</v>
          </cell>
          <cell r="B51" t="str">
            <v>ASSENTAMENTO DE TUBO DE AÇO CARBONO PARA REDE DE ÁGUA, DN 1800 MM (72) OU DN 1900 MM (76), JUNTA SOLDADA, INSTALADO EM LOCAL COM NÍVEL BAIXO DE INTERFERÊNCIAS (NÃO INCLUI FORNECIMENTO). AF_11/2017</v>
          </cell>
          <cell r="C51" t="str">
            <v>M</v>
          </cell>
          <cell r="D51">
            <v>58.24</v>
          </cell>
        </row>
        <row r="52">
          <cell r="A52">
            <v>97192</v>
          </cell>
          <cell r="B52" t="str">
            <v>ASSENTAMENTO DE TUBO DE AÇO CARBONO PARA REDE DE ÁGUA, DN 2000 MM (80) OU DN 2100 MM (84), JUNTA SOLDADA, INSTALADO EM LOCAL COM NÍVEL BAIXO DE INTERFERÊNCIAS (NÃO INCLUI FORNECIMENTO). AF_11/2017</v>
          </cell>
          <cell r="C52" t="str">
            <v>M</v>
          </cell>
          <cell r="D52">
            <v>64.28</v>
          </cell>
        </row>
        <row r="53">
          <cell r="A53">
            <v>90694</v>
          </cell>
          <cell r="B53" t="str">
            <v>TUBO DE PVC PARA REDE COLETORA DE ESGOTO DE PAREDE MACIÇA, DN 100 MM, JUNTA ELÁSTICA, INSTALADO EM LOCAL COM NÍVEL BAIXO DE INTERFERÊNCIAS - FORNECIMENTO E ASSENTAMENTO. AF_06/2015</v>
          </cell>
          <cell r="C53" t="str">
            <v>M</v>
          </cell>
          <cell r="D53">
            <v>21.25</v>
          </cell>
        </row>
        <row r="54">
          <cell r="A54">
            <v>90695</v>
          </cell>
          <cell r="B54" t="str">
            <v>TUBO DE PVC PARA REDE COLETORA DE ESGOTO DE PAREDE MACIÇA, DN 150 MM, JUNTA ELÁSTICA, INSTALADO EM LOCAL COM NÍVEL BAIXO DE INTERFERÊNCIAS - FORNECIMENTO E ASSENTAMENTO. AF_06/2015</v>
          </cell>
          <cell r="C54" t="str">
            <v>M</v>
          </cell>
          <cell r="D54">
            <v>43.84</v>
          </cell>
        </row>
        <row r="55">
          <cell r="A55">
            <v>90696</v>
          </cell>
          <cell r="B55" t="str">
            <v>TUBO DE PVC PARA REDE COLETORA DE ESGOTO DE PAREDE MACIÇA, DN 200 MM, JUNTA ELÁSTICA, INSTALADO EM LOCAL COM NÍVEL BAIXO DE INTERFERÊNCIAS - FORNECIMENTO E ASSENTAMENTO. AF_06/2015</v>
          </cell>
          <cell r="C55" t="str">
            <v>M</v>
          </cell>
          <cell r="D55">
            <v>64.959999999999994</v>
          </cell>
        </row>
        <row r="56">
          <cell r="A56">
            <v>90697</v>
          </cell>
          <cell r="B56" t="str">
            <v>TUBO DE PVC PARA REDE COLETORA DE ESGOTO DE PAREDE MACIÇA, DN 250 MM, JUNTA ELÁSTICA, INSTALADO EM LOCAL COM NÍVEL BAIXO DE INTERFERÊNCIAS - FORNECIMENTO E ASSENTAMENTO. AF_06/2015</v>
          </cell>
          <cell r="C56" t="str">
            <v>M</v>
          </cell>
          <cell r="D56">
            <v>109.05</v>
          </cell>
        </row>
        <row r="57">
          <cell r="A57">
            <v>90698</v>
          </cell>
          <cell r="B57" t="str">
            <v>TUBO DE PVC PARA REDE COLETORA DE ESGOTO DE PAREDE MACIÇA, DN 300 MM, JUNTA ELÁSTICA, INSTALADO EM LOCAL COM NÍVEL BAIXO DE INTERFERÊNCIAS - FORNECIMENTO E ASSENTAMENTO. AF_06/2015</v>
          </cell>
          <cell r="C57" t="str">
            <v>M</v>
          </cell>
          <cell r="D57">
            <v>174.37</v>
          </cell>
        </row>
        <row r="58">
          <cell r="A58">
            <v>90699</v>
          </cell>
          <cell r="B58" t="str">
            <v>TUBO DE PVC PARA REDE COLETORA DE ESGOTO DE PAREDE MACIÇA, DN 350 MM, JUNTA ELÁSTICA, INSTALADO EM LOCAL COM NÍVEL BAIXO DE INTERFERÊNCIAS - FORNECIMENTO E ASSENTAMENTO. AF_06/2015</v>
          </cell>
          <cell r="C58" t="str">
            <v>M</v>
          </cell>
          <cell r="D58">
            <v>215.48</v>
          </cell>
        </row>
        <row r="59">
          <cell r="A59">
            <v>90700</v>
          </cell>
          <cell r="B59" t="str">
            <v>TUBO DE PVC PARA REDE COLETORA DE ESGOTO DE PAREDE MACIÇA, DN 400 MM, JUNTA ELÁSTICA, INSTALADO EM LOCAL COM NÍVEL BAIXO DE INTERFERÊNCIAS - FORNECIMENTO E ASSENTAMENTO. AF_06/2015</v>
          </cell>
          <cell r="C59" t="str">
            <v>M</v>
          </cell>
          <cell r="D59">
            <v>283.08999999999997</v>
          </cell>
        </row>
        <row r="60">
          <cell r="A60">
            <v>90701</v>
          </cell>
          <cell r="B60" t="str">
            <v>TUBO DE PVC CORRUGADO DE DUPLA PAREDE PARA REDE COLETORA DE ESGOTO, DN 150 MM, JUNTA ELÁSTICA, INSTALADO EM LOCAL COM NÍVEL BAIXO DE INTERFERÊNCIAS - FORNECIMENTO E ASSENTAMENTO. AF_06/2015</v>
          </cell>
          <cell r="C60" t="str">
            <v>M</v>
          </cell>
          <cell r="D60">
            <v>38.33</v>
          </cell>
        </row>
        <row r="61">
          <cell r="A61">
            <v>90702</v>
          </cell>
          <cell r="B61" t="str">
            <v>TUBO DE PVC CORRUGADO DE DUPLA PAREDE PARA REDE COLETORA DE ESGOTO, DN 200 MM, JUNTA ELÁSTICA, INSTALADO EM LOCAL COM NÍVEL BAIXO DE INTERFERÊNCIAS - FORNECIMENTO E ASSENTAMENTO. AF_06/2015</v>
          </cell>
          <cell r="C61" t="str">
            <v>M</v>
          </cell>
          <cell r="D61">
            <v>59.47</v>
          </cell>
        </row>
        <row r="62">
          <cell r="A62">
            <v>90703</v>
          </cell>
          <cell r="B62" t="str">
            <v>TUBO DE PVC CORRUGADO DE DUPLA PAREDE PARA REDE COLETORA DE ESGOTO, DN 250 MM, JUNTA ELÁSTICA, INSTALADO EM LOCAL COM NÍVEL BAIXO DE INTERFERÊNCIAS - FORNECIMENTO E ASSENTAMENTO. AF_06/2015</v>
          </cell>
          <cell r="C62" t="str">
            <v>M</v>
          </cell>
          <cell r="D62">
            <v>96.19</v>
          </cell>
        </row>
        <row r="63">
          <cell r="A63">
            <v>90704</v>
          </cell>
          <cell r="B63" t="str">
            <v>TUBO DE PVC CORRUGADO DE DUPLA PAREDE PARA REDE COLETORA DE ESGOTO, DN 300 MM, JUNTA ELÁSTICA, INSTALADO EM LOCAL COM NÍVEL BAIXO DE INTERFERÊNCIAS - FORNECIMENTO E ASSENTAMENTO. AF_06/2015</v>
          </cell>
          <cell r="C63" t="str">
            <v>M</v>
          </cell>
          <cell r="D63">
            <v>132.07</v>
          </cell>
        </row>
        <row r="64">
          <cell r="A64">
            <v>90705</v>
          </cell>
          <cell r="B64" t="str">
            <v>TUBO DE PVC CORRUGADO DE DUPLA PAREDE PARA REDE COLETORA DE ESGOTO, DN 350 MM, JUNTA ELÁSTICA, INSTALADO EM LOCAL COM NÍVEL BAIXO DE INTERFERÊNCIAS - FORNECIMENTO E ASSENTAMENTO. AF_06/2015</v>
          </cell>
          <cell r="C64" t="str">
            <v>M</v>
          </cell>
          <cell r="D64">
            <v>185.01</v>
          </cell>
        </row>
        <row r="65">
          <cell r="A65">
            <v>90706</v>
          </cell>
          <cell r="B65" t="str">
            <v>TUBO DE PVC CORRUGADO DE DUPLA PAREDE PARA REDE COLETORA DE ESGOTO, DN 400 MM, JUNTA ELÁSTICA, INSTALADO EM LOCAL COM NÍVEL BAIXO DE INTERFERÊNCIAS - FORNECIMENTO E ASSENTAMENTO. AF_06/2015</v>
          </cell>
          <cell r="C65" t="str">
            <v>M</v>
          </cell>
          <cell r="D65">
            <v>221.88</v>
          </cell>
        </row>
        <row r="66">
          <cell r="A66">
            <v>90708</v>
          </cell>
          <cell r="B66" t="str">
            <v>TUBO DE PEAD CORRUGADO DE DUPLA PAREDE PARA REDE COLETORA DE ESGOTO, DN 600 MM, JUNTA ELÁSTICA INTEGRADA, INSTALADO EM LOCAL COM NÍVEL BAIXO DE INTERFERÊNCIAS - FORNECIMENTO E ASSENTAMENTO. AF_06/2015</v>
          </cell>
          <cell r="C66" t="str">
            <v>M</v>
          </cell>
          <cell r="D66">
            <v>591.88</v>
          </cell>
        </row>
        <row r="67">
          <cell r="A67">
            <v>90709</v>
          </cell>
          <cell r="B67" t="str">
            <v>TUBO DE PVC PARA REDE COLETORA DE ESGOTO DE PAREDE MACIÇA, DN 100 MM, JUNTA ELÁSTICA, INSTALADO EM LOCAL COM NÍVEL ALTO DE INTERFERÊNCIAS - FORNECIMENTO E ASSENTAMENTO. AF_06/2015</v>
          </cell>
          <cell r="C67" t="str">
            <v>M</v>
          </cell>
          <cell r="D67">
            <v>22.8</v>
          </cell>
        </row>
        <row r="68">
          <cell r="A68">
            <v>90710</v>
          </cell>
          <cell r="B68" t="str">
            <v>TUBO DE PVC PARA REDE COLETORA DE ESGOTO DE PAREDE MACIÇA, DN 150 MM, JUNTA ELÁSTICA, INSTALADO EM LOCAL COM NÍVEL ALTO DE INTERFERÊNCIAS - FORNECIMENTO E ASSENTAMENTO. AF_06/2015</v>
          </cell>
          <cell r="C68" t="str">
            <v>M</v>
          </cell>
          <cell r="D68">
            <v>45.39</v>
          </cell>
        </row>
        <row r="69">
          <cell r="A69">
            <v>90711</v>
          </cell>
          <cell r="B69" t="str">
            <v>TUBO DE PVC PARA REDE COLETORA DE ESGOTO DE PAREDE MACIÇA, DN 200 MM, JUNTA ELÁSTICA, INSTALADO EM LOCAL COM NÍVEL ALTO DE INTERFERÊNCIAS - FORNECIMENTO E ASSENTAMENTO. AF_06/2015</v>
          </cell>
          <cell r="C69" t="str">
            <v>M</v>
          </cell>
          <cell r="D69">
            <v>66.5</v>
          </cell>
        </row>
        <row r="70">
          <cell r="A70">
            <v>90712</v>
          </cell>
          <cell r="B70" t="str">
            <v>TUBO DE PVC PARA REDE COLETORA DE ESGOTO DE PAREDE MACIÇA, DN 250 MM, JUNTA ELÁSTICA, INSTALADO EM LOCAL COM NÍVEL ALTO DE INTERFERÊNCIAS - FORNECIMENTO E ASSENTAMENTO. AF_06/2015</v>
          </cell>
          <cell r="C70" t="str">
            <v>M</v>
          </cell>
          <cell r="D70">
            <v>110.59</v>
          </cell>
        </row>
        <row r="71">
          <cell r="A71">
            <v>90713</v>
          </cell>
          <cell r="B71" t="str">
            <v>TUBO DE PVC PARA REDE COLETORA DE ESGOTO DE PAREDE MACIÇA, DN 300 MM, JUNTA ELÁSTICA, INSTALADO EM LOCAL COM NÍVEL ALTO DE INTERFERÊNCIAS - FORNECIMENTO E ASSENTAMENTO. AF_06/2015</v>
          </cell>
          <cell r="C71" t="str">
            <v>M</v>
          </cell>
          <cell r="D71">
            <v>175.91</v>
          </cell>
        </row>
        <row r="72">
          <cell r="A72">
            <v>90714</v>
          </cell>
          <cell r="B72" t="str">
            <v>TUBO DE PVC PARA REDE COLETORA DE ESGOTO DE PAREDE MACIÇA, DN 350 MM, JUNTA ELÁSTICA, INSTALADO EM LOCAL COM NÍVEL ALTO DE INTERFERÊNCIAS - FORNECIMENTO E ASSENTAMENTO. AF_06/2015</v>
          </cell>
          <cell r="C72" t="str">
            <v>M</v>
          </cell>
          <cell r="D72">
            <v>217.02</v>
          </cell>
        </row>
        <row r="73">
          <cell r="A73">
            <v>90715</v>
          </cell>
          <cell r="B73" t="str">
            <v>TUBO DE PVC PARA REDE COLETORA DE ESGOTO DE PAREDE MACIÇA, DN 400 MM, JUNTA ELÁSTICA, INSTALADO EM LOCAL COM NÍVEL ALTO DE INTERFERÊNCIAS - FORNECIMENTO E ASSENTAMENTO. AF_06/2015</v>
          </cell>
          <cell r="C73" t="str">
            <v>M</v>
          </cell>
          <cell r="D73">
            <v>286.3</v>
          </cell>
        </row>
        <row r="74">
          <cell r="A74">
            <v>90716</v>
          </cell>
          <cell r="B74" t="str">
            <v>TUBO DE PVC CORRUGADO DE DUPLA PAREDE PARA REDE COLETORA DE ESGOTO, DN 150 MM, JUNTA ELÁSTICA, INSTALADO EM LOCAL COM NÍVEL ALTO DE INTERFERÊNCIAS - FORNECIMENTO E ASSENTAMENTO. AF_06/2015</v>
          </cell>
          <cell r="C74" t="str">
            <v>M</v>
          </cell>
          <cell r="D74">
            <v>39.880000000000003</v>
          </cell>
        </row>
        <row r="75">
          <cell r="A75">
            <v>90717</v>
          </cell>
          <cell r="B75" t="str">
            <v>TUBO DE PVC CORRUGADO DE DUPLA PAREDE PARA REDE COLETORA DE ESGOTO, DN 200 MM, JUNTA ELÁSTICA, INSTALADO EM LOCAL COM NÍVEL ALTO DE INTERFERÊNCIAS - FORNECIMENTO E ASSENTAMENTO. AF_06/2015</v>
          </cell>
          <cell r="C75" t="str">
            <v>M</v>
          </cell>
          <cell r="D75">
            <v>61.01</v>
          </cell>
        </row>
        <row r="76">
          <cell r="A76">
            <v>90718</v>
          </cell>
          <cell r="B76" t="str">
            <v>TUBO DE PVC CORRUGADO DE DUPLA PAREDE PARA REDE COLETORA DE ESGOTO, DN 250 MM, JUNTA ELÁSTICA, INSTALADO EM LOCAL COM NÍVEL ALTO DE INTERFERÊNCIAS - FORNECIMENTO E ASSENTAMENTO. AF_06/2015</v>
          </cell>
          <cell r="C76" t="str">
            <v>M</v>
          </cell>
          <cell r="D76">
            <v>97.74</v>
          </cell>
        </row>
        <row r="77">
          <cell r="A77">
            <v>90719</v>
          </cell>
          <cell r="B77" t="str">
            <v>TUBO DE PVC CORRUGADO DE DUPLA PAREDE PARA REDE COLETORA DE ESGOTO, DN 300 MM, JUNTA ELÁSTICA, INSTALADO EM LOCAL COM NÍVEL ALTO DE INTERFERÊNCIAS - FORNECIMENTO E ASSENTAMENTO. AF_06/2015</v>
          </cell>
          <cell r="C77" t="str">
            <v>M</v>
          </cell>
          <cell r="D77">
            <v>133.61000000000001</v>
          </cell>
        </row>
        <row r="78">
          <cell r="A78">
            <v>90720</v>
          </cell>
          <cell r="B78" t="str">
            <v>TUBO DE PVC CORRUGADO DE DUPLA PAREDE PARA REDE COLETORA DE ESGOTO, DN 350 MM, JUNTA ELÁSTICA, INSTALADO EM LOCAL COM NÍVEL ALTO DE INTERFERÊNCIAS - FORNECIMENTO E ASSENTAMENTO. AF_06/2015</v>
          </cell>
          <cell r="C78" t="str">
            <v>M</v>
          </cell>
          <cell r="D78">
            <v>186.54</v>
          </cell>
        </row>
        <row r="79">
          <cell r="A79">
            <v>90721</v>
          </cell>
          <cell r="B79" t="str">
            <v>TUBO DE PVC CORRUGADO DE DUPLA PAREDE PARA REDE COLETORA DE ESGOTO, DN 400 MM, EM JUNTA ELÁSTICA, INSTALADO EM LOCAL COM NÍVEL ALTO DE INTERFERÊNCIAS - FORNECIMENTO E ASSENTAMENTO. AF_06/2015</v>
          </cell>
          <cell r="C79" t="str">
            <v>M</v>
          </cell>
          <cell r="D79">
            <v>225.09</v>
          </cell>
        </row>
        <row r="80">
          <cell r="A80">
            <v>90723</v>
          </cell>
          <cell r="B80" t="str">
            <v>TUBO DE PEAD CORRUGADO DE DUPLA PAREDE PARA REDE COLETORA DE ESGOTO, DN 600 MM, JUNTA ELÁSTICA INTEGRADA, INSTALADO EM LOCAL COM NÍVEL ALTO DE INTERFERÊNCIAS - FORNECIMENTO E ASSENTAMENTO. AF_06/2015</v>
          </cell>
          <cell r="C80" t="str">
            <v>M</v>
          </cell>
          <cell r="D80">
            <v>593.86</v>
          </cell>
        </row>
        <row r="81">
          <cell r="A81">
            <v>90724</v>
          </cell>
          <cell r="B81" t="str">
            <v>JUNTA ARGAMASSADA ENTRE TUBO DN 100 MM E O POÇO DE VISITA/ CAIXA DE CONCRETO OU ALVENARIA EM REDES DE ESGOTO. AF_06/2015</v>
          </cell>
          <cell r="C81" t="str">
            <v>UN</v>
          </cell>
          <cell r="D81">
            <v>18.170000000000002</v>
          </cell>
        </row>
        <row r="82">
          <cell r="A82">
            <v>90725</v>
          </cell>
          <cell r="B82" t="str">
            <v>JUNTA ARGAMASSADA ENTRE TUBO DN 150 MM E O POÇO DE VISITA/ CAIXA DE CONCRETO OU ALVENARIA EM REDES DE ESGOTO. AF_06/2015</v>
          </cell>
          <cell r="C82" t="str">
            <v>UN</v>
          </cell>
          <cell r="D82">
            <v>22.47</v>
          </cell>
        </row>
        <row r="83">
          <cell r="A83">
            <v>90726</v>
          </cell>
          <cell r="B83" t="str">
            <v>JUNTA ARGAMASSADA ENTRE TUBO DN 200 MM E O POÇO/ CAIXA DE CONCRETO OU ALVENARIA EM REDES DE ESGOTO. AF_06/2015</v>
          </cell>
          <cell r="C83" t="str">
            <v>UN</v>
          </cell>
          <cell r="D83">
            <v>26.77</v>
          </cell>
        </row>
        <row r="84">
          <cell r="A84">
            <v>90727</v>
          </cell>
          <cell r="B84" t="str">
            <v>JUNTA ARGAMASSADA ENTRE TUBO DN 250 MM E O POÇO DE VISITA/ CAIXA DE CONCRETO OU ALVENARIA EM REDES DE ESGOTO. AF_06/2015</v>
          </cell>
          <cell r="C84" t="str">
            <v>UN</v>
          </cell>
          <cell r="D84">
            <v>31.06</v>
          </cell>
        </row>
        <row r="85">
          <cell r="A85">
            <v>90728</v>
          </cell>
          <cell r="B85" t="str">
            <v>JUNTA ARGAMASSADA ENTRE TUBO DN 300 MM E O POÇO DE VISITA/ CAIXA DE CONCRETO OU ALVENARIA EM REDES DE ESGOTO. AF_06/2015</v>
          </cell>
          <cell r="C85" t="str">
            <v>UN</v>
          </cell>
          <cell r="D85">
            <v>35.36</v>
          </cell>
        </row>
        <row r="86">
          <cell r="A86">
            <v>90729</v>
          </cell>
          <cell r="B86" t="str">
            <v>JUNTA ARGAMASSADA ENTRE TUBO DN 350 MM E O POÇO DE VISITA/ CAIXA DE CONCRETO OU ALVENARIA EM REDES DE ESGOTO. AF_06/2015</v>
          </cell>
          <cell r="C86" t="str">
            <v>UN</v>
          </cell>
          <cell r="D86">
            <v>39.67</v>
          </cell>
        </row>
        <row r="87">
          <cell r="A87">
            <v>90730</v>
          </cell>
          <cell r="B87" t="str">
            <v>JUNTA ARGAMASSADA ENTRE TUBO DN 400 MM E O POÇO DE VISITA/ CAIXA DE CONCRETO OU ALVENARIA EM REDES DE ESGOTO. AF_06/2015</v>
          </cell>
          <cell r="C87" t="str">
            <v>UN</v>
          </cell>
          <cell r="D87">
            <v>44</v>
          </cell>
        </row>
        <row r="88">
          <cell r="A88">
            <v>90731</v>
          </cell>
          <cell r="B88" t="str">
            <v>JUNTA ARGAMASSADA ENTRE TUBO DN 450 MM E O POÇO DE VISITA/ CAIXA DE CONCRETO OU ALVENARIA EM REDES DE ESGOTO. AF_06/2015</v>
          </cell>
          <cell r="C88" t="str">
            <v>UN</v>
          </cell>
          <cell r="D88">
            <v>48.29</v>
          </cell>
        </row>
        <row r="89">
          <cell r="A89">
            <v>90732</v>
          </cell>
          <cell r="B89" t="str">
            <v>JUNTA ARGAMASSADA ENTRE TUBO DN 600 MM E O POÇO DE VISITA/ CAIXA DE CONCRETO OU ALVENARIA EM REDES DE ESGOTO. AF_06/2015</v>
          </cell>
          <cell r="C89" t="str">
            <v>UN</v>
          </cell>
          <cell r="D89">
            <v>61.19</v>
          </cell>
        </row>
        <row r="90">
          <cell r="A90">
            <v>90733</v>
          </cell>
          <cell r="B90" t="str">
            <v>ASSENTAMENTO DE TUBO DE PVC PARA REDE COLETORA DE ESGOTO DE PAREDE MACIÇA, DN 100 MM, JUNTA ELÁSTICA, INSTALADO EM LOCAL COM NÍVEL BAIXO DE INTERFERÊNCIAS (NÃO INCLUI FORNECIMENTO). AF_06/2015</v>
          </cell>
          <cell r="C90" t="str">
            <v>M</v>
          </cell>
          <cell r="D90">
            <v>1.94</v>
          </cell>
        </row>
        <row r="91">
          <cell r="A91">
            <v>90734</v>
          </cell>
          <cell r="B91" t="str">
            <v>ASSENTAMENTO DE TUBO DE PVC PARA REDE COLETORA DE ESGOTO DE PAREDE MACIÇA, DN 150 MM, JUNTA ELÁSTICA, INSTALADO EM LOCAL COM NÍVEL BAIXO DE INTERFERÊNCIAS (NÃO INCLUI FORNECIMENTO). AF_06/2015</v>
          </cell>
          <cell r="C91" t="str">
            <v>M</v>
          </cell>
          <cell r="D91">
            <v>2.37</v>
          </cell>
        </row>
        <row r="92">
          <cell r="A92">
            <v>90735</v>
          </cell>
          <cell r="B92" t="str">
            <v>ASSENTAMENTO DE TUBO DE PVC PARA REDE COLETORA DE ESGOTO DE PAREDE MACIÇA, DN 200 MM, JUNTA ELÁSTICA, INSTALADO EM LOCAL COM NÍVEL BAIXO DE INTERFERÊNCIAS (NÃO INCLUI FORNECIMENTO). AF_06/2015</v>
          </cell>
          <cell r="C92" t="str">
            <v>M</v>
          </cell>
          <cell r="D92">
            <v>2.81</v>
          </cell>
        </row>
        <row r="93">
          <cell r="A93">
            <v>90736</v>
          </cell>
          <cell r="B93" t="str">
            <v>ASSENTAMENTO DE TUBO DE PVC PARA REDE COLETORA DE ESGOTO DE PAREDE MACIÇA, DN 250 MM, JUNTA ELÁSTICA, INSTALADO EM LOCAL COM NÍVEL BAIXO DE INTERFERÊNCIAS (NÃO INCLUI FORNECIMENTO). AF_06/2015</v>
          </cell>
          <cell r="C93" t="str">
            <v>M</v>
          </cell>
          <cell r="D93">
            <v>3.25</v>
          </cell>
        </row>
        <row r="94">
          <cell r="A94">
            <v>90737</v>
          </cell>
          <cell r="B94" t="str">
            <v>ASSENTAMENTO DE TUBO DE PVC PARA REDE COLETORA DE ESGOTO DE PAREDE MACIÇA, DN 300 MM, JUNTA ELÁSTICA, INSTALADO EM LOCAL COM NÍVEL BAIXO DE INTERFERÊNCIAS (NÃO INCLUI FORNECIMENTO). AF_06/2015</v>
          </cell>
          <cell r="C94" t="str">
            <v>M</v>
          </cell>
          <cell r="D94">
            <v>3.68</v>
          </cell>
        </row>
        <row r="95">
          <cell r="A95">
            <v>90738</v>
          </cell>
          <cell r="B95" t="str">
            <v>ASSENTAMENTO DE TUBO DE PVC PARA REDE COLETORA DE ESGOTO DE PAREDE MACIÇA, DN 350 MM, JUNTA ELÁSTICA, INSTALADO EM LOCAL COM NÍVEL BAIXO DE INTERFERÊNCIAS (NÃO INCLUI FORNECIMENTO). AF_06/2015</v>
          </cell>
          <cell r="C95" t="str">
            <v>M</v>
          </cell>
          <cell r="D95">
            <v>4.12</v>
          </cell>
        </row>
        <row r="96">
          <cell r="A96">
            <v>90739</v>
          </cell>
          <cell r="B96" t="str">
            <v>ASSENTAMENTO DE TUBO DE PVC PARA REDE COLETORA DE ESGOTO DE PAREDE MACIÇA, DN 400 MM, JUNTA ELÁSTICA, INSTALADO EM LOCAL COM NÍVEL BAIXO DE INTERFERÊNCIAS (NÃO INCLUI FORNECIMENTO). AF_06/2015</v>
          </cell>
          <cell r="C96" t="str">
            <v>M</v>
          </cell>
          <cell r="D96">
            <v>9.44</v>
          </cell>
        </row>
        <row r="97">
          <cell r="A97">
            <v>90740</v>
          </cell>
          <cell r="B97" t="str">
            <v>ASSENTAMENTO DE TUBO DE PVC CORRUGADO DE DUPLA PAREDE PARA REDE COLETORA DE ESGOTO, DN 150 MM, JUNTA ELÁSTICA, INSTALADO EM LOCAL COM NÍVEL BAIXO DE INTERFERÊNCIAS (NÃO INCLUI FORNECIMENTO). AF_06/2015</v>
          </cell>
          <cell r="C97" t="str">
            <v>M</v>
          </cell>
          <cell r="D97">
            <v>4.33</v>
          </cell>
        </row>
        <row r="98">
          <cell r="A98">
            <v>90741</v>
          </cell>
          <cell r="B98" t="str">
            <v>ASSENTAMENTO DE TUBO DE PVC CORRUGADO DE DUPLA PAREDE PARA REDE COLETORA DE ESGOTO, DN 200 MM, JUNTA ELÁSTICA, INSTALADO EM LOCAL COM NÍVEL BAIXO DE INTERFERÊNCIAS (NÃO INCLUI FORNECIMENTO). AF_06/2015</v>
          </cell>
          <cell r="C98" t="str">
            <v>M</v>
          </cell>
          <cell r="D98">
            <v>4.7699999999999996</v>
          </cell>
        </row>
        <row r="99">
          <cell r="A99">
            <v>90742</v>
          </cell>
          <cell r="B99" t="str">
            <v>ASSENTAMENTO DE TUBO DE PVC CORRUGADO DE DUPLA PAREDE PARA REDE COLETORA DE ESGOTO, DN 250 MM, JUNTA ELÁSTICA, INSTALADO EM LOCAL COM NÍVEL BAIXO DE INTERFERÊNCIAS (NÃO INCLUI FORNECIMENTO). AF_06/2015</v>
          </cell>
          <cell r="C99" t="str">
            <v>M</v>
          </cell>
          <cell r="D99">
            <v>5.2</v>
          </cell>
        </row>
        <row r="100">
          <cell r="A100">
            <v>90743</v>
          </cell>
          <cell r="B100" t="str">
            <v>ASSENTAMENTO DE TUBO DE PVC CORRUGADO DE DUPLA PAREDE PARA REDE COLETORA DE ESGOTO, DN 300 MM, JUNTA ELÁSTICA, INSTALADO EM LOCAL COM NÍVEL BAIXO DE INTERFERÊNCIAS (NÃO INCLUI FORNECIMENTO). AF_06/2015</v>
          </cell>
          <cell r="C100" t="str">
            <v>M</v>
          </cell>
          <cell r="D100">
            <v>5.64</v>
          </cell>
        </row>
        <row r="101">
          <cell r="A101">
            <v>90744</v>
          </cell>
          <cell r="B101" t="str">
            <v>ASSENTAMENTO DE TUBO DE PVC CORRUGADO DE DUPLA PAREDE PARA REDE COLETORA DE ESGOTO, DN 350 MM, JUNTA ELÁSTICA, INSTALADO EM LOCAL COM NÍVEL BAIXO DE INTERFERÊNCIAS (NÃO INCLUI FORNECIMENTO). AF_06/2015</v>
          </cell>
          <cell r="C101" t="str">
            <v>M</v>
          </cell>
          <cell r="D101">
            <v>6.08</v>
          </cell>
        </row>
        <row r="102">
          <cell r="A102">
            <v>90745</v>
          </cell>
          <cell r="B102" t="str">
            <v>ASSENTAMENTO DE TUBO DE PVC CORRUGADO DE DUPLA PAREDE PARA REDE COLETORA DE ESGOTO, DN 400 MM, JUNTA ELÁSTICA, INSTALADO EM LOCAL COM NÍVEL BAIXO DE INTERFERÊNCIAS (NÃO INCLUI FORNECIMENTO). AF_06/2015</v>
          </cell>
          <cell r="C102" t="str">
            <v>M</v>
          </cell>
          <cell r="D102">
            <v>13.51</v>
          </cell>
        </row>
        <row r="103">
          <cell r="A103">
            <v>90746</v>
          </cell>
          <cell r="B103" t="str">
            <v>ASSENTAMENTO DE TUBO DE PEAD CORRUGADO DE DUPLA PAREDE PARA REDE COLETORA DE ESGOTO, DN 450 MM, JUNTA ELÁSTICA INTEGRADA, INSTALADO EM LOCAL COM NÍVEL BAIXO DE INTERFERÊNCIAS (NÃO INCLUI FORNECIMENTO). AF_06/2015</v>
          </cell>
          <cell r="C103" t="str">
            <v>M</v>
          </cell>
          <cell r="D103">
            <v>2.64</v>
          </cell>
        </row>
        <row r="104">
          <cell r="A104">
            <v>90747</v>
          </cell>
          <cell r="B104" t="str">
            <v>ASSENTAMENTO DE TUBO DE PEAD CORRUGADO DE DUPLA PAREDE PARA REDE COLETORA DE ESGOTO, DN 600 MM, JUNTA ELÁSTICA INTEGRADA, INSTALADO EM LOCAL COM NÍVEL BAIXO DE INTERFERÊNCIAS (NÃO INCLUI FORNECIMENTO). AF_06/2015</v>
          </cell>
          <cell r="C104" t="str">
            <v>M</v>
          </cell>
          <cell r="D104">
            <v>10.33</v>
          </cell>
        </row>
        <row r="105">
          <cell r="A105">
            <v>90748</v>
          </cell>
          <cell r="B105" t="str">
            <v>ASSENTAMENTO DE TUBO DE PVC PARA REDE COLETORA DE ESGOTO DE PAREDE MACIÇA, DN 100 MM, JUNTA ELÁSTICA, INSTALADO EM LOCAL COM NÍVEL ALTO DE INTERFERÊNCIAS (NÃO INCLUI FORNECIMENTO). AF_06/2015</v>
          </cell>
          <cell r="C105" t="str">
            <v>M</v>
          </cell>
          <cell r="D105">
            <v>3.49</v>
          </cell>
        </row>
        <row r="106">
          <cell r="A106">
            <v>90749</v>
          </cell>
          <cell r="B106" t="str">
            <v>ASSENTAMENTO DE TUBO DE PVC PARA REDE COLETORA DE ESGOTO DE PAREDE MACIÇA, DN 150 MM, JUNTA ELÁSTICA, INSTALADO EM LOCAL COM NÍVEL ALTO DE INTERFERÊNCIAS (NÃO INCLUI FORNECIMENTO). AF_06/2015</v>
          </cell>
          <cell r="C106" t="str">
            <v>M</v>
          </cell>
          <cell r="D106">
            <v>3.92</v>
          </cell>
        </row>
        <row r="107">
          <cell r="A107">
            <v>90750</v>
          </cell>
          <cell r="B107" t="str">
            <v>ASSENTAMENTO DE TUBO DE PVC PARA REDE COLETORA DE ESGOTO DE PAREDE MACIÇA, DN 200 MM, JUNTA ELÁSTICA, INSTALADO EM LOCAL COM NÍVEL ALTO DE INTERFERÊNCIAS (NÃO INCLUI FORNECIMENTO). AF_06/2015</v>
          </cell>
          <cell r="C107" t="str">
            <v>M</v>
          </cell>
          <cell r="D107">
            <v>4.3499999999999996</v>
          </cell>
        </row>
        <row r="108">
          <cell r="A108">
            <v>90751</v>
          </cell>
          <cell r="B108" t="str">
            <v>ASSENTAMENTO DE TUBO DE PVC PARA REDE COLETORA DE ESGOTO DE PAREDE MACIÇA, DN 250 MM, JUNTA ELÁSTICA, INSTALADO EM LOCAL COM NÍVEL ALTO DE INTERFERÊNCIAS (NÃO INCLUI FORNECIMENTO). AF_06/2015</v>
          </cell>
          <cell r="C108" t="str">
            <v>M</v>
          </cell>
          <cell r="D108">
            <v>4.79</v>
          </cell>
        </row>
        <row r="109">
          <cell r="A109">
            <v>90752</v>
          </cell>
          <cell r="B109" t="str">
            <v>ASSENTAMENTO DE TUBO DE PVC PARA REDE COLETORA DE ESGOTO DE PAREDE MACIÇA, DN 300 MM, JUNTA ELÁSTICA, INSTALADO EM LOCAL COM NÍVEL ALTO DE INTERFERÊNCIAS (NÃO INCLUI FORNECIMENTO). AF_06/2015</v>
          </cell>
          <cell r="C109" t="str">
            <v>M</v>
          </cell>
          <cell r="D109">
            <v>5.22</v>
          </cell>
        </row>
        <row r="110">
          <cell r="A110">
            <v>90753</v>
          </cell>
          <cell r="B110" t="str">
            <v>ASSENTAMENTO DE TUBO DE PVC PARA REDE COLETORA DE ESGOTO DE PAREDE MACIÇA, DN 350 MM, JUNTA ELÁSTICA, INSTALADO EM LOCAL COM NÍVEL ALTO DE INTERFERÊNCIAS (NÃO INCLUI FORNECIMENTO). AF_06/2015</v>
          </cell>
          <cell r="C110" t="str">
            <v>M</v>
          </cell>
          <cell r="D110">
            <v>5.66</v>
          </cell>
        </row>
        <row r="111">
          <cell r="A111">
            <v>90754</v>
          </cell>
          <cell r="B111" t="str">
            <v>ASSENTAMENTO DE TUBO DE PVC PARA REDE COLETORA DE ESGOTO DE PAREDE MACIÇA, DN 400 MM, JUNTA ELÁSTICA, INSTALADO EM LOCAL COM NÍVEL ALTO DE INTERFERÊNCIAS (NÃO INCLUI FORNECIMENTO). AF_06/2015</v>
          </cell>
          <cell r="C111" t="str">
            <v>M</v>
          </cell>
          <cell r="D111">
            <v>12.65</v>
          </cell>
        </row>
        <row r="112">
          <cell r="A112">
            <v>90755</v>
          </cell>
          <cell r="B112" t="str">
            <v>ASSENTAMENTO DE TUBO DE PVC CORRUGADO DE DUPLA PAREDE PARA REDE COLETORA DE ESGOTO, DN 150 MM, JUNTA ELÁSTICA, INSTALADO EM LOCAL COM NÍVEL ALTO DE INTERFERÊNCIAS (NÃO INCLUI FORNECIMENTO). AF_06/2015</v>
          </cell>
          <cell r="C112" t="str">
            <v>M</v>
          </cell>
          <cell r="D112">
            <v>5.88</v>
          </cell>
        </row>
        <row r="113">
          <cell r="A113">
            <v>90756</v>
          </cell>
          <cell r="B113" t="str">
            <v>ASSENTAMENTO DE TUBO DE PVC CORRUGADO DE DUPLA PAREDE PARA REDE COLETORA DE ESGOTO, DN 200 MM, JUNTA ELÁSTICA, INSTALADO EM LOCAL COM NÍVEL ALTO DE INTERFERÊNCIAS (NÃO INCLUI FORNECIMENTO). AF_06/2015</v>
          </cell>
          <cell r="C113" t="str">
            <v>M</v>
          </cell>
          <cell r="D113">
            <v>6.31</v>
          </cell>
        </row>
        <row r="114">
          <cell r="A114">
            <v>90757</v>
          </cell>
          <cell r="B114" t="str">
            <v>ASSENTAMENTO DE TUBO DE PVC CORRUGADO DE DUPLA PAREDE PARA REDE COLETORA DE ESGOTO, DN 250 MM, JUNTA ELÁSTICA, INSTALADO EM LOCAL COM NÍVEL ALTO DE INTERFERÊNCIAS (NÃO INCLUI FORNECIMENTO). AF_06/2015</v>
          </cell>
          <cell r="C114" t="str">
            <v>M</v>
          </cell>
          <cell r="D114">
            <v>6.75</v>
          </cell>
        </row>
        <row r="115">
          <cell r="A115">
            <v>90758</v>
          </cell>
          <cell r="B115" t="str">
            <v>ASSENTAMENTO DE TUBO DE PVC CORRUGADO DE DUPLA PAREDE PARA REDE COLETORA DE ESGOTO, DN 300 MM, JUNTA ELÁSTICA, INSTALADO EM LOCAL COM NÍVEL ALTO DE INTERFERÊNCIAS (NÃO INCLUI FORNECIMENTO). AF_06/2015</v>
          </cell>
          <cell r="C115" t="str">
            <v>M</v>
          </cell>
          <cell r="D115">
            <v>7.18</v>
          </cell>
        </row>
        <row r="116">
          <cell r="A116">
            <v>90759</v>
          </cell>
          <cell r="B116" t="str">
            <v>ASSENTAMENTO DE TUBO DE PVC CORRUGADO DE DUPLA PAREDE PARA REDE COLETORA DE ESGOTO, DN 350 MM, JUNTA ELÁSTICA, INSTALADO EM LOCAL COM NÍVEL ALTO DE INTERFERÊNCIAS (NÃO INCLUI FORNECIMENTO). AF_06/2015</v>
          </cell>
          <cell r="C116" t="str">
            <v>M</v>
          </cell>
          <cell r="D116">
            <v>7.61</v>
          </cell>
        </row>
        <row r="117">
          <cell r="A117">
            <v>90760</v>
          </cell>
          <cell r="B117" t="str">
            <v>ASSENTAMENTO DE TUBO DE PVC CORRUGADO DE DUPLA PAREDE PARA REDE COLETORA DE ESGOTO, DN 400 MM, EM JUNTA ELÁSTICA, INSTALADO EM LOCAL COM NÍVEL ALTO DE INTERFERÊNCIAS (NÃO INCLUI FORNECIMENTO). AF_06/2015</v>
          </cell>
          <cell r="C117" t="str">
            <v>M</v>
          </cell>
          <cell r="D117">
            <v>16.72</v>
          </cell>
        </row>
        <row r="118">
          <cell r="A118">
            <v>90761</v>
          </cell>
          <cell r="B118" t="str">
            <v>ASSENTAMENTO DE TUBO DE PEAD CORRUGADO DE DUPLA PAREDE PARA REDE COLETORA DE ESGOTO, DN 450 MM, JUNTA ELÁSTICA INTEGRADA, INSTALADO EM LOCAL COM NÍVEL ALTO DE INTERFERÊNCIAS (NÃO INCLUI FORNECIMENTO). AF_06/2015</v>
          </cell>
          <cell r="C118" t="str">
            <v>M</v>
          </cell>
          <cell r="D118">
            <v>3.23</v>
          </cell>
        </row>
        <row r="119">
          <cell r="A119">
            <v>90762</v>
          </cell>
          <cell r="B119" t="str">
            <v>ASSENTAMENTO DE TUBO DE PEAD CORRUGADO DE DUPLA PAREDE PARA REDE COLETORA DE ESGOTO, DN 600 MM, JUNTA ELÁSTICA INTEGRADA, INSTALADO EM LOCAL COM NÍVEL ALTO DE INTERFERÊNCIAS (NÃO INCLUI FORNECIMENTO). AF_06/2015</v>
          </cell>
          <cell r="C119" t="str">
            <v>M</v>
          </cell>
          <cell r="D119">
            <v>12.31</v>
          </cell>
        </row>
        <row r="120">
          <cell r="A120">
            <v>94869</v>
          </cell>
          <cell r="B120" t="str">
            <v>TUBO DE PEAD CORRUGADO DE DUPLA PAREDE PARA REDE COLETORA DE ESGOTO, DN 250 MM, JUNTA ELÁSTICA INTEGRADA, INSTALADO EM LOCAL COM NÍVEL BAIXO DE INTERFERÊNCIAS - FORNECIMENTO E ASSENTAMENTO. AF_06/2016</v>
          </cell>
          <cell r="C120" t="str">
            <v>M</v>
          </cell>
          <cell r="D120">
            <v>120.48</v>
          </cell>
        </row>
        <row r="121">
          <cell r="A121">
            <v>94870</v>
          </cell>
          <cell r="B121" t="str">
            <v>ASSENTAMENTO DE TUBO DE PEAD CORRUGADO DE DUPLA PAREDE PARA REDE COLETORA DE ESGOTO, DN 250 MM, JUNTA ELÁSTICA INTEGRADA, INSTALADO EM LOCAL COM NÍVEL BAIXO DE INTERFERÊNCIAS (NÃO INCLUI FORNECIMENTO). AF_06/2016</v>
          </cell>
          <cell r="C121" t="str">
            <v>M</v>
          </cell>
          <cell r="D121">
            <v>0.64</v>
          </cell>
        </row>
        <row r="122">
          <cell r="A122">
            <v>94871</v>
          </cell>
          <cell r="B122" t="str">
            <v>TUBO DE PEAD CORRUGADO DE DUPLA PAREDE PARA REDE COLETORA DE ESGOTO, DN 300 MM, JUNTA ELÁSTICA INTEGRADA, INSTALADO EM LOCAL COM NÍVEL BAIXO DE INTERFERÊNCIAS - FORNECIMENTO E ASSENTAMENTO. AF_06/2016</v>
          </cell>
          <cell r="C122" t="str">
            <v>M</v>
          </cell>
          <cell r="D122">
            <v>142.77000000000001</v>
          </cell>
        </row>
        <row r="123">
          <cell r="A123">
            <v>94872</v>
          </cell>
          <cell r="B123" t="str">
            <v>ASSENTAMENTO DE TUBO DE PEAD CORRUGADO DE DUPLA PAREDE PARA REDE COLETORA DE ESGOTO, DN 300 MM, JUNTA ELÁSTICA INTEGRADA, INSTALADO EM LOCAL COM NÍVEL BAIXO DE INTERFERÊNCIAS (NÃO INCLUI FORNECIMENTO). AF_06/2016</v>
          </cell>
          <cell r="C123" t="str">
            <v>M</v>
          </cell>
          <cell r="D123">
            <v>1.1200000000000001</v>
          </cell>
        </row>
        <row r="124">
          <cell r="A124">
            <v>94875</v>
          </cell>
          <cell r="B124" t="str">
            <v>TUBO DE PEAD CORRUGADO DE DUPLA PAREDE PARA REDE COLETORA DE ESGOTO, DN 750 MM, JUNTA ELÁSTICA INTEGRADA, INSTALADO EM LOCAL COM NÍVEL BAIXO DE INTERFERÊNCIAS - FORNECIMENTO E ASSENTAMENTO. AF_06/2016</v>
          </cell>
          <cell r="C124" t="str">
            <v>M</v>
          </cell>
          <cell r="D124">
            <v>836.48</v>
          </cell>
        </row>
        <row r="125">
          <cell r="A125">
            <v>94876</v>
          </cell>
          <cell r="B125" t="str">
            <v>ASSENTAMENTO DE TUBO DE PEAD CORRUGADO DE DUPLA PAREDE PARA REDE COLETORA DE ESGOTO, DN 750 MM, JUNTA ELÁSTICA INTEGRADA, INSTALADO EM LOCAL COM NÍVEL BAIXO DE INTERFERÊNCIAS (NÃO INCLUI FORNECIMENTO). AF_06/2016</v>
          </cell>
          <cell r="C125" t="str">
            <v>M</v>
          </cell>
          <cell r="D125">
            <v>15.65</v>
          </cell>
        </row>
        <row r="126">
          <cell r="A126">
            <v>94878</v>
          </cell>
          <cell r="B126" t="str">
            <v>ASSENTAMENTO DE TUBO DE PEAD CORRUGADO DE DUPLA PAREDE PARA REDE COLETORA DE ESGOTO, DN 900 MM, JUNTA ELÁSTICA INTEGRADA, INSTALADO EM LOCAL COM NÍVEL BAIXO DE INTERFERÊNCIAS (NÃO INCLUI FORNECIMENTO). AF_06/2016</v>
          </cell>
          <cell r="C126" t="str">
            <v>M</v>
          </cell>
          <cell r="D126">
            <v>18.36</v>
          </cell>
        </row>
        <row r="127">
          <cell r="A127">
            <v>94879</v>
          </cell>
          <cell r="B127" t="str">
            <v>TUBO DE PEAD CORRUGADO DE DUPLA PAREDE PARA REDE COLETORA DE ESGOTO, DN 1000 MM, JUNTA ELÁSTICA INTEGRADA, INSTALADO EM LOCAL COM NÍVEL BAIXO DE INTERFERÊNCIAS - FORNECIMENTO E ASSENTAMENTO. AF_06/2016</v>
          </cell>
          <cell r="C127" t="str">
            <v>M</v>
          </cell>
          <cell r="D127">
            <v>1115.17</v>
          </cell>
        </row>
        <row r="128">
          <cell r="A128">
            <v>94880</v>
          </cell>
          <cell r="B128" t="str">
            <v>ASSENTAMENTO DE TUBO DE PEAD CORRUGADO DE DUPLA PAREDE PARA REDE COLETORA DE ESGOTO, DN 1000 MM, JUNTA ELÁSTICA INTEGRADA, INSTALADO EM LOCAL COM NÍVEL BAIXO DE INTERFERÊNCIAS (NÃO INCLUI FORNECIMENTO). AF_06/2016</v>
          </cell>
          <cell r="C128" t="str">
            <v>M</v>
          </cell>
          <cell r="D128">
            <v>22.49</v>
          </cell>
        </row>
        <row r="129">
          <cell r="A129">
            <v>94881</v>
          </cell>
          <cell r="B129" t="str">
            <v>TUBO DE PEAD CORRUGADO DE DUPLA PAREDE PARA REDE COLETORA DE ESGOTO, DN 1200 MM, JUNTA ELÁSTICA INTEGRADA, INSTALADO EM LOCAL COM NÍVEL BAIXO DE INTERFERÊNCIAS - FORNECIMENTO E ASSENTAMENTO. AF_06/2016</v>
          </cell>
          <cell r="C129" t="str">
            <v>M</v>
          </cell>
          <cell r="D129">
            <v>1738.81</v>
          </cell>
        </row>
        <row r="130">
          <cell r="A130">
            <v>94882</v>
          </cell>
          <cell r="B130" t="str">
            <v>ASSENTAMENTO DE TUBO DE PEAD CORRUGADO DE DUPLA PAREDE PARA REDE COLETORA DE ESGOTO, DN 1200 MM, JUNTA ELÁSTICA INTEGRADA, INSTALADO EM LOCAL COM NÍVEL BAIXO DE INTERFERÊNCIAS (NÃO INCLUI FORNECIMENTO). AF_06/2016</v>
          </cell>
          <cell r="C130" t="str">
            <v>M</v>
          </cell>
          <cell r="D130">
            <v>26.67</v>
          </cell>
        </row>
        <row r="131">
          <cell r="A131">
            <v>94884</v>
          </cell>
          <cell r="B131" t="str">
            <v>ASSENTAMENTO DE TUBO DE PEAD CORRUGADO DE DUPLA PAREDE PARA REDE COLETORA DE ESGOTO, DN 1500 MM, JUNTA ELÁSTICA INTEGRADA, INSTALADO EM LOCAL COM NÍVEL BAIXO DE INTERFERÊNCIAS (NÃO INCLUI FORNECIMENTO). AF_06/2016</v>
          </cell>
          <cell r="C131" t="str">
            <v>M</v>
          </cell>
          <cell r="D131">
            <v>35.17</v>
          </cell>
        </row>
        <row r="132">
          <cell r="A132">
            <v>94885</v>
          </cell>
          <cell r="B132" t="str">
            <v>TUBO DE PEAD CORRUGADO DE DUPLA PAREDE PARA REDE COLETORA DE ESGOTO, DN 250 MM, JUNTA ELÁSTICA INTEGRADA, INSTALADO EM LOCAL COM NÍVEL ALTO DE INTERFERÊNCIAS - FORNECIMENTO E ASSENTAMENTO. AF_06/2016</v>
          </cell>
          <cell r="C132" t="str">
            <v>M</v>
          </cell>
          <cell r="D132">
            <v>120.67</v>
          </cell>
        </row>
        <row r="133">
          <cell r="A133">
            <v>94886</v>
          </cell>
          <cell r="B133" t="str">
            <v>ASSENTAMENTO DE TUBO DE PEAD CORRUGADO DE DUPLA PAREDE PARA REDE COLETORA DE ESGOTO, DN 250 MM, JUNTA ELÁSTICA INTEGRADA, INSTALADO EM LOCAL COM NÍVEL ALTO DE INTERFERÊNCIAS (NÃO INCLUI FORNECIMENTO). AF_06/2016</v>
          </cell>
          <cell r="C133" t="str">
            <v>M</v>
          </cell>
          <cell r="D133">
            <v>0.83</v>
          </cell>
        </row>
        <row r="134">
          <cell r="A134">
            <v>94887</v>
          </cell>
          <cell r="B134" t="str">
            <v>TUBO DE PEAD CORRUGADO DE DUPLA PAREDE PARA REDE COLETORA DE ESGOTO, DN 300 MM, JUNTA ELÁSTICA INTEGRADA, INSTALADO EM LOCAL COM NÍVEL ALTO DE INTERFERÊNCIAS - FORNECIMENTO E ASSENTAMENTO. AF_06/2016</v>
          </cell>
          <cell r="C134" t="str">
            <v>M</v>
          </cell>
          <cell r="D134">
            <v>143.08000000000001</v>
          </cell>
        </row>
        <row r="135">
          <cell r="A135">
            <v>94888</v>
          </cell>
          <cell r="B135" t="str">
            <v>ASSENTAMENTO DE TUBO DE PEAD CORRUGADO DE DUPLA PAREDE PARA REDE COLETORA DE ESGOTO, DN 300 MM, JUNTA ELÁSTICA INTEGRADA, INSTALADO EM LOCAL COM NÍVEL ALTO DE INTERFERÊNCIAS (NÃO INCLUI FORNECIMENTO). AF_06/2016</v>
          </cell>
          <cell r="C135" t="str">
            <v>M</v>
          </cell>
          <cell r="D135">
            <v>1.43</v>
          </cell>
        </row>
        <row r="136">
          <cell r="A136">
            <v>94891</v>
          </cell>
          <cell r="B136" t="str">
            <v>TUBO DE PEAD CORRUGADO DE DUPLA PAREDE PARA REDE COLETORA DE ESGOTO, DN 750 MM, JUNTA ELÁSTICA INTEGRADA, INSTALADO EM LOCAL COM NÍVEL ALTO DE INTERFERÊNCIAS - FORNECIMENTO E ASSENTAMENTO. AF_06/2016</v>
          </cell>
          <cell r="C136" t="str">
            <v>M</v>
          </cell>
          <cell r="D136">
            <v>839</v>
          </cell>
        </row>
        <row r="137">
          <cell r="A137">
            <v>94892</v>
          </cell>
          <cell r="B137" t="str">
            <v>ASSENTAMENTO DE TUBO DE PEAD CORRUGADO DE DUPLA PAREDE PARA REDE COLETORA DE ESGOTO, DN 750 MM, JUNTA ELÁSTICA INTEGRADA, INSTALADO EM LOCAL COM NÍVEL ALTO DE INTERFERÊNCIAS (NÃO INCLUI FORNECIMENTO). AF_06/2016</v>
          </cell>
          <cell r="C137" t="str">
            <v>M</v>
          </cell>
          <cell r="D137">
            <v>18.170000000000002</v>
          </cell>
        </row>
        <row r="138">
          <cell r="A138">
            <v>94894</v>
          </cell>
          <cell r="B138" t="str">
            <v>ASSENTAMENTO DE TUBO DE PEAD CORRUGADO DE DUPLA PAREDE PARA REDE COLETORA DE ESGOTO, DN 900 MM, JUNTA ELÁSTICA INTEGRADA, INSTALADO EM LOCAL COM NÍVEL ALTO DE INTERFERÊNCIAS (NÃO INCLUI FORNECIMENTO). AF_06/2016</v>
          </cell>
          <cell r="C138" t="str">
            <v>M</v>
          </cell>
          <cell r="D138">
            <v>21.1</v>
          </cell>
        </row>
        <row r="139">
          <cell r="A139">
            <v>94895</v>
          </cell>
          <cell r="B139" t="str">
            <v>TUBO DE PEAD CORRUGADO DE DUPLA PAREDE PARA REDE COLETORA DE ESGOTO, DN 1000 MM, JUNTA ELÁSTICA INTEGRADA, INSTALADO EM LOCAL COM NÍVEL ALTO DE INTERFERÊNCIAS - FORNECIMENTO E ASSENTAMENTO. AF_06/2016</v>
          </cell>
          <cell r="C139" t="str">
            <v>M</v>
          </cell>
          <cell r="D139">
            <v>1118.18</v>
          </cell>
        </row>
        <row r="140">
          <cell r="A140">
            <v>94896</v>
          </cell>
          <cell r="B140" t="str">
            <v>ASSENTAMENTO DE TUBO DE PEAD CORRUGADO DE DUPLA PAREDE PARA REDE COLETORA DE ESGOTO, DN 1000 MM, JUNTA ELÁSTICA INTEGRADA, INSTALADO EM LOCAL COM NÍVEL ALTO DE INTERFERÊNCIAS (NÃO INCLUI FORNECIMENTO). AF_06/2016</v>
          </cell>
          <cell r="C140" t="str">
            <v>M</v>
          </cell>
          <cell r="D140">
            <v>25.5</v>
          </cell>
        </row>
        <row r="141">
          <cell r="A141">
            <v>94897</v>
          </cell>
          <cell r="B141" t="str">
            <v>TUBO DE PEAD CORRUGADO DE DUPLA PAREDE PARA REDE COLETORA DE ESGOTO, DN 1200 MM, JUNTA ELÁSTICA INTEGRADA, INSTALADO EM LOCAL COM NÍVEL ALTO DE INTERFERÊNCIAS - FORNECIMENTO E ASSENTAMENTO. AF_06/2016</v>
          </cell>
          <cell r="C141" t="str">
            <v>M</v>
          </cell>
          <cell r="D141">
            <v>1742.03</v>
          </cell>
        </row>
        <row r="142">
          <cell r="A142">
            <v>94898</v>
          </cell>
          <cell r="B142" t="str">
            <v>ASSENTAMENTO DE TUBO DE PEAD CORRUGADO DE DUPLA PAREDE PARA REDE COLETORA DE ESGOTO, DN 1200 MM, JUNTA ELÁSTICA INTEGRADA, INSTALADO EM LOCAL COM NÍVEL ALTO DE INTERFERÊNCIAS (NÃO INCLUI FORNECIMENTO). AF_06/2016</v>
          </cell>
          <cell r="C142" t="str">
            <v>M</v>
          </cell>
          <cell r="D142">
            <v>29.89</v>
          </cell>
        </row>
        <row r="143">
          <cell r="A143">
            <v>94900</v>
          </cell>
          <cell r="B143" t="str">
            <v>ASSENTAMENTO DE TUBO DE PEAD CORRUGADO DE DUPLA PAREDE PARA REDE COLETORA DE ESGOTO, DN 1500 MM, JUNTA ELÁSTICA INTEGRADA, INSTALADO EM LOCAL COM NÍVEL ALTO DE INTERFERÊNCIAS (NÃO INCLUI FORNECIMENTO). AF_06/2016</v>
          </cell>
          <cell r="C143" t="str">
            <v>M</v>
          </cell>
          <cell r="D143">
            <v>38.700000000000003</v>
          </cell>
        </row>
        <row r="144">
          <cell r="A144">
            <v>97121</v>
          </cell>
          <cell r="B144" t="str">
            <v>ASSENTAMENTO DE TUBO DE PVC PBA PARA REDE DE ÁGUA, DN 50 MM, JUNTA ELÁSTICA INTEGRADA, INSTALADO EM LOCAL COM NÍVEL ALTO DE INTERFERÊNCIAS (NÃO INCLUI FORNECIMENTO). AF_11/2017</v>
          </cell>
          <cell r="C144" t="str">
            <v>M</v>
          </cell>
          <cell r="D144">
            <v>1.47</v>
          </cell>
        </row>
        <row r="145">
          <cell r="A145">
            <v>97122</v>
          </cell>
          <cell r="B145" t="str">
            <v>ASSENTAMENTO DE TUBO DE PVC PBA PARA REDE DE ÁGUA, DN 75 MM, JUNTA ELÁSTICA INTEGRADA, INSTALADO EM LOCAL COM NÍVEL ALTO DE INTERFERÊNCIAS (NÃO INCLUI FORNECIMENTO). AF_11/2017</v>
          </cell>
          <cell r="C145" t="str">
            <v>M</v>
          </cell>
          <cell r="D145">
            <v>2.0499999999999998</v>
          </cell>
        </row>
        <row r="146">
          <cell r="A146">
            <v>97123</v>
          </cell>
          <cell r="B146" t="str">
            <v>ASSENTAMENTO DE TUBO DE PVC PBA PARA REDE DE ÁGUA, DN 100 MM, JUNTA ELÁSTICA INTEGRADA, INSTALADO EM LOCAL COM NÍVEL ALTO DE INTERFERÊNCIAS (NÃO INCLUI FORNECIMENTO). AF_11/2017</v>
          </cell>
          <cell r="C146" t="str">
            <v>M</v>
          </cell>
          <cell r="D146">
            <v>2.61</v>
          </cell>
        </row>
        <row r="147">
          <cell r="A147">
            <v>97124</v>
          </cell>
          <cell r="B147" t="str">
            <v>ASSENTAMENTO DE TUBO DE PVC PBA PARA REDE DE ÁGUA, DN 50 MM, JUNTA ELÁSTICA INTEGRADA, INSTALADO EM LOCAL COM NÍVEL BAIXO DE INTERFERÊNCIAS (NÃO INCLUI FORNECIMENTO). AF_11/2017</v>
          </cell>
          <cell r="C147" t="str">
            <v>M</v>
          </cell>
          <cell r="D147">
            <v>0.67</v>
          </cell>
        </row>
        <row r="148">
          <cell r="A148">
            <v>97125</v>
          </cell>
          <cell r="B148" t="str">
            <v>ASSENTAMENTO DE TUBO DE PVC PBA PARA REDE DE ÁGUA, DN 75 MM, JUNTA ELÁSTICA INTEGRADA, INSTALADO EM LOCAL COM NÍVEL BAIXO DE INTERFERÊNCIAS (NÃO INCLUI FORNECIMENTO). AF_11/2017</v>
          </cell>
          <cell r="C148" t="str">
            <v>M</v>
          </cell>
          <cell r="D148">
            <v>0.95</v>
          </cell>
        </row>
        <row r="149">
          <cell r="A149">
            <v>97126</v>
          </cell>
          <cell r="B149" t="str">
            <v>ASSENTAMENTO DE TUBO DE PVC PBA PARA REDE DE ÁGUA, DN 100 MM, JUNTA ELÁSTICA INTEGRADA, INSTALADO EM LOCAL COM NÍVEL BAIXO DE INTERFERÊNCIAS (NÃO INCLUI FORNECIMENTO). AF_11/2017</v>
          </cell>
          <cell r="C149" t="str">
            <v>M</v>
          </cell>
          <cell r="D149">
            <v>1.2</v>
          </cell>
        </row>
        <row r="150">
          <cell r="A150">
            <v>92833</v>
          </cell>
          <cell r="B150" t="str">
            <v>TUBO DE CONCRETO PARA REDES COLETORAS DE ESGOTO SANITÁRIO, DIÂMETRO DE 300 MM, JUNTA ELÁSTICA, INSTALADO EM LOCAL COM BAIXO NÍVEL DE INTERFERÊNCIAS - FORNECIMENTO E ASSENTAMENTO. AF_12/2015</v>
          </cell>
          <cell r="C150" t="str">
            <v>M</v>
          </cell>
          <cell r="D150">
            <v>141.12</v>
          </cell>
        </row>
        <row r="151">
          <cell r="A151">
            <v>92834</v>
          </cell>
          <cell r="B151" t="str">
            <v>ASSENTAMENTO DE TUBO DE CONCRETO PARA REDES COLETORAS DE ESGOTO SANITÁRIO, DIÂMETRO DE 300 MM, JUNTA ELÁSTICA, INSTALADO EM LOCAL COM BAIXO NÍVEL DE INTERFERÊNCIAS (NÃO INCLUI FORNECIMENTO). AF_12/2015</v>
          </cell>
          <cell r="C151" t="str">
            <v>M</v>
          </cell>
          <cell r="D151">
            <v>5.74</v>
          </cell>
        </row>
        <row r="152">
          <cell r="A152">
            <v>92835</v>
          </cell>
          <cell r="B152" t="str">
            <v>TUBO DE CONCRETO PARA REDES COLETORAS DE ESGOTO SANITÁRIO, DIÂMETRO DE 400 MM, JUNTA ELÁSTICA, INSTALADO EM LOCAL COM BAIXO NÍVEL DE INTERFERÊNCIAS - FORNECIMENTO E ASSENTAMENTO. AF_12/2015</v>
          </cell>
          <cell r="C152" t="str">
            <v>M</v>
          </cell>
          <cell r="D152">
            <v>184.9</v>
          </cell>
        </row>
        <row r="153">
          <cell r="A153">
            <v>92836</v>
          </cell>
          <cell r="B153" t="str">
            <v>ASSENTAMENTO DE TUBO DE CONCRETO PARA REDES COLETORAS DE ESGOTO SANITÁRIO, DIÂMETRO DE 400 MM, JUNTA ELÁSTICA, INSTALADO EM LOCAL COM BAIXO NÍVEL DE INTERFERÊNCIAS (NÃO INCLUI FORNECIMENTO). AF_12/2015</v>
          </cell>
          <cell r="C153" t="str">
            <v>M</v>
          </cell>
          <cell r="D153">
            <v>7.32</v>
          </cell>
        </row>
        <row r="154">
          <cell r="A154">
            <v>92837</v>
          </cell>
          <cell r="B154" t="str">
            <v>TUBO DE CONCRETO PARA REDES COLETORAS DE ESGOTO SANITÁRIO, DIÂMETRO DE 500 MM, JUNTA ELÁSTICA, INSTALADO EM LOCAL COM BAIXO NÍVEL DE INTERFERÊNCIAS - FORNECIMENTO E ASSENTAMENTO. AF_12/2015</v>
          </cell>
          <cell r="C154" t="str">
            <v>M</v>
          </cell>
          <cell r="D154">
            <v>233.17</v>
          </cell>
        </row>
        <row r="155">
          <cell r="A155">
            <v>92838</v>
          </cell>
          <cell r="B155" t="str">
            <v>ASSENTAMENTO DE TUBO DE CONCRETO PARA REDES COLETORAS DE ESGOTO SANITÁRIO, DIÂMETRO DE 500 MM, JUNTA ELÁSTICA, INSTALADO EM LOCAL COM BAIXO NÍVEL DE INTERFERÊNCIAS (NÃO INCLUI FORNECIMENTO). AF_12/2015</v>
          </cell>
          <cell r="C155" t="str">
            <v>M</v>
          </cell>
          <cell r="D155">
            <v>8.8000000000000007</v>
          </cell>
        </row>
        <row r="156">
          <cell r="A156">
            <v>92839</v>
          </cell>
          <cell r="B156" t="str">
            <v>TUBO DE CONCRETO PARA REDES COLETORAS DE ESGOTO SANITÁRIO, DIÂMETRO DE 600 MM, JUNTA ELÁSTICA, INSTALADO EM LOCAL COM BAIXO NÍVEL DE INTERFERÊNCIAS - FORNECIMENTO E ASSENTAMENTO. AF_12/2015</v>
          </cell>
          <cell r="C156" t="str">
            <v>M</v>
          </cell>
          <cell r="D156">
            <v>305.41000000000003</v>
          </cell>
        </row>
        <row r="157">
          <cell r="A157">
            <v>92840</v>
          </cell>
          <cell r="B157" t="str">
            <v>ASSENTAMENTO DE TUBO DE CONCRETO PARA REDES COLETORAS DE ESGOTO SANITÁRIO, DIÂMETRO DE 600 MM, JUNTA ELÁSTICA, INSTALADO EM LOCAL COM BAIXO NÍVEL DE INTERFERÊNCIAS (NÃO INCLUI FORNECIMENTO). AF_12/2015</v>
          </cell>
          <cell r="C157" t="str">
            <v>M</v>
          </cell>
          <cell r="D157">
            <v>10.42</v>
          </cell>
        </row>
        <row r="158">
          <cell r="A158">
            <v>92841</v>
          </cell>
          <cell r="B158" t="str">
            <v>TUBO DE CONCRETO PARA REDES COLETORAS DE ESGOTO SANITÁRIO, DIÂMETRO DE 700 MM, JUNTA ELÁSTICA, INSTALADO EM LOCAL COM BAIXO NÍVEL DE INTERFERÊNCIAS - FORNECIMENTO E ASSENTAMENTO. AF_12/2015</v>
          </cell>
          <cell r="C158" t="str">
            <v>M</v>
          </cell>
          <cell r="D158">
            <v>345</v>
          </cell>
        </row>
        <row r="159">
          <cell r="A159">
            <v>92842</v>
          </cell>
          <cell r="B159" t="str">
            <v>ASSENTAMENTO DE TUBO DE CONCRETO PARA REDES COLETORAS DE ESGOTO SANITÁRIO, DIÂMETRO DE 700 MM, JUNTA ELÁSTICA, INSTALADO EM LOCAL COM BAIXO NÍVEL DE INTERFERÊNCIAS (NÃO INCLUI FORNECIMENTO). AF_12/2015</v>
          </cell>
          <cell r="C159" t="str">
            <v>M</v>
          </cell>
          <cell r="D159">
            <v>11.91</v>
          </cell>
        </row>
        <row r="160">
          <cell r="A160">
            <v>92844</v>
          </cell>
          <cell r="B160" t="str">
            <v>ASSENTAMENTO DE TUBO DE CONCRETO PARA REDES COLETORAS DE ESGOTO SANITÁRIO, DIÂMETRO DE 800 MM, JUNTA ELÁSTICA, INSTALADO EM LOCAL COM BAIXO NÍVEL DE INTERFERÊNCIAS (NÃO INCLUI FORNECIMENTO). AF_12/2015</v>
          </cell>
          <cell r="C160" t="str">
            <v>M</v>
          </cell>
          <cell r="D160">
            <v>13.53</v>
          </cell>
        </row>
        <row r="161">
          <cell r="A161">
            <v>92846</v>
          </cell>
          <cell r="B161" t="str">
            <v>ASSENTAMENTO DE TUBO DE CONCRETO PARA REDES COLETORAS DE ESGOTO SANITÁRIO, DIÂMETRO DE 900 MM, JUNTA ELÁSTICA, INSTALADO EM LOCAL COM BAIXO NÍVEL DE INTERFERÊNCIAS (NÃO INCLUI FORNECIMENTO). AF_12/2015</v>
          </cell>
          <cell r="C161" t="str">
            <v>M</v>
          </cell>
          <cell r="D161">
            <v>15</v>
          </cell>
        </row>
        <row r="162">
          <cell r="A162">
            <v>92847</v>
          </cell>
          <cell r="B162" t="str">
            <v>TUBO DE CONCRETO PARA REDES COLETORAS DE ESGOTO SANITÁRIO, DIÂMETRO DE 1000 MM, JUNTA ELÁSTICA, INSTALADO EM LOCAL COM BAIXO NÍVEL DE INTERFERÊNCIAS - FORNECIMENTO E ASSENTAMENTO. AF_12/2015</v>
          </cell>
          <cell r="C162" t="str">
            <v>M</v>
          </cell>
          <cell r="D162">
            <v>599.07000000000005</v>
          </cell>
        </row>
        <row r="163">
          <cell r="A163">
            <v>92848</v>
          </cell>
          <cell r="B163" t="str">
            <v>ASSENTAMENTO DE TUBO DE CONCRETO PARA REDES COLETORAS DE ESGOTO SANITÁRIO, DIÂMETRO DE 1000 MM, JUNTA ELÁSTICA, INSTALADO EM LOCAL COM BAIXO NÍVEL DE INTERFERÊNCIAS (NÃO INCLUI FORNECIMENTO). AF_12/2015</v>
          </cell>
          <cell r="C163" t="str">
            <v>M</v>
          </cell>
          <cell r="D163">
            <v>16.64</v>
          </cell>
        </row>
        <row r="164">
          <cell r="A164">
            <v>92849</v>
          </cell>
          <cell r="B164" t="str">
            <v>TUBO DE CONCRETO PARA REDES COLETORAS DE ESGOTO SANITÁRIO, DIÂMETRO DE 300 MM, JUNTA ELÁSTICA, INSTALADO EM LOCAL COM ALTO NÍVEL DE INTERFERÊNCIAS - FORNECIMENTO E ASSENTAMENTO. AF_12/2015</v>
          </cell>
          <cell r="C164" t="str">
            <v>M</v>
          </cell>
          <cell r="D164">
            <v>146.13999999999999</v>
          </cell>
        </row>
        <row r="165">
          <cell r="A165">
            <v>92850</v>
          </cell>
          <cell r="B165" t="str">
            <v>ASSENTAMENTO DE TUBO DE CONCRETO PARA REDES COLETORAS DE ESGOTO SANITÁRIO, DIÂMETRO DE 300 MM, JUNTA ELÁSTICA, INSTALADO EM LOCAL COM ALTO NÍVEL DE INTERFERÊNCIAS (NÃO INCLUI FORNECIMENTO). AF_12/2015</v>
          </cell>
          <cell r="C165" t="str">
            <v>M</v>
          </cell>
          <cell r="D165">
            <v>10.84</v>
          </cell>
        </row>
        <row r="166">
          <cell r="A166">
            <v>92851</v>
          </cell>
          <cell r="B166" t="str">
            <v>TUBO DE CONCRETO PARA REDES COLETORAS DE ESGOTO SANITÁRIO, DIÂMETRO DE 400 MM, JUNTA ELÁSTICA, INSTALADO EM LOCAL COM ALTO NÍVEL DE INTERFERÊNCIAS - FORNECIMENTO E ASSENTAMENTO. AF_12/2015</v>
          </cell>
          <cell r="C166" t="str">
            <v>M</v>
          </cell>
          <cell r="D166">
            <v>191.19</v>
          </cell>
        </row>
        <row r="167">
          <cell r="A167">
            <v>92852</v>
          </cell>
          <cell r="B167" t="str">
            <v>ASSENTAMENTO DE TUBO DE CONCRETO PARA REDES COLETORAS DE ESGOTO SANITÁRIO, DIÂMETRO DE 400 MM, JUNTA ELÁSTICA, INSTALADO EM LOCAL COM ALTO NÍVEL DE INTERFERÊNCIAS (NÃO INCLUI FORNECIMENTO). AF_12/2015</v>
          </cell>
          <cell r="C167" t="str">
            <v>M</v>
          </cell>
          <cell r="D167">
            <v>13.72</v>
          </cell>
        </row>
        <row r="168">
          <cell r="A168">
            <v>92853</v>
          </cell>
          <cell r="B168" t="str">
            <v>TUBO DE CONCRETO PARA REDES COLETORAS DE ESGOTO SANITÁRIO, DIÂMETRO DE 500 MM, JUNTA ELÁSTICA, INSTALADO EM LOCAL COM ALTO NÍVEL DE INTERFERÊNCIAS - FORNECIMENTO E ASSENTAMENTO. AF_12/2015</v>
          </cell>
          <cell r="C168" t="str">
            <v>M</v>
          </cell>
          <cell r="D168">
            <v>240.96</v>
          </cell>
        </row>
        <row r="169">
          <cell r="A169">
            <v>92854</v>
          </cell>
          <cell r="B169" t="str">
            <v>ASSENTAMENTO DE TUBO DE CONCRETO PARA REDES COLETORAS DE ESGOTO SANITÁRIO, DIÂMETRO DE 500 MM, JUNTA ELÁSTICA, INSTALADO EM LOCAL COM ALTO NÍVEL DE INTERFERÊNCIAS (NÃO INCLUI FORNECIMENTO). AF_12/2015</v>
          </cell>
          <cell r="C169" t="str">
            <v>M</v>
          </cell>
          <cell r="D169">
            <v>16.71</v>
          </cell>
        </row>
        <row r="170">
          <cell r="A170">
            <v>92855</v>
          </cell>
          <cell r="B170" t="str">
            <v>TUBO DE CONCRETO PARA REDES COLETORAS DE ESGOTO SANITÁRIO, DIÂMETRO DE 600 MM, JUNTA ELÁSTICA, INSTALADO EM LOCAL COM ALTO NÍVEL DE INTERFERÊNCIAS - FORNECIMENTO E ASSENTAMENTO. AF_12/2015</v>
          </cell>
          <cell r="C170" t="str">
            <v>M</v>
          </cell>
          <cell r="D170">
            <v>314.52999999999997</v>
          </cell>
        </row>
        <row r="171">
          <cell r="A171">
            <v>92856</v>
          </cell>
          <cell r="B171" t="str">
            <v>ASSENTAMENTO DE TUBO DE CONCRETO PARA REDES COLETORAS DE ESGOTO SANITÁRIO, DIÂMETRO DE 600 MM, JUNTA ELÁSTICA, INSTALADO EM LOCAL COM ALTO NÍVEL DE INTERFERÊNCIAS (NÃO INCLUI FORNECIMENTO). AF_12/2015</v>
          </cell>
          <cell r="C171" t="str">
            <v>M</v>
          </cell>
          <cell r="D171">
            <v>19.690000000000001</v>
          </cell>
        </row>
        <row r="172">
          <cell r="A172">
            <v>92857</v>
          </cell>
          <cell r="B172" t="str">
            <v>TUBO DE CONCRETO PARA REDES COLETORAS DE ESGOTO SANITÁRIO, DIÂMETRO DE 700 MM, JUNTA ELÁSTICA, INSTALADO EM LOCAL COM ALTO NÍVEL DE INTERFERÊNCIAS - FORNECIMENTO E ASSENTAMENTO. AF_12/2015</v>
          </cell>
          <cell r="C172" t="str">
            <v>M</v>
          </cell>
          <cell r="D172">
            <v>355.45</v>
          </cell>
        </row>
        <row r="173">
          <cell r="A173">
            <v>92858</v>
          </cell>
          <cell r="B173" t="str">
            <v>ASSENTAMENTO DE TUBO DE CONCRETO PARA REDES COLETORAS DE ESGOTO SANITÁRIO, DIÂMETRO DE 700 MM, JUNTA ELÁSTICA, INSTALADO EM LOCAL COM ALTO NÍVEL DE INTERFERÊNCIAS (NÃO INCLUI FORNECIMENTO). AF_12/2015</v>
          </cell>
          <cell r="C173" t="str">
            <v>M</v>
          </cell>
          <cell r="D173">
            <v>22.52</v>
          </cell>
        </row>
        <row r="174">
          <cell r="A174">
            <v>92860</v>
          </cell>
          <cell r="B174" t="str">
            <v>ASSENTAMENTO DE TUBO DE CONCRETO PARA REDES COLETORAS DE ESGOTO SANITÁRIO, DIÂMETRO DE 800 MM, JUNTA ELÁSTICA, INSTALADO EM LOCAL COM ALTO NÍVEL DE INTERFERÊNCIAS (NÃO INCLUI FORNECIMENTO). AF_12/2015</v>
          </cell>
          <cell r="C174" t="str">
            <v>M</v>
          </cell>
          <cell r="D174">
            <v>25.57</v>
          </cell>
        </row>
        <row r="175">
          <cell r="A175">
            <v>92862</v>
          </cell>
          <cell r="B175" t="str">
            <v>ASSENTAMENTO DE TUBO DE CONCRETO PARA REDES COLETORAS DE ESGOTO SANITÁRIO, DIÂMETRO DE 900 MM, JUNTA ELÁSTICA, INSTALADO EM LOCAL COM ALTO NÍVEL DE INTERFERÊNCIAS (NÃO INCLUI FORNECIMENTO). AF_12/2015</v>
          </cell>
          <cell r="C175" t="str">
            <v>M</v>
          </cell>
          <cell r="D175">
            <v>28.54</v>
          </cell>
        </row>
        <row r="176">
          <cell r="A176">
            <v>92863</v>
          </cell>
          <cell r="B176" t="str">
            <v>TUBO DE CONCRETO PARA REDES COLETORAS DE ESGOTO SANITÁRIO, DIÂMETRO DE 1000 MM, JUNTA ELÁSTICA, INSTALADO EM LOCAL COM ALTO NÍVEL DE INTERFERÊNCIAS - FORNECIMENTO E ASSENTAMENTO. AF_12/2015</v>
          </cell>
          <cell r="C176" t="str">
            <v>M</v>
          </cell>
          <cell r="D176">
            <v>613.73</v>
          </cell>
        </row>
        <row r="177">
          <cell r="A177">
            <v>92864</v>
          </cell>
          <cell r="B177" t="str">
            <v>ASSENTAMENTO DE TUBO DE CONCRETO PARA REDES COLETORAS DE ESGOTO SANITÁRIO, DIÂMETRO DE 1000 MM, JUNTA ELÁSTICA, INSTALADO EM LOCAL COM ALTO NÍVEL DE INTERFERÊNCIAS (NÃO INCLUI FORNECIMENTO). AF_12/2015</v>
          </cell>
          <cell r="C177" t="str">
            <v>M</v>
          </cell>
          <cell r="D177">
            <v>31.53</v>
          </cell>
        </row>
        <row r="178">
          <cell r="A178">
            <v>92210</v>
          </cell>
          <cell r="B178" t="str">
            <v>TUBO DE CONCRETO PARA REDES COLETORAS DE ÁGUAS PLUVIAIS, DIÂMETRO DE 400 MM, JUNTA RÍGIDA, INSTALADO EM LOCAL COM BAIXO NÍVEL DE INTERFERÊNCIAS - FORNECIMENTO E ASSENTAMENTO. AF_12/2015</v>
          </cell>
          <cell r="C178" t="str">
            <v>M</v>
          </cell>
          <cell r="D178">
            <v>105.42</v>
          </cell>
        </row>
        <row r="179">
          <cell r="A179">
            <v>92211</v>
          </cell>
          <cell r="B179" t="str">
            <v>TUBO DE CONCRETO PARA REDES COLETORAS DE ÁGUAS PLUVIAIS, DIÂMETRO DE 500 MM, JUNTA RÍGIDA, INSTALADO EM LOCAL COM BAIXO NÍVEL DE INTERFERÊNCIAS - FORNECIMENTO E ASSENTAMENTO. AF_12/2015</v>
          </cell>
          <cell r="C179" t="str">
            <v>M</v>
          </cell>
          <cell r="D179">
            <v>135.80000000000001</v>
          </cell>
        </row>
        <row r="180">
          <cell r="A180">
            <v>92212</v>
          </cell>
          <cell r="B180" t="str">
            <v>TUBO DE CONCRETO PARA REDES COLETORAS DE ÁGUAS PLUVIAIS, DIÂMETRO DE 600 MM, JUNTA RÍGIDA, INSTALADO EM LOCAL COM BAIXO NÍVEL DE INTERFERÊNCIAS - FORNECIMENTO E ASSENTAMENTO. AF_12/2015</v>
          </cell>
          <cell r="C180" t="str">
            <v>M</v>
          </cell>
          <cell r="D180">
            <v>174.35</v>
          </cell>
        </row>
        <row r="181">
          <cell r="A181">
            <v>92213</v>
          </cell>
          <cell r="B181" t="str">
            <v>TUBO DE CONCRETO PARA REDES COLETORAS DE ÁGUAS PLUVIAIS, DIÂMETRO DE 700 MM, JUNTA RÍGIDA, INSTALADO EM LOCAL COM BAIXO NÍVEL DE INTERFERÊNCIAS - FORNECIMENTO E ASSENTAMENTO. AF_12/2015</v>
          </cell>
          <cell r="C181" t="str">
            <v>M</v>
          </cell>
          <cell r="D181">
            <v>232.93</v>
          </cell>
        </row>
        <row r="182">
          <cell r="A182">
            <v>92214</v>
          </cell>
          <cell r="B182" t="str">
            <v>TUBO DE CONCRETO PARA REDES COLETORAS DE ÁGUAS PLUVIAIS, DIÂMETRO DE 800 MM, JUNTA RÍGIDA, INSTALADO EM LOCAL COM BAIXO NÍVEL DE INTERFERÊNCIAS - FORNECIMENTO E ASSENTAMENTO. AF_12/2015</v>
          </cell>
          <cell r="C182" t="str">
            <v>M</v>
          </cell>
          <cell r="D182">
            <v>265.75</v>
          </cell>
        </row>
        <row r="183">
          <cell r="A183">
            <v>92215</v>
          </cell>
          <cell r="B183" t="str">
            <v>TUBO DE CONCRETO PARA REDES COLETORAS DE ÁGUAS PLUVIAIS, DIÂMETRO DE 900 MM, JUNTA RÍGIDA, INSTALADO EM LOCAL COM BAIXO NÍVEL DE INTERFERÊNCIAS - FORNECIMENTO E ASSENTAMENTO. AF_12/2015</v>
          </cell>
          <cell r="C183" t="str">
            <v>M</v>
          </cell>
          <cell r="D183">
            <v>322.39999999999998</v>
          </cell>
        </row>
        <row r="184">
          <cell r="A184">
            <v>92216</v>
          </cell>
          <cell r="B184" t="str">
            <v>TUBO DE CONCRETO PARA REDES COLETORAS DE ÁGUAS PLUVIAIS, DIÂMETRO DE 1000 MM, JUNTA RÍGIDA, INSTALADO EM LOCAL COM BAIXO NÍVEL DE INTERFERÊNCIAS - FORNECIMENTO E ASSENTAMENTO. AF_12/2015</v>
          </cell>
          <cell r="C184" t="str">
            <v>M</v>
          </cell>
          <cell r="D184">
            <v>361.24</v>
          </cell>
        </row>
        <row r="185">
          <cell r="A185">
            <v>92219</v>
          </cell>
          <cell r="B185" t="str">
            <v>TUBO DE CONCRETO PARA REDES COLETORAS DE ÁGUAS PLUVIAIS, DIÂMETRO DE 400 MM, JUNTA RÍGIDA, INSTALADO EM LOCAL COM ALTO NÍVEL DE INTERFERÊNCIAS - FORNECIMENTO E ASSENTAMENTO. AF_12/2015</v>
          </cell>
          <cell r="C185" t="str">
            <v>M</v>
          </cell>
          <cell r="D185">
            <v>111.81</v>
          </cell>
        </row>
        <row r="186">
          <cell r="A186">
            <v>92220</v>
          </cell>
          <cell r="B186" t="str">
            <v>TUBO DE CONCRETO PARA REDES COLETORAS DE ÁGUAS PLUVIAIS, DIÂMETRO DE 500 MM, JUNTA RÍGIDA, INSTALADO EM LOCAL COM ALTO NÍVEL DE INTERFERÊNCIAS - FORNECIMENTO E ASSENTAMENTO. AF_12/2015</v>
          </cell>
          <cell r="C186" t="str">
            <v>M</v>
          </cell>
          <cell r="D186">
            <v>143.69</v>
          </cell>
        </row>
        <row r="187">
          <cell r="A187">
            <v>92221</v>
          </cell>
          <cell r="B187" t="str">
            <v>TUBO DE CONCRETO PARA REDES COLETORAS DE ÁGUAS PLUVIAIS, DIÂMETRO DE 600 MM, JUNTA RÍGIDA, INSTALADO EM LOCAL COM ALTO NÍVEL DE INTERFERÊNCIAS - FORNECIMENTO E ASSENTAMENTO. AF_12/2015</v>
          </cell>
          <cell r="C187" t="str">
            <v>M</v>
          </cell>
          <cell r="D187">
            <v>183.62</v>
          </cell>
        </row>
        <row r="188">
          <cell r="A188">
            <v>92222</v>
          </cell>
          <cell r="B188" t="str">
            <v>TUBO DE CONCRETO PARA REDES COLETORAS DE ÁGUAS PLUVIAIS, DIÂMETRO DE 700 MM, JUNTA RÍGIDA, INSTALADO EM LOCAL COM ALTO NÍVEL DE INTERFERÊNCIAS - FORNECIMENTO E ASSENTAMENTO. AF_12/2015</v>
          </cell>
          <cell r="C188" t="str">
            <v>M</v>
          </cell>
          <cell r="D188">
            <v>243.69</v>
          </cell>
        </row>
        <row r="189">
          <cell r="A189">
            <v>92223</v>
          </cell>
          <cell r="B189" t="str">
            <v>TUBO DE CONCRETO PARA REDES COLETORAS DE ÁGUAS PLUVIAIS, DIÂMETRO DE 800 MM, JUNTA RÍGIDA, INSTALADO EM LOCAL COM ALTO NÍVEL DE INTERFERÊNCIAS - FORNECIMENTO E ASSENTAMENTO. AF_12/2015</v>
          </cell>
          <cell r="C189" t="str">
            <v>M</v>
          </cell>
          <cell r="D189">
            <v>277.8</v>
          </cell>
        </row>
        <row r="190">
          <cell r="A190">
            <v>92224</v>
          </cell>
          <cell r="B190" t="str">
            <v>TUBO DE CONCRETO PARA REDES COLETORAS DE ÁGUAS PLUVIAIS, DIÂMETRO DE 900 MM, JUNTA RÍGIDA, INSTALADO EM LOCAL COM ALTO NÍVEL DE INTERFERÊNCIAS - FORNECIMENTO E ASSENTAMENTO. AF_12/2015</v>
          </cell>
          <cell r="C190" t="str">
            <v>M</v>
          </cell>
          <cell r="D190">
            <v>335.77</v>
          </cell>
        </row>
        <row r="191">
          <cell r="A191">
            <v>92226</v>
          </cell>
          <cell r="B191" t="str">
            <v>TUBO DE CONCRETO PARA REDES COLETORAS DE ÁGUAS PLUVIAIS, DIÂMETRO DE 1000 MM, JUNTA RÍGIDA, INSTALADO EM LOCAL COM ALTO NÍVEL DE INTERFERÊNCIAS - FORNECIMENTO E ASSENTAMENTO. AF_12/2015</v>
          </cell>
          <cell r="C191" t="str">
            <v>M</v>
          </cell>
          <cell r="D191">
            <v>376.2</v>
          </cell>
        </row>
        <row r="192">
          <cell r="A192">
            <v>92808</v>
          </cell>
          <cell r="B192" t="str">
            <v>ASSENTAMENTO DE TUBO DE CONCRETO PARA REDES COLETORAS DE ÁGUAS PLUVIAIS, DIÂMETRO DE 300 MM, JUNTA RÍGIDA, INSTALADO EM LOCAL COM BAIXO NÍVEL DE INTERFERÊNCIAS (NÃO INCLUI FORNECIMENTO). AF_12/2015</v>
          </cell>
          <cell r="C192" t="str">
            <v>M</v>
          </cell>
          <cell r="D192">
            <v>25.91</v>
          </cell>
        </row>
        <row r="193">
          <cell r="A193">
            <v>92809</v>
          </cell>
          <cell r="B193" t="str">
            <v>ASSENTAMENTO DE TUBO DE CONCRETO PARA REDES COLETORAS DE ÁGUAS PLUVIAIS, DIÂMETRO DE 400 MM, JUNTA RÍGIDA, INSTALADO EM LOCAL COM BAIXO NÍVEL DE INTERFERÊNCIAS (NÃO INCLUI FORNECIMENTO). AF_12/2015</v>
          </cell>
          <cell r="C193" t="str">
            <v>M</v>
          </cell>
          <cell r="D193">
            <v>33.25</v>
          </cell>
        </row>
        <row r="194">
          <cell r="A194">
            <v>92810</v>
          </cell>
          <cell r="B194" t="str">
            <v>ASSENTAMENTO DE TUBO DE CONCRETO PARA REDES COLETORAS DE ÁGUAS PLUVIAIS, DIÂMETRO DE 500 MM, JUNTA RÍGIDA, INSTALADO EM LOCAL COM BAIXO NÍVEL DE INTERFERÊNCIAS (NÃO INCLUI FORNECIMENTO). AF_12/2015</v>
          </cell>
          <cell r="C194" t="str">
            <v>M</v>
          </cell>
          <cell r="D194">
            <v>40.51</v>
          </cell>
        </row>
        <row r="195">
          <cell r="A195">
            <v>92811</v>
          </cell>
          <cell r="B195" t="str">
            <v>ASSENTAMENTO DE TUBO DE CONCRETO PARA REDES COLETORAS DE ÁGUAS PLUVIAIS, DIÂMETRO DE 600 MM, JUNTA RÍGIDA, INSTALADO EM LOCAL COM BAIXO NÍVEL DE INTERFERÊNCIAS (NÃO INCLUI FORNECIMENTO). AF_12/2015</v>
          </cell>
          <cell r="C195" t="str">
            <v>M</v>
          </cell>
          <cell r="D195">
            <v>48.28</v>
          </cell>
        </row>
        <row r="196">
          <cell r="A196">
            <v>92812</v>
          </cell>
          <cell r="B196" t="str">
            <v>ASSENTAMENTO DE TUBO DE CONCRETO PARA REDES COLETORAS DE ÁGUAS PLUVIAIS, DIÂMETRO DE 700 MM, JUNTA RÍGIDA, INSTALADO EM LOCAL COM BAIXO NÍVEL DE INTERFERÊNCIAS (NÃO INCLUI FORNECIMENTO). AF_12/2015</v>
          </cell>
          <cell r="C196" t="str">
            <v>M</v>
          </cell>
          <cell r="D196">
            <v>55.98</v>
          </cell>
        </row>
        <row r="197">
          <cell r="A197">
            <v>92813</v>
          </cell>
          <cell r="B197" t="str">
            <v>ASSENTAMENTO DE TUBO DE CONCRETO PARA REDES COLETORAS DE ÁGUAS PLUVIAIS, DIÂMETRO DE 800 MM, JUNTA RÍGIDA, INSTALADO EM LOCAL COM BAIXO NÍVEL DE INTERFERÊNCIAS (NÃO INCLUI FORNECIMENTO). AF_12/2015</v>
          </cell>
          <cell r="C197" t="str">
            <v>M</v>
          </cell>
          <cell r="D197">
            <v>65.09</v>
          </cell>
        </row>
        <row r="198">
          <cell r="A198">
            <v>92814</v>
          </cell>
          <cell r="B198" t="str">
            <v>ASSENTAMENTO DE TUBO DE CONCRETO PARA REDES COLETORAS DE ÁGUAS PLUVIAIS, DIÂMETRO DE 900 MM, JUNTA RÍGIDA, INSTALADO EM LOCAL COM BAIXO NÍVEL DE INTERFERÊNCIAS (NÃO INCLUI FORNECIMENTO). AF_12/2015</v>
          </cell>
          <cell r="C198" t="str">
            <v>M</v>
          </cell>
          <cell r="D198">
            <v>74.66</v>
          </cell>
        </row>
        <row r="199">
          <cell r="A199">
            <v>92815</v>
          </cell>
          <cell r="B199" t="str">
            <v>ASSENTAMENTO DE TUBO DE CONCRETO PARA REDES COLETORAS DE ÁGUAS PLUVIAIS, DIÂMETRO DE 1000 MM, JUNTA RÍGIDA, INSTALADO EM LOCAL COM BAIXO NÍVEL DE INTERFERÊNCIAS (NÃO INCLUI FORNECIMENTO). AF_12/2015</v>
          </cell>
          <cell r="C199" t="str">
            <v>M</v>
          </cell>
          <cell r="D199">
            <v>85.8</v>
          </cell>
        </row>
        <row r="200">
          <cell r="A200">
            <v>92816</v>
          </cell>
          <cell r="B200" t="str">
            <v>TUBO DE CONCRETO PARA REDES COLETORAS DE ÁGUAS PLUVIAIS, DIÂMETRO DE 1200 MM, JUNTA RÍGIDA, INSTALADO EM LOCAL COM BAIXO NÍVEL DE INTERFERÊNCIAS - FORNECIMENTO E ASSENTAMENTO. AF_12/2015</v>
          </cell>
          <cell r="C200" t="str">
            <v>M</v>
          </cell>
          <cell r="D200">
            <v>497.7</v>
          </cell>
        </row>
        <row r="201">
          <cell r="A201">
            <v>92817</v>
          </cell>
          <cell r="B201" t="str">
            <v>ASSENTAMENTO DE TUBO DE CONCRETO PARA REDES COLETORAS DE ÁGUAS PLUVIAIS, DIÂMETRO DE 1200 MM, JUNTA RÍGIDA, INSTALADO EM LOCAL COM BAIXO NÍVEL DE INTERFERÊNCIAS (NÃO INCLUI FORNECIMENTO). AF_12/2015</v>
          </cell>
          <cell r="C201" t="str">
            <v>M</v>
          </cell>
          <cell r="D201">
            <v>107.35</v>
          </cell>
        </row>
        <row r="202">
          <cell r="A202">
            <v>92818</v>
          </cell>
          <cell r="B202" t="str">
            <v>TUBO DE CONCRETO PARA REDES COLETORAS DE ÁGUAS PLUVIAIS, DIÂMETRO DE 1500 MM, JUNTA RÍGIDA, INSTALADO EM LOCAL COM BAIXO NÍVEL DE INTERFERÊNCIAS - FORNECIMENTO E ASSENTAMENTO. AF_12/2015</v>
          </cell>
          <cell r="C202" t="str">
            <v>M</v>
          </cell>
          <cell r="D202">
            <v>725.14</v>
          </cell>
        </row>
        <row r="203">
          <cell r="A203">
            <v>92819</v>
          </cell>
          <cell r="B203" t="str">
            <v>ASSENTAMENTO DE TUBO DE CONCRETO PARA REDES COLETORAS DE ÁGUAS PLUVIAIS, DIÂMETRO DE 1500 MM, JUNTA RÍGIDA, INSTALADO EM LOCAL COM BAIXO NÍVEL DE INTERFERÊNCIAS (NÃO INCLUI FORNECIMENTO). AF_12/2015</v>
          </cell>
          <cell r="C203" t="str">
            <v>M</v>
          </cell>
          <cell r="D203">
            <v>144.52000000000001</v>
          </cell>
        </row>
        <row r="204">
          <cell r="A204">
            <v>92820</v>
          </cell>
          <cell r="B204" t="str">
            <v>ASSENTAMENTO DE TUBO DE CONCRETO PARA REDES COLETORAS DE ÁGUAS PLUVIAIS, DIÂMETRO DE 300 MM, JUNTA RÍGIDA, INSTALADO EM LOCAL COM ALTO NÍVEL DE INTERFERÊNCIAS (NÃO INCLUI FORNECIMENTO). AF_12/2015</v>
          </cell>
          <cell r="C204" t="str">
            <v>M</v>
          </cell>
          <cell r="D204">
            <v>30.9</v>
          </cell>
        </row>
        <row r="205">
          <cell r="A205">
            <v>92821</v>
          </cell>
          <cell r="B205" t="str">
            <v>ASSENTAMENTO DE TUBO DE CONCRETO PARA REDES COLETORAS DE ÁGUAS PLUVIAIS, DIÂMETRO DE 400 MM, JUNTA RÍGIDA, INSTALADO EM LOCAL COM ALTO NÍVEL DE INTERFERÊNCIAS (NÃO INCLUI FORNECIMENTO). AF_12/2015</v>
          </cell>
          <cell r="C205" t="str">
            <v>M</v>
          </cell>
          <cell r="D205">
            <v>39.64</v>
          </cell>
        </row>
        <row r="206">
          <cell r="A206">
            <v>92822</v>
          </cell>
          <cell r="B206" t="str">
            <v>ASSENTAMENTO DE TUBO DE CONCRETO PARA REDES COLETORAS DE ÁGUAS PLUVIAIS, DIÂMETRO DE 500 MM, JUNTA RÍGIDA, INSTALADO EM LOCAL COM ALTO NÍVEL DE INTERFERÊNCIAS (NÃO INCLUI FORNECIMENTO). AF_12/2015</v>
          </cell>
          <cell r="C206" t="str">
            <v>M</v>
          </cell>
          <cell r="D206">
            <v>48.4</v>
          </cell>
        </row>
        <row r="207">
          <cell r="A207">
            <v>92824</v>
          </cell>
          <cell r="B207" t="str">
            <v>ASSENTAMENTO DE TUBO DE CONCRETO PARA REDES COLETORAS DE ÁGUAS PLUVIAIS, DIÂMETRO DE 600 MM, JUNTA RÍGIDA, INSTALADO EM LOCAL COM ALTO NÍVEL DE INTERFERÊNCIAS (NÃO INCLUI FORNECIMENTO). AF_12/2015</v>
          </cell>
          <cell r="C207" t="str">
            <v>M</v>
          </cell>
          <cell r="D207">
            <v>57.55</v>
          </cell>
        </row>
        <row r="208">
          <cell r="A208">
            <v>92825</v>
          </cell>
          <cell r="B208" t="str">
            <v>ASSENTAMENTO DE TUBO DE CONCRETO PARA REDES COLETORAS DE ÁGUAS PLUVIAIS, DIÂMETRO DE 700 MM, JUNTA RÍGIDA, INSTALADO EM LOCAL COM ALTO NÍVEL DE INTERFERÊNCIAS (NÃO INCLUI FORNECIMENTO). AF_12/2015</v>
          </cell>
          <cell r="C208" t="str">
            <v>M</v>
          </cell>
          <cell r="D208">
            <v>66.739999999999995</v>
          </cell>
        </row>
        <row r="209">
          <cell r="A209">
            <v>92826</v>
          </cell>
          <cell r="B209" t="str">
            <v>ASSENTAMENTO DE TUBO DE CONCRETO PARA REDES COLETORAS DE ÁGUAS PLUVIAIS, DIÂMETRO DE 800 MM, JUNTA RÍGIDA, INSTALADO EM LOCAL COM ALTO NÍVEL DE INTERFERÊNCIAS (NÃO INCLUI FORNECIMENTO). AF_12/2015</v>
          </cell>
          <cell r="C209" t="str">
            <v>M</v>
          </cell>
          <cell r="D209">
            <v>77.14</v>
          </cell>
        </row>
        <row r="210">
          <cell r="A210">
            <v>92827</v>
          </cell>
          <cell r="B210" t="str">
            <v>ASSENTAMENTO DE TUBO DE CONCRETO PARA REDES COLETORAS DE ÁGUAS PLUVIAIS, DIÂMETRO DE 900 MM, JUNTA RÍGIDA, INSTALADO EM LOCAL COM ALTO NÍVEL DE INTERFERÊNCIAS (NÃO INCLUI FORNECIMENTO). AF_12/2015</v>
          </cell>
          <cell r="C210" t="str">
            <v>M</v>
          </cell>
          <cell r="D210">
            <v>88.03</v>
          </cell>
        </row>
        <row r="211">
          <cell r="A211">
            <v>92828</v>
          </cell>
          <cell r="B211" t="str">
            <v>ASSENTAMENTO DE TUBO DE CONCRETO PARA REDES COLETORAS DE ÁGUAS PLUVIAIS, DIÂMETRO DE 1000 MM, JUNTA RÍGIDA, INSTALADO EM LOCAL COM ALTO NÍVEL DE INTERFERÊNCIAS (NÃO INCLUI FORNECIMENTO). AF_12/2015</v>
          </cell>
          <cell r="C211" t="str">
            <v>M</v>
          </cell>
          <cell r="D211">
            <v>100.76</v>
          </cell>
        </row>
        <row r="212">
          <cell r="A212">
            <v>92829</v>
          </cell>
          <cell r="B212" t="str">
            <v>TUBO DE CONCRETO PARA REDES COLETORAS DE ÁGUAS PLUVIAIS, DIÂMETRO DE 1200 MM, JUNTA RÍGIDA, INSTALADO EM LOCAL COM ALTO NÍVEL DE INTERFERÊNCIAS - FORNECIMENTO E ASSENTAMENTO. AF_12/2015</v>
          </cell>
          <cell r="C212" t="str">
            <v>M</v>
          </cell>
          <cell r="D212">
            <v>515.33000000000004</v>
          </cell>
        </row>
        <row r="213">
          <cell r="A213">
            <v>92830</v>
          </cell>
          <cell r="B213" t="str">
            <v>ASSENTAMENTO DE TUBO DE CONCRETO PARA REDES COLETORAS DE ÁGUAS PLUVIAIS, DIÂMETRO DE 1200 MM, JUNTA RÍGIDA, INSTALADO EM LOCAL COM ALTO NÍVEL DE INTERFERÊNCIAS (NÃO INCLUI FORNECIMENTO). AF_12/2015</v>
          </cell>
          <cell r="C213" t="str">
            <v>M</v>
          </cell>
          <cell r="D213">
            <v>124.98</v>
          </cell>
        </row>
        <row r="214">
          <cell r="A214">
            <v>92831</v>
          </cell>
          <cell r="B214" t="str">
            <v>TUBO DE CONCRETO PARA REDES COLETORAS DE ÁGUAS PLUVIAIS, DIÂMETRO DE 1500 MM, JUNTA RÍGIDA, INSTALADO EM LOCAL COM ALTO NÍVEL DE INTERFERÊNCIAS - FORNECIMENTO E ASSENTAMENTO. AF_12/2015</v>
          </cell>
          <cell r="C214" t="str">
            <v>M</v>
          </cell>
          <cell r="D214">
            <v>746.78</v>
          </cell>
        </row>
        <row r="215">
          <cell r="A215">
            <v>92832</v>
          </cell>
          <cell r="B215" t="str">
            <v>ASSENTAMENTO DE TUBO DE CONCRETO PARA REDES COLETORAS DE ÁGUAS PLUVIAIS, DIÂMETRO DE 1500 MM, JUNTA RÍGIDA, INSTALADO EM LOCAL COM ALTO NÍVEL DE INTERFERÊNCIAS (NÃO INCLUI FORNECIMENTO). AF_12/2015</v>
          </cell>
          <cell r="C215" t="str">
            <v>M</v>
          </cell>
          <cell r="D215">
            <v>166.16</v>
          </cell>
        </row>
        <row r="216">
          <cell r="A216">
            <v>95565</v>
          </cell>
          <cell r="B216" t="str">
            <v>TUBO DE CONCRETO PARA REDES COLETORAS DE ÁGUAS PLUVIAIS, DIÂMETRO DE 300MM, JUNTA RÍGIDA, INSTALADO EM LOCAL COM BAIXO NÍVEL DE INTERFERÊNCIAS - FORNECIMENTO E ASSENTAMENTO. AF_12/2015</v>
          </cell>
          <cell r="C216" t="str">
            <v>M</v>
          </cell>
          <cell r="D216">
            <v>93.79</v>
          </cell>
        </row>
        <row r="217">
          <cell r="A217">
            <v>95566</v>
          </cell>
          <cell r="B217" t="str">
            <v>TUBO DE CONCRETO PARA REDES COLETORAS DE ÁGUAS PLUVIAIS, DIÂMETRO DE 300MM, JUNTA RÍGIDA, INSTALADO EM LOCAL COM ALTO NÍVEL DE INTERFERÊNCIAS - FORNECIMENTO E ASSENTAMENTO. AF_12/2015</v>
          </cell>
          <cell r="C217" t="str">
            <v>M</v>
          </cell>
          <cell r="D217">
            <v>98.71</v>
          </cell>
        </row>
        <row r="218">
          <cell r="A218">
            <v>95567</v>
          </cell>
          <cell r="B218" t="str">
            <v>TUBO DE CONCRETO (SIMPLES) PARA REDES COLETORAS DE ÁGUAS PLUVIAIS, DIÂMETRO DE 300 MM, JUNTA RÍGIDA, INSTALADO EM LOCAL COM BAIXO NÍVEL DE INTERFERÊNCIAS - FORNECIMENTO E ASSENTAMENTO. AF_12/2015</v>
          </cell>
          <cell r="C218" t="str">
            <v>M</v>
          </cell>
          <cell r="D218">
            <v>55.38</v>
          </cell>
        </row>
        <row r="219">
          <cell r="A219">
            <v>95568</v>
          </cell>
          <cell r="B219" t="str">
            <v>TUBO DE CONCRETO (SIMPLES) PARA REDES COLETORAS DE ÁGUAS PLUVIAIS, DIÂMETRO DE 400 MM, JUNTA RÍGIDA, INSTALADO EM LOCAL COM BAIXO NÍVEL DE INTERFERÊNCIAS - FORNECIMENTO E ASSENTAMENTO. AF_12/2015</v>
          </cell>
          <cell r="C219" t="str">
            <v>M</v>
          </cell>
          <cell r="D219">
            <v>72.22</v>
          </cell>
        </row>
        <row r="220">
          <cell r="A220">
            <v>95569</v>
          </cell>
          <cell r="B220" t="str">
            <v>TUBO DE CONCRETO (SIMPLES) PARA REDES COLETORAS DE ÁGUAS PLUVIAIS, DIÂMETRO DE 500 MM, JUNTA RÍGIDA, INSTALADO EM LOCAL COM BAIXO NÍVEL DE INTERFERÊNCIAS - FORNECIMENTO E ASSENTAMENTO. AF_12/2015</v>
          </cell>
          <cell r="C220" t="str">
            <v>M</v>
          </cell>
          <cell r="D220">
            <v>97.1</v>
          </cell>
        </row>
        <row r="221">
          <cell r="A221">
            <v>95570</v>
          </cell>
          <cell r="B221" t="str">
            <v>TUBO DE CONCRETO (SIMPLES) PARA REDES COLETORAS DE ÁGUAS PLUVIAIS, DIÂMETRO DE 300 MM, JUNTA RÍGIDA, INSTALADO EM LOCAL COM ALTO NÍVEL DE INTERFERÊNCIAS - FORNECIMENTO E ASSENTAMENTO. AF_12/2015</v>
          </cell>
          <cell r="C221" t="str">
            <v>M</v>
          </cell>
          <cell r="D221">
            <v>60.3</v>
          </cell>
        </row>
        <row r="222">
          <cell r="A222">
            <v>95571</v>
          </cell>
          <cell r="B222" t="str">
            <v>TUBO DE CONCRETO (SIMPLES) PARA REDES COLETORAS DE ÁGUAS PLUVIAIS, DIÂMETRO DE 400 MM, JUNTA RÍGIDA, INSTALADO EM LOCAL COM ALTO NÍVEL DE INTERFERÊNCIAS - FORNECIMENTO E ASSENTAMENTO. AF_12/2015</v>
          </cell>
          <cell r="C222" t="str">
            <v>M</v>
          </cell>
          <cell r="D222">
            <v>78.510000000000005</v>
          </cell>
        </row>
        <row r="223">
          <cell r="A223">
            <v>95572</v>
          </cell>
          <cell r="B223" t="str">
            <v>TUBO DE CONCRETO (SIMPLES) PARA REDES COLETORAS DE ÁGUAS PLUVIAIS, DIÂMETRO DE 500 MM, JUNTA RÍGIDA, INSTALADO EM LOCAL COM ALTO NÍVEL DE INTERFERÊNCIAS - FORNECIMENTO E ASSENTAMENTO. AF_12/2015</v>
          </cell>
          <cell r="C223" t="str">
            <v>M</v>
          </cell>
          <cell r="D223">
            <v>104.87</v>
          </cell>
        </row>
        <row r="224">
          <cell r="A224">
            <v>73606</v>
          </cell>
          <cell r="B224" t="str">
            <v>ASSENTAMENTO DE TAMPAO DE FERRO FUNDIDO 900 MM</v>
          </cell>
          <cell r="C224" t="str">
            <v>UN</v>
          </cell>
          <cell r="D224">
            <v>121.53</v>
          </cell>
        </row>
        <row r="225">
          <cell r="A225">
            <v>73607</v>
          </cell>
          <cell r="B225" t="str">
            <v>ASSENTAMENTO DE TAMPAO DE FERRO FUNDIDO 600 MM</v>
          </cell>
          <cell r="C225" t="str">
            <v>UN</v>
          </cell>
          <cell r="D225">
            <v>81.02</v>
          </cell>
        </row>
        <row r="226">
          <cell r="A226">
            <v>83623</v>
          </cell>
          <cell r="B226" t="str">
            <v>GRELHA DE FERRO FUNDIDO PARA CANALETA LARG = 30CM, FORNECIMENTO E ASSENTAMENTO</v>
          </cell>
          <cell r="C226" t="str">
            <v>M</v>
          </cell>
          <cell r="D226">
            <v>196.98</v>
          </cell>
        </row>
        <row r="227">
          <cell r="A227">
            <v>83624</v>
          </cell>
          <cell r="B227" t="str">
            <v>GRELHA DE FERRO FUNDIDO PARA CANALETA LARG = 20CM, FORNECIMENTO E ASSENTAMENTO</v>
          </cell>
          <cell r="C227" t="str">
            <v>M</v>
          </cell>
          <cell r="D227">
            <v>138.87</v>
          </cell>
        </row>
        <row r="228">
          <cell r="A228">
            <v>83626</v>
          </cell>
          <cell r="B228" t="str">
            <v>GRELHA DE FERRO FUNDIDO PARA CANALETA LARG = 15CM, FORNECIMENTO E ASSENTAMENTO</v>
          </cell>
          <cell r="C228" t="str">
            <v>M</v>
          </cell>
          <cell r="D228">
            <v>109.82</v>
          </cell>
        </row>
        <row r="229">
          <cell r="A229">
            <v>83627</v>
          </cell>
          <cell r="B229" t="str">
            <v>TAMPAO FOFO ARTICULADO, CLASSE B125 CARGA MAX 12,5 T, REDONDO TAMPA 600 MM, REDE PLUVIAL/ESGOTO, P = CHAMINE CX AREIA / POCO VISITA ASSENTADO COM ARG CIM/AREIA 1:4, FORNECIMENTO E ASSENTAMENTO</v>
          </cell>
          <cell r="C229" t="str">
            <v>UN</v>
          </cell>
          <cell r="D229">
            <v>390.48</v>
          </cell>
        </row>
        <row r="230">
          <cell r="A230">
            <v>83724</v>
          </cell>
          <cell r="B230" t="str">
            <v>ASSENTAMENTO DE PECAS, CONEXOES, APARELHOS E ACESSORIOS DE FERRO FUNDIDO DUCTIL, JUNTA ELASTICA, MECANICA OU FLANGEADA, COM DIAMETROS DE 50 A 300 MM.</v>
          </cell>
          <cell r="C230" t="str">
            <v>KG</v>
          </cell>
          <cell r="D230">
            <v>1.4</v>
          </cell>
        </row>
        <row r="231">
          <cell r="A231">
            <v>83725</v>
          </cell>
          <cell r="B231" t="str">
            <v>ASSENTAMENTO DE PECAS, CONEXOES, APARELHOS E ACESSORIOS DE FERRO FUNDIDO DUCTIL, JUNTA ELASTICA, MECANICA OU FLANGEADA, COM DIAMETROS DE 350 A 600 MM.</v>
          </cell>
          <cell r="C231" t="str">
            <v>KG</v>
          </cell>
          <cell r="D231">
            <v>0.95</v>
          </cell>
        </row>
        <row r="232">
          <cell r="A232">
            <v>83726</v>
          </cell>
          <cell r="B232" t="str">
            <v>ASSENTAMENTO DE PECAS, CONEXOES, APARELHOS E ACESSORIOS DE FERRO FUNDIDO DUCTIL, JUNTA ELASTICA, MECANICA OU FLANGEADA, COM DIAMETROS DE 700 A 1200 MM.</v>
          </cell>
          <cell r="C232" t="str">
            <v>KG</v>
          </cell>
          <cell r="D232">
            <v>0.7</v>
          </cell>
        </row>
        <row r="233">
          <cell r="A233">
            <v>97127</v>
          </cell>
          <cell r="B233" t="str">
            <v>ASSENTAMENTO DE TUBO DE PVC DEFOFO OU PRFV OU RPVC PARA REDE DE ÁGUA, DN 150 MM, JUNTA ELÁSTICA INTEGRADA, INSTALADO EM LOCAL COM NÍVEL ALTO DE INTERFERÊNCIAS (NÃO INCLUI FORNECIMENTO). AF_11/2017</v>
          </cell>
          <cell r="C233" t="str">
            <v>M</v>
          </cell>
          <cell r="D233">
            <v>3.75</v>
          </cell>
        </row>
        <row r="234">
          <cell r="A234">
            <v>97128</v>
          </cell>
          <cell r="B234" t="str">
            <v>ASSENTAMENTO DE TUBO DE PVC DEFOFO OU PRFV OU RPVC PARA REDE DE ÁGUA, DN 200 MM, JUNTA ELÁSTICA INTEGRADA, INSTALADO EM LOCAL COM NÍVEL ALTO DE INTERFERÊNCIAS (NÃO INCLUI FORNECIMENTO). AF_11/2017</v>
          </cell>
          <cell r="C234" t="str">
            <v>M</v>
          </cell>
          <cell r="D234">
            <v>7.01</v>
          </cell>
        </row>
        <row r="235">
          <cell r="A235">
            <v>97129</v>
          </cell>
          <cell r="B235" t="str">
            <v>ASSENTAMENTO DE TUBO DE PVC DEFOFO OU PRFV OU RPVC PARA REDE DE ÁGUA, DN 250 MM, JUNTA ELÁSTICA INTEGRADA, INSTALADO EM LOCAL COM NÍVEL ALTO DE INTERFERÊNCIAS (NÃO INCLUI FORNECIMENTO). AF_11/2017</v>
          </cell>
          <cell r="C235" t="str">
            <v>M</v>
          </cell>
          <cell r="D235">
            <v>8.64</v>
          </cell>
        </row>
        <row r="236">
          <cell r="A236">
            <v>97130</v>
          </cell>
          <cell r="B236" t="str">
            <v>ASSENTAMENTO DE TUBO DE PVC DEFOFO OU PRFV OU RPVC PARA REDE DE ÁGUA, DN 300 MM, JUNTA ELÁSTICA INTEGRADA, INSTALADO EM LOCAL COM NÍVEL ALTO DE INTERFERÊNCIAS (NÃO INCLUI FORNECIMENTO). AF_11/2017</v>
          </cell>
          <cell r="C236" t="str">
            <v>M</v>
          </cell>
          <cell r="D236">
            <v>10.24</v>
          </cell>
        </row>
        <row r="237">
          <cell r="A237">
            <v>97131</v>
          </cell>
          <cell r="B237" t="str">
            <v>ASSENTAMENTO DE TUBO DE PVC DEFOFO OU PRFV OU RPVC PARA REDE DE ÁGUA, DN 350 MM, JUNTA ELÁSTICA INTEGRADA, INSTALADO EM LOCAL COM NÍVEL ALTO DE INTERFERÊNCIAS (NÃO INCLUI FORNECIMENTO). AF_11/2017</v>
          </cell>
          <cell r="C237" t="str">
            <v>M</v>
          </cell>
          <cell r="D237">
            <v>11.86</v>
          </cell>
        </row>
        <row r="238">
          <cell r="A238">
            <v>97132</v>
          </cell>
          <cell r="B238" t="str">
            <v>ASSENTAMENTO DE TUBO DE PVC DEFOFO OU PRFV OU RPVC PARA REDE DE ÁGUA, DN 400 MM, JUNTA ELÁSTICA INTEGRADA, INSTALADO EM LOCAL COM NÍVEL ALTO DE INTERFERÊNCIAS (NÃO INCLUI FORNECIMENTO). AF_11/2017</v>
          </cell>
          <cell r="C238" t="str">
            <v>M</v>
          </cell>
          <cell r="D238">
            <v>13.46</v>
          </cell>
        </row>
        <row r="239">
          <cell r="A239">
            <v>97133</v>
          </cell>
          <cell r="B239" t="str">
            <v>ASSENTAMENTO DE TUBO DE PVC DEFOFO OU PRFV OU RPVC PARA REDE DE ÁGUA, DN 500 MM, JUNTA ELÁSTICA INTEGRADA, INSTALADO EM LOCAL COM NÍVEL ALTO DE INTERFERÊNCIAS (NÃO INCLUI FORNECIMENTO). AF_11/2017</v>
          </cell>
          <cell r="C239" t="str">
            <v>M</v>
          </cell>
          <cell r="D239">
            <v>16.71</v>
          </cell>
        </row>
        <row r="240">
          <cell r="A240">
            <v>97134</v>
          </cell>
          <cell r="B240" t="str">
            <v>ASSENTAMENTO DE TUBO DE PVC DEFOFO OU PRFV OU RPVC PARA REDE DE ÁGUA, DN 150 MM, JUNTA ELÁSTICA INTEGRADA, INSTALADO EM LOCAL COM NÍVEL BAIXO DE INTERFERÊNCIAS (NÃO INCLUI FORNECIMENTO). AF_11/2017</v>
          </cell>
          <cell r="C240" t="str">
            <v>M</v>
          </cell>
          <cell r="D240">
            <v>1.75</v>
          </cell>
        </row>
        <row r="241">
          <cell r="A241">
            <v>97135</v>
          </cell>
          <cell r="B241" t="str">
            <v>ASSENTAMENTO DE TUBO DE PVC DEFOFO OU PRFV OU RPVC PARA REDE DE ÁGUA, DN 200 MM, JUNTA ELÁSTICA INTEGRADA, INSTALADO EM LOCAL COM NÍVEL BAIXO DE INTERFERÊNCIAS (NÃO INCLUI FORNECIMENTO). AF_11/2017</v>
          </cell>
          <cell r="C241" t="str">
            <v>M</v>
          </cell>
          <cell r="D241">
            <v>3.58</v>
          </cell>
        </row>
        <row r="242">
          <cell r="A242">
            <v>97136</v>
          </cell>
          <cell r="B242" t="str">
            <v>ASSENTAMENTO DE TUBO DE PVC DEFOFO OU PRFV OU RPVC PARA REDE DE ÁGUA, DN 250 MM, JUNTA ELÁSTICA INTEGRADA, INSTALADO EM LOCAL COM NÍVEL BAIXO DE INTERFERÊNCIAS (NÃO INCLUI FORNECIMENTO). AF_11/2017</v>
          </cell>
          <cell r="C242" t="str">
            <v>M</v>
          </cell>
          <cell r="D242">
            <v>4.41</v>
          </cell>
        </row>
        <row r="243">
          <cell r="A243">
            <v>97137</v>
          </cell>
          <cell r="B243" t="str">
            <v>ASSENTAMENTO DE TUBO DE PVC DEFOFO OU PRFV OU RPVC PARA REDE DE ÁGUA, DN 300 MM, JUNTA ELÁSTICA INTEGRADA, INSTALADO EM LOCAL COM NÍVEL BAIXO DE INTERFERÊNCIAS (NÃO INCLUI FORNECIMENTO). AF_11/2017</v>
          </cell>
          <cell r="C243" t="str">
            <v>M</v>
          </cell>
          <cell r="D243">
            <v>5.22</v>
          </cell>
        </row>
        <row r="244">
          <cell r="A244">
            <v>97138</v>
          </cell>
          <cell r="B244" t="str">
            <v>ASSENTAMENTO DE TUBO DE PVC DEFOFO OU PRFV OU RPVC PARA REDE DE ÁGUA, DN 350 MM, JUNTA ELÁSTICA INTEGRADA, INSTALADO EM LOCAL COM NÍVEL BAIXO DE INTERFERÊNCIAS (NÃO INCLUI FORNECIMENTO). AF_11/2017</v>
          </cell>
          <cell r="C244" t="str">
            <v>M</v>
          </cell>
          <cell r="D244">
            <v>6.06</v>
          </cell>
        </row>
        <row r="245">
          <cell r="A245">
            <v>97139</v>
          </cell>
          <cell r="B245" t="str">
            <v>ASSENTAMENTO DE TUBO DE PVC DEFOFO OU PRFV OU RPVC PARA REDE DE ÁGUA, DN 400 MM, JUNTA ELÁSTICA INTEGRADA, INSTALADO EM LOCAL COM NÍVEL BAIXO DE INTERFERÊNCIAS (NÃO INCLUI FORNECIMENTO). AF_11/2017</v>
          </cell>
          <cell r="C245" t="str">
            <v>M</v>
          </cell>
          <cell r="D245">
            <v>6.87</v>
          </cell>
        </row>
        <row r="246">
          <cell r="A246">
            <v>97140</v>
          </cell>
          <cell r="B246" t="str">
            <v>ASSENTAMENTO DE TUBO DE PVC DEFOFO OU PRFV OU RPVC PARA REDE DE ÁGUA, DN 500 MM, JUNTA ELÁSTICA INTEGRADA, INSTALADO EM LOCAL COM NÍVEL BAIXO DE INTERFERÊNCIAS (NÃO INCLUI FORNECIMENTO). AF_11/2017</v>
          </cell>
          <cell r="C246" t="str">
            <v>M</v>
          </cell>
          <cell r="D246">
            <v>8.5399999999999991</v>
          </cell>
        </row>
        <row r="247">
          <cell r="A247">
            <v>83520</v>
          </cell>
          <cell r="B247" t="str">
            <v>TE PVC PARA COLETOR ESGOTO, EB644, D=100MM, COM JUNTA ELASTICA.</v>
          </cell>
          <cell r="C247" t="str">
            <v>UN</v>
          </cell>
          <cell r="D247">
            <v>81.819999999999993</v>
          </cell>
        </row>
        <row r="248">
          <cell r="A248">
            <v>83531</v>
          </cell>
          <cell r="B248" t="str">
            <v>CURVA PARA REDE COLETOR ESGOTO, EB 644, 90GR, DN=200MM, COM JUNTA ELASTICA</v>
          </cell>
          <cell r="C248" t="str">
            <v>UN</v>
          </cell>
          <cell r="D248">
            <v>351.35</v>
          </cell>
        </row>
        <row r="249">
          <cell r="A249">
            <v>83535</v>
          </cell>
          <cell r="B249" t="str">
            <v>CURVA PVC PARA REDE COLETOR ESGOTO, EB-644, 45 GR, 200 MM, COM JUNTA ELASTICA.</v>
          </cell>
          <cell r="C249" t="str">
            <v>UN</v>
          </cell>
          <cell r="D249">
            <v>291.3</v>
          </cell>
        </row>
        <row r="250">
          <cell r="A250">
            <v>92235</v>
          </cell>
          <cell r="B250" t="str">
            <v>FECHAMENTO DE CONSTRUÇÃO TEMPORÁRIA EM CHAPA DE MADEIRA COMPENSADA E=10MM, COM REAPROVEITAMENTO DE 2X.</v>
          </cell>
          <cell r="C250" t="str">
            <v>M2</v>
          </cell>
          <cell r="D250">
            <v>55.51</v>
          </cell>
        </row>
        <row r="251">
          <cell r="A251">
            <v>93206</v>
          </cell>
          <cell r="B251" t="str">
            <v>EXECUÇÃO DE ESCRITÓRIO EM CANTEIRO DE OBRA EM ALVENARIA, NÃO INCLUSO MOBILIÁRIO E EQUIPAMENTOS. AF_02/2016</v>
          </cell>
          <cell r="C251" t="str">
            <v>M2</v>
          </cell>
          <cell r="D251">
            <v>798.24</v>
          </cell>
        </row>
        <row r="252">
          <cell r="A252">
            <v>93207</v>
          </cell>
          <cell r="B252" t="str">
            <v>EXECUÇÃO DE ESCRITÓRIO EM CANTEIRO DE OBRA EM CHAPA DE MADEIRA COMPENSADA, NÃO INCLUSO MOBILIÁRIO E EQUIPAMENTOS. AF_02/2016</v>
          </cell>
          <cell r="C252" t="str">
            <v>M2</v>
          </cell>
          <cell r="D252">
            <v>675.37</v>
          </cell>
        </row>
        <row r="253">
          <cell r="A253">
            <v>93208</v>
          </cell>
          <cell r="B253" t="str">
            <v>EXECUÇÃO DE ALMOXARIFADO EM CANTEIRO DE OBRA EM CHAPA DE MADEIRA COMPENSADA, INCLUSO PRATELEIRAS. AF_02/2016</v>
          </cell>
          <cell r="C253" t="str">
            <v>M2</v>
          </cell>
          <cell r="D253">
            <v>502.34</v>
          </cell>
        </row>
        <row r="254">
          <cell r="A254">
            <v>93209</v>
          </cell>
          <cell r="B254" t="str">
            <v>EXECUÇÃO DE ALMOXARIFADO EM CANTEIRO DE OBRA EM ALVENARIA, INCLUSO PRATELEIRAS. AF_02/2016</v>
          </cell>
          <cell r="C254" t="str">
            <v>M2</v>
          </cell>
          <cell r="D254">
            <v>620.6</v>
          </cell>
        </row>
        <row r="255">
          <cell r="A255">
            <v>93210</v>
          </cell>
          <cell r="B255" t="str">
            <v>EXECUÇÃO DE REFEITÓRIO EM CANTEIRO DE OBRA EM CHAPA DE MADEIRA COMPENSADA, NÃO INCLUSO MOBILIÁRIO E EQUIPAMENTOS. AF_02/2016</v>
          </cell>
          <cell r="C255" t="str">
            <v>M2</v>
          </cell>
          <cell r="D255">
            <v>348.55</v>
          </cell>
        </row>
        <row r="256">
          <cell r="A256">
            <v>93211</v>
          </cell>
          <cell r="B256" t="str">
            <v>EXECUÇÃO DE REFEITÓRIO EM CANTEIRO DE OBRA EM ALVENARIA, NÃO INCLUSO MOBILIÁRIO E EQUIPAMENTOS. AF_02/2016</v>
          </cell>
          <cell r="C256" t="str">
            <v>M2</v>
          </cell>
          <cell r="D256">
            <v>374</v>
          </cell>
        </row>
        <row r="257">
          <cell r="A257">
            <v>93212</v>
          </cell>
          <cell r="B257" t="str">
            <v>EXECUÇÃO DE SANITÁRIO E VESTIÁRIO EM CANTEIRO DE OBRA EM CHAPA DE MADEIRA COMPENSADA, NÃO INCLUSO MOBILIÁRIO. AF_02/2016</v>
          </cell>
          <cell r="C257" t="str">
            <v>M2</v>
          </cell>
          <cell r="D257">
            <v>606.75</v>
          </cell>
        </row>
        <row r="258">
          <cell r="A258">
            <v>93213</v>
          </cell>
          <cell r="B258" t="str">
            <v>EXECUÇÃO DE SANITÁRIO E VESTIÁRIO EM CANTEIRO DE OBRA EM ALVENARIA, NÃO INCLUSO MOBILIÁRIO. AF_02/2016</v>
          </cell>
          <cell r="C258" t="str">
            <v>M2</v>
          </cell>
          <cell r="D258">
            <v>707.48</v>
          </cell>
        </row>
        <row r="259">
          <cell r="A259">
            <v>93214</v>
          </cell>
          <cell r="B259" t="str">
            <v>EXECUÇÃO DE RESERVATÓRIO ELEVADO DE ÁGUA (1000 LITROS) EM CANTEIRO DE OBRA, APOIADO EM ESTRUTURA DE MADEIRA. AF_02/2016</v>
          </cell>
          <cell r="C259" t="str">
            <v>UN</v>
          </cell>
          <cell r="D259">
            <v>3342.33</v>
          </cell>
        </row>
        <row r="260">
          <cell r="A260">
            <v>93243</v>
          </cell>
          <cell r="B260" t="str">
            <v>EXECUÇÃO DE RESERVATÓRIO ELEVADO DE ÁGUA (2000 LITROS) EM CANTEIRO DE OBRA, APOIADO EM ESTRUTURA DE MADEIRA. AF_02/2016</v>
          </cell>
          <cell r="C260" t="str">
            <v>UN</v>
          </cell>
          <cell r="D260">
            <v>5007.5200000000004</v>
          </cell>
        </row>
        <row r="261">
          <cell r="A261">
            <v>93582</v>
          </cell>
          <cell r="B261" t="str">
            <v>EXECUÇÃO DE CENTRAL DE ARMADURA EM CANTEIRO DE OBRA, NÃO INCLUSO MOBILIÁRIO E EQUIPAMENTOS. AF_04/2016</v>
          </cell>
          <cell r="C261" t="str">
            <v>M2</v>
          </cell>
          <cell r="D261">
            <v>164</v>
          </cell>
        </row>
        <row r="262">
          <cell r="A262">
            <v>93583</v>
          </cell>
          <cell r="B262" t="str">
            <v>EXECUÇÃO DE CENTRAL DE FÔRMAS, PRODUÇÃO DE ARGAMASSA OU CONCRETO EM CANTEIRO DE OBRA, NÃO INCLUSO MOBILIÁRIO E EQUIPAMENTOS. AF_04/2016</v>
          </cell>
          <cell r="C262" t="str">
            <v>M2</v>
          </cell>
          <cell r="D262">
            <v>277.48</v>
          </cell>
        </row>
        <row r="263">
          <cell r="A263">
            <v>93584</v>
          </cell>
          <cell r="B263" t="str">
            <v>EXECUÇÃO DE DEPÓSITO EM CANTEIRO DE OBRA EM CHAPA DE MADEIRA COMPENSADA, NÃO INCLUSO MOBILIÁRIO. AF_04/2016</v>
          </cell>
          <cell r="C263" t="str">
            <v>M2</v>
          </cell>
          <cell r="D263">
            <v>513.29999999999995</v>
          </cell>
        </row>
        <row r="264">
          <cell r="A264">
            <v>93585</v>
          </cell>
          <cell r="B264" t="str">
            <v>EXECUÇÃO DE GUARITA EM CANTEIRO DE OBRA EM CHAPA DE MADEIRA COMPENSADA, NÃO INCLUSO MOBILIÁRIO. AF_04/2016</v>
          </cell>
          <cell r="C264" t="str">
            <v>M2</v>
          </cell>
          <cell r="D264">
            <v>706.27</v>
          </cell>
        </row>
        <row r="265">
          <cell r="A265">
            <v>98441</v>
          </cell>
          <cell r="B265" t="str">
            <v>PAREDE DE MADEIRA COMPENSADA PARA CONSTRUÇÃO TEMPORÁRIA EM CHAPA SIMPLES, EXTERNA, COM ÁREA LÍQUIDA MAIOR OU IGUAL A 6 M², SEM VÃO. AF_05/2018</v>
          </cell>
          <cell r="C265" t="str">
            <v>M2</v>
          </cell>
          <cell r="D265">
            <v>68.900000000000006</v>
          </cell>
        </row>
        <row r="266">
          <cell r="A266">
            <v>98442</v>
          </cell>
          <cell r="B266" t="str">
            <v>PAREDE DE MADEIRA COMPENSADA PARA CONSTRUÇÃO TEMPORÁRIA EM CHAPA SIMPLES, EXTERNA, COM ÁREA LÍQUIDA MENOR QUE 6 M², SEM VÃO. AF_05/2018</v>
          </cell>
          <cell r="C266" t="str">
            <v>M2</v>
          </cell>
          <cell r="D266">
            <v>71.36</v>
          </cell>
        </row>
        <row r="267">
          <cell r="A267">
            <v>98443</v>
          </cell>
          <cell r="B267" t="str">
            <v>PAREDE DE MADEIRA COMPENSADA PARA CONSTRUÇÃO TEMPORÁRIA EM CHAPA SIMPLES, INTERNA, COM ÁREA LÍQUIDA MAIOR OU IGUAL A 6 M², SEM VÃO. AF_05/2018</v>
          </cell>
          <cell r="C267" t="str">
            <v>M2</v>
          </cell>
          <cell r="D267">
            <v>57.69</v>
          </cell>
        </row>
        <row r="268">
          <cell r="A268">
            <v>98444</v>
          </cell>
          <cell r="B268" t="str">
            <v>PAREDE DE MADEIRA COMPENSADA PARA CONSTRUÇÃO TEMPORÁRIA EM CHAPA SIMPLES, INTERNA, COM ÁREA LÍQUIDA MENOR QUE 6 M², SEM VÃO. AF_05/2018</v>
          </cell>
          <cell r="C268" t="str">
            <v>M2</v>
          </cell>
          <cell r="D268">
            <v>59.45</v>
          </cell>
        </row>
        <row r="269">
          <cell r="A269">
            <v>98445</v>
          </cell>
          <cell r="B269" t="str">
            <v>PAREDE DE MADEIRA COMPENSADA PARA CONSTRUÇÃO TEMPORÁRIA EM CHAPA SIMPLES, EXTERNA, COM ÁREA LÍQUIDA MAIOR OU IGUAL A 6 M², COM VÃO. AF_05/2018</v>
          </cell>
          <cell r="C269" t="str">
            <v>M2</v>
          </cell>
          <cell r="D269">
            <v>83.58</v>
          </cell>
        </row>
        <row r="270">
          <cell r="A270">
            <v>98446</v>
          </cell>
          <cell r="B270" t="str">
            <v>PAREDE DE MADEIRA COMPENSADA PARA CONSTRUÇÃO TEMPORÁRIA EM CHAPA SIMPLES, EXTERNA, COM ÁREA LÍQUIDA MENOR QUE 6 M², COM VÃO. AF_05/2018</v>
          </cell>
          <cell r="C270" t="str">
            <v>M2</v>
          </cell>
          <cell r="D270">
            <v>110.21</v>
          </cell>
        </row>
        <row r="271">
          <cell r="A271">
            <v>98447</v>
          </cell>
          <cell r="B271" t="str">
            <v>PAREDE DE MADEIRA COMPENSADA PARA CONSTRUÇÃO TEMPORÁRIA EM CHAPA SIMPLES, INTERNA, COM ÁREA LÍQUIDA MAIOR OU IGUAL A 6 M², COM VÃO. AF_05/2018</v>
          </cell>
          <cell r="C271" t="str">
            <v>M2</v>
          </cell>
          <cell r="D271">
            <v>68.180000000000007</v>
          </cell>
        </row>
        <row r="272">
          <cell r="A272">
            <v>98448</v>
          </cell>
          <cell r="B272" t="str">
            <v>PAREDE DE MADEIRA COMPENSADA PARA CONSTRUÇÃO TEMPORÁRIA EM CHAPA SIMPLES, INTERNA, COM ÁREA LÍQUIDA MENOR QUE 6 M², COM VÃO. AF_05/2018</v>
          </cell>
          <cell r="C272" t="str">
            <v>M2</v>
          </cell>
          <cell r="D272">
            <v>88.13</v>
          </cell>
        </row>
        <row r="273">
          <cell r="A273">
            <v>98449</v>
          </cell>
          <cell r="B273" t="str">
            <v>PAREDE DE MADEIRA COMPENSADA PARA CONSTRUÇÃO TEMPORÁRIA EM CHAPA DUPLA, EXTERNA, COM ÁREA LÍQUIDA MAIOR OU IGUAL A 6 M², SEM VÃO. AF_05/2018</v>
          </cell>
          <cell r="C273" t="str">
            <v>M2</v>
          </cell>
          <cell r="D273">
            <v>87.93</v>
          </cell>
        </row>
        <row r="274">
          <cell r="A274">
            <v>98450</v>
          </cell>
          <cell r="B274" t="str">
            <v>PAREDE DE MADEIRA COMPENSADA PARA CONSTRUÇÃO TEMPORÁRIA EM CHAPA DUPLA, EXTERNA, COM ÁREA LÍQUIDA MENOR QUE 6 M², SEM VÃO. AF_05/2018</v>
          </cell>
          <cell r="C274" t="str">
            <v>M2</v>
          </cell>
          <cell r="D274">
            <v>91.52</v>
          </cell>
        </row>
        <row r="275">
          <cell r="A275">
            <v>98451</v>
          </cell>
          <cell r="B275" t="str">
            <v>PAREDE DE MADEIRA COMPENSADA PARA CONSTRUÇÃO TEMPORÁRIA EM CHAPA DUPLA, INTERNA, COM ÁREA LÍQUIDA MAIOR OU IGUAL A 6 M², SEM VÃO. AF_05/2018</v>
          </cell>
          <cell r="C275" t="str">
            <v>M2</v>
          </cell>
          <cell r="D275">
            <v>74.63</v>
          </cell>
        </row>
        <row r="276">
          <cell r="A276">
            <v>98452</v>
          </cell>
          <cell r="B276" t="str">
            <v>PAREDE DE MADEIRA COMPENSADA PARA CONSTRUÇÃO TEMPORÁRIA EM CHAPA DUPLA, INTERNA, COM ÁREA LÍQUIDA MENOR QUE 6 M², SEM VÃO. AF_05/2018</v>
          </cell>
          <cell r="C276" t="str">
            <v>M2</v>
          </cell>
          <cell r="D276">
            <v>76.8</v>
          </cell>
        </row>
        <row r="277">
          <cell r="A277">
            <v>98453</v>
          </cell>
          <cell r="B277" t="str">
            <v>PAREDE DE MADEIRA COMPENSADA PARA CONSTRUÇÃO TEMPORÁRIA EM CHAPA DUPLA, EXTERNA, COM ÁREA LÍQUIDA MAIOR OU IGUAL A QUE 6 M², COM VÃO. AF_05/2018</v>
          </cell>
          <cell r="C277" t="str">
            <v>M2</v>
          </cell>
          <cell r="D277">
            <v>106.78</v>
          </cell>
        </row>
        <row r="278">
          <cell r="A278">
            <v>98454</v>
          </cell>
          <cell r="B278" t="str">
            <v>PAREDE DE MADEIRA COMPENSADA PARA CONSTRUÇÃO TEMPORÁRIA EM CHAPA DUPLA, EXTERNA, COM ÁREA LÍQUIDA MENOR QUE 6 M², COM VÃO. AF_05/2018</v>
          </cell>
          <cell r="C278" t="str">
            <v>M2</v>
          </cell>
          <cell r="D278">
            <v>143.53</v>
          </cell>
        </row>
        <row r="279">
          <cell r="A279">
            <v>98455</v>
          </cell>
          <cell r="B279" t="str">
            <v>PAREDE DE MADEIRA COMPENSADA PARA CONSTRUÇÃO TEMPORÁRIA EM CHAPA DUPLA, INTERNA, COM ÁREA LÍQUIDA MAIOR OU IGUAL A 6 M², COM VÃO. AF_05/2018</v>
          </cell>
          <cell r="C279" t="str">
            <v>M2</v>
          </cell>
          <cell r="D279">
            <v>89.27</v>
          </cell>
        </row>
        <row r="280">
          <cell r="A280">
            <v>98456</v>
          </cell>
          <cell r="B280" t="str">
            <v>PAREDE DE MADEIRA COMPENSADA PARA CONSTRUÇÃO TEMPORÁRIA EM CHAPA DUPLA, INTERNA, COM ÁREA LÍQUIDA MENOR QUE 6 M², COM VÃO. AF_05/2018</v>
          </cell>
          <cell r="C280" t="str">
            <v>M2</v>
          </cell>
          <cell r="D280">
            <v>118.63</v>
          </cell>
        </row>
        <row r="281">
          <cell r="A281">
            <v>98458</v>
          </cell>
          <cell r="B281" t="str">
            <v>TAPUME COM COMPENSADO DE MADEIRA. AF_05/2018</v>
          </cell>
          <cell r="C281" t="str">
            <v>M2</v>
          </cell>
          <cell r="D281">
            <v>64.900000000000006</v>
          </cell>
        </row>
        <row r="282">
          <cell r="A282">
            <v>98459</v>
          </cell>
          <cell r="B282" t="str">
            <v>TAPUME COM TELHA METÁLICA. AF_05/2018</v>
          </cell>
          <cell r="C282" t="str">
            <v>M2</v>
          </cell>
          <cell r="D282">
            <v>55.33</v>
          </cell>
        </row>
        <row r="283">
          <cell r="A283">
            <v>98460</v>
          </cell>
          <cell r="B283" t="str">
            <v>PISO PARA CONSTRUÇÃO TEMPORÁRIA EM MADEIRA, SEM REAPROVEITAMENTO. AF_05/2018</v>
          </cell>
          <cell r="C283" t="str">
            <v>M2</v>
          </cell>
          <cell r="D283">
            <v>59.91</v>
          </cell>
        </row>
        <row r="284">
          <cell r="A284">
            <v>98461</v>
          </cell>
          <cell r="B284" t="str">
            <v>ESTRUTURA DE MADEIRA PROVISÓRIA PARA SUPORTE DE CAIXA DÁGUA ELEVADA DE 1000 LITROS. AF_05/2018</v>
          </cell>
          <cell r="C284" t="str">
            <v>UN</v>
          </cell>
          <cell r="D284">
            <v>2813.14</v>
          </cell>
        </row>
        <row r="285">
          <cell r="A285">
            <v>98462</v>
          </cell>
          <cell r="B285" t="str">
            <v>ESTRUTURA DE MADEIRA PROVISÓRIA PARA SUPORTE DE CAIXA DÁGUA ELEVADA DE 3000 LITROS. AF_05/2018</v>
          </cell>
          <cell r="C285" t="str">
            <v>UN</v>
          </cell>
          <cell r="D285">
            <v>4113.5600000000004</v>
          </cell>
        </row>
        <row r="286">
          <cell r="A286" t="str">
            <v>74209/1</v>
          </cell>
          <cell r="B286" t="str">
            <v>PLACA DE OBRA EM CHAPA DE ACO GALVANIZADO</v>
          </cell>
          <cell r="C286" t="str">
            <v>M2</v>
          </cell>
          <cell r="D286">
            <v>379.05</v>
          </cell>
        </row>
        <row r="287">
          <cell r="A287">
            <v>5631</v>
          </cell>
          <cell r="B287" t="str">
            <v>ESCAVADEIRA HIDRÁULICA SOBRE ESTEIRAS, CAÇAMBA 0,80 M3, PESO OPERACIONAL 17 T, POTENCIA BRUTA 111 HP - CHP DIURNO. AF_06/2014</v>
          </cell>
          <cell r="C287" t="str">
            <v>CHP</v>
          </cell>
          <cell r="D287">
            <v>117.14</v>
          </cell>
        </row>
        <row r="288">
          <cell r="A288">
            <v>5678</v>
          </cell>
          <cell r="B288" t="str">
            <v>RETROESCAVADEIRA SOBRE RODAS COM CARREGADEIRA, TRAÇÃO 4X4, POTÊNCIA LÍQ. 88 HP, CAÇAMBA CARREG. CAP. MÍN. 1 M3, CAÇAMBA RETRO CAP. 0,26 M3, PESO OPERACIONAL MÍN. 6.674 KG, PROFUNDIDADE ESCAVAÇÃO MÁX. 4,37 M - CHP DIURNO. AF_06/2014</v>
          </cell>
          <cell r="C288" t="str">
            <v>CHP</v>
          </cell>
          <cell r="D288">
            <v>86.97</v>
          </cell>
        </row>
        <row r="289">
          <cell r="A289">
            <v>5680</v>
          </cell>
          <cell r="B289" t="str">
            <v>RETROESCAVADEIRA SOBRE RODAS COM CARREGADEIRA, TRAÇÃO 4X2, POTÊNCIA LÍQ. 79 HP, CAÇAMBA CARREG. CAP. MÍN. 1 M3, CAÇAMBA RETRO CAP. 0,20 M3, PESO OPERACIONAL MÍN. 6.570 KG, PROFUNDIDADE ESCAVAÇÃO MÁX. 4,37 M - CHP DIURNO. AF_06/2014</v>
          </cell>
          <cell r="C289" t="str">
            <v>CHP</v>
          </cell>
          <cell r="D289">
            <v>80.62</v>
          </cell>
        </row>
        <row r="290">
          <cell r="A290">
            <v>5684</v>
          </cell>
          <cell r="B290" t="str">
            <v>ROLO COMPACTADOR VIBRATÓRIO DE UM CILINDRO AÇO LISO, POTÊNCIA 80 HP, PESO OPERACIONAL MÁXIMO 8,1 T, IMPACTO DINÂMICO 16,15 / 9,5 T, LARGURA DE TRABALHO 1,68 M - CHP DIURNO. AF_06/2014</v>
          </cell>
          <cell r="C290" t="str">
            <v>CHP</v>
          </cell>
          <cell r="D290">
            <v>90.26</v>
          </cell>
        </row>
        <row r="291">
          <cell r="A291">
            <v>5689</v>
          </cell>
          <cell r="B291" t="str">
            <v>GRADE DE DISCO CONTROLE REMOTO REBOCÁVEL, COM 24 DISCOS 24 X 6 MM COM PNEUS PARA TRANSPORTE - CHP DIURNO. AF_06/2014</v>
          </cell>
          <cell r="C291" t="str">
            <v>CHP</v>
          </cell>
          <cell r="D291">
            <v>3.14</v>
          </cell>
        </row>
        <row r="292">
          <cell r="A292">
            <v>5795</v>
          </cell>
          <cell r="B292" t="str">
            <v>MARTELETE OU ROMPEDOR PNEUMÁTICO MANUAL, 28 KG, COM SILENCIADOR - CHP DIURNO. AF_07/2016</v>
          </cell>
          <cell r="C292" t="str">
            <v>CHP</v>
          </cell>
          <cell r="D292">
            <v>15.34</v>
          </cell>
        </row>
        <row r="293">
          <cell r="A293">
            <v>5811</v>
          </cell>
          <cell r="B293" t="str">
            <v>CAMINHÃO BASCULANTE 6 M3, PESO BRUTO TOTAL 16.000 KG, CARGA ÚTIL MÁXIMA 13.071 KG, DISTÂNCIA ENTRE EIXOS 4,80 M, POTÊNCIA 230 CV INCLUSIVE CAÇAMBA METÁLICA - CHP DIURNO. AF_06/2014</v>
          </cell>
          <cell r="C293" t="str">
            <v>CHP</v>
          </cell>
          <cell r="D293">
            <v>121.77</v>
          </cell>
        </row>
        <row r="294">
          <cell r="A294">
            <v>5823</v>
          </cell>
          <cell r="B294" t="str">
            <v>USINA DE CONCRETO FIXA, CAPACIDADE NOMINAL DE 90 A 120 M3/H, SEM SILO - CHP DIURNO. AF_07/2016</v>
          </cell>
          <cell r="C294" t="str">
            <v>CHP</v>
          </cell>
          <cell r="D294">
            <v>165.77</v>
          </cell>
        </row>
        <row r="295">
          <cell r="A295">
            <v>5824</v>
          </cell>
          <cell r="B295" t="str">
            <v>CAMINHÃO TOCO, PBT 16.000 KG, CARGA ÚTIL MÁX. 10.685 KG, DIST. ENTRE EIXOS 4,8 M, POTÊNCIA 189 CV, INCLUSIVE CARROCERIA FIXA ABERTA DE MADEIRA P/ TRANSPORTE GERAL DE CARGA SECA, DIMEN. APROX. 2,5 X 7,00 X 0,50 M - CHP DIURNO. AF_06/2014</v>
          </cell>
          <cell r="C295" t="str">
            <v>CHP</v>
          </cell>
          <cell r="D295">
            <v>118.47</v>
          </cell>
        </row>
        <row r="296">
          <cell r="A296">
            <v>5835</v>
          </cell>
          <cell r="B296" t="str">
            <v>VIBROACABADORA DE ASFALTO SOBRE ESTEIRAS, LARGURA DE PAVIMENTAÇÃO 1,90 M A 5,30 M, POTÊNCIA 105 HP CAPACIDADE 450 T/H - CHP DIURNO. AF_11/2014</v>
          </cell>
          <cell r="C296" t="str">
            <v>CHP</v>
          </cell>
          <cell r="D296">
            <v>258.76</v>
          </cell>
        </row>
        <row r="297">
          <cell r="A297">
            <v>5839</v>
          </cell>
          <cell r="B297" t="str">
            <v>VASSOURA MECÂNICA REBOCÁVEL COM ESCOVA CILÍNDRICA, LARGURA ÚTIL DE VARRIMENTO DE 2,44 M - CHP DIURNO. AF_06/2014</v>
          </cell>
          <cell r="C297" t="str">
            <v>CHP</v>
          </cell>
          <cell r="D297">
            <v>4.71</v>
          </cell>
        </row>
        <row r="298">
          <cell r="A298">
            <v>5843</v>
          </cell>
          <cell r="B298" t="str">
            <v>TRATOR DE PNEUS, POTÊNCIA 122 CV, TRAÇÃO 4X4, PESO COM LASTRO DE 4.510 KG - CHP DIURNO. AF_06/2014</v>
          </cell>
          <cell r="C298" t="str">
            <v>CHP</v>
          </cell>
          <cell r="D298">
            <v>151.84</v>
          </cell>
        </row>
        <row r="299">
          <cell r="A299">
            <v>5847</v>
          </cell>
          <cell r="B299" t="str">
            <v>TRATOR DE ESTEIRAS, POTÊNCIA 170 HP, PESO OPERACIONAL 19 T, CAÇAMBA 5,2 M3 - CHP DIURNO. AF_06/2014</v>
          </cell>
          <cell r="C299" t="str">
            <v>CHP</v>
          </cell>
          <cell r="D299">
            <v>153.72</v>
          </cell>
        </row>
        <row r="300">
          <cell r="A300">
            <v>5851</v>
          </cell>
          <cell r="B300" t="str">
            <v>TRATOR DE ESTEIRAS, POTÊNCIA 150 HP, PESO OPERACIONAL 16,7 T, COM RODA MOTRIZ ELEVADA E LÂMINA 3,18 M3 - CHP DIURNO. AF_06/2014</v>
          </cell>
          <cell r="C300" t="str">
            <v>CHP</v>
          </cell>
          <cell r="D300">
            <v>145.72999999999999</v>
          </cell>
        </row>
        <row r="301">
          <cell r="A301">
            <v>5855</v>
          </cell>
          <cell r="B301" t="str">
            <v>TRATOR DE ESTEIRAS, POTÊNCIA 347 HP, PESO OPERACIONAL 38,5 T, COM LÂMINA 8,70 M3 - CHP DIURNO. AF_06/2014</v>
          </cell>
          <cell r="C301" t="str">
            <v>CHP</v>
          </cell>
          <cell r="D301">
            <v>382.12</v>
          </cell>
        </row>
        <row r="302">
          <cell r="A302">
            <v>5863</v>
          </cell>
          <cell r="B302" t="str">
            <v>ROLO COMPACTADOR VIBRATÓRIO REBOCÁVEL, CILINDRO DE AÇO LISO, POTÊNCIA DE TRAÇÃO DE 65 CV, PESO 4,7 T, IMPACTO DINÂMICO 18,3 T, LARGURA DE TRABALHO 1,67 M - CHP DIURNO. AF_02/2016</v>
          </cell>
          <cell r="C302" t="str">
            <v>CHP</v>
          </cell>
          <cell r="D302">
            <v>11.09</v>
          </cell>
        </row>
        <row r="303">
          <cell r="A303">
            <v>5867</v>
          </cell>
          <cell r="B303" t="str">
            <v>ROLO COMPACTADOR VIBRATÓRIO TANDEM AÇO LISO, POTÊNCIA 58 HP, PESO SEM/COM LASTRO 6,5 / 9,4 T, LARGURA DE TRABALHO 1,2 M - CHP DIURNO. AF_06/2014</v>
          </cell>
          <cell r="C303" t="str">
            <v>CHP</v>
          </cell>
          <cell r="D303">
            <v>88.03</v>
          </cell>
        </row>
        <row r="304">
          <cell r="A304">
            <v>5875</v>
          </cell>
          <cell r="B304" t="str">
            <v>RETROESCAVADEIRA SOBRE RODAS COM CARREGADEIRA, TRAÇÃO 4X4, POTÊNCIA LÍQ. 72 HP, CAÇAMBA CARREG. CAP. MÍN. 0,79 M3, CAÇAMBA RETRO CAP. 0,18 M3, PESO OPERACIONAL MÍN. 7.140 KG, PROFUNDIDADE ESCAVAÇÃO MÁX. 4,50 M - CHP DIURNO. AF_06/2014</v>
          </cell>
          <cell r="C304" t="str">
            <v>CHP</v>
          </cell>
          <cell r="D304">
            <v>80.34</v>
          </cell>
        </row>
        <row r="305">
          <cell r="A305">
            <v>5879</v>
          </cell>
          <cell r="B305" t="str">
            <v>ROLO COMPACTADOR VIBRATÓRIO PÉ DE CARNEIRO, OPERADO POR CONTROLE REMOTO, POTÊNCIA 12,5 KW, PESO OPERACIONAL 1,675 T, LARGURA DE TRABALHO 0,85 M - CHP DIURNO. AF_02/2016</v>
          </cell>
          <cell r="C305" t="str">
            <v>CHP</v>
          </cell>
          <cell r="D305">
            <v>73.3</v>
          </cell>
        </row>
        <row r="306">
          <cell r="A306">
            <v>5882</v>
          </cell>
          <cell r="B306" t="str">
            <v>USINA DE LAMA ASFÁLTICA, PROD 30 A 50 T/H, SILO DE AGREGADO 7 M3, RESERVATÓRIOS PARA EMULSÃO E ÁGUA DE 2,3 M3 CADA, MISTURADOR TIPO PUG MILL A SER MONTADO SOBRE CAMINHÃO - CHP DIURNO. AF_10/2014</v>
          </cell>
          <cell r="C306" t="str">
            <v>CHP</v>
          </cell>
          <cell r="D306">
            <v>79.41</v>
          </cell>
        </row>
        <row r="307">
          <cell r="A307">
            <v>5890</v>
          </cell>
          <cell r="B307" t="str">
            <v>CAMINHÃO TOCO, PESO BRUTO TOTAL 14.300 KG, CARGA ÚTIL MÁXIMA 9590 KG, DISTÂNCIA ENTRE EIXOS 4,76 M, POTÊNCIA 185 CV (NÃO INCLUI CARROCERIA) - CHP DIURNO. AF_06/2014</v>
          </cell>
          <cell r="C307" t="str">
            <v>CHP</v>
          </cell>
          <cell r="D307">
            <v>119.28</v>
          </cell>
        </row>
        <row r="308">
          <cell r="A308">
            <v>5894</v>
          </cell>
          <cell r="B308" t="str">
            <v>CAMINHÃO TOCO, PESO BRUTO TOTAL 16.000 KG, CARGA ÚTIL MÁXIMA DE 10.685 KG, DISTÂNCIA ENTRE EIXOS 4,80 M, POTÊNCIA 189 CV EXCLUSIVE CARROCERIA - CHP DIURNO. AF_06/2014</v>
          </cell>
          <cell r="C308" t="str">
            <v>CHP</v>
          </cell>
          <cell r="D308">
            <v>116.74</v>
          </cell>
        </row>
        <row r="309">
          <cell r="A309">
            <v>5901</v>
          </cell>
          <cell r="B309" t="str">
            <v>CAMINHÃO PIPA 10.000 L TRUCADO, PESO BRUTO TOTAL 23.000 KG, CARGA ÚTIL MÁXIMA 15.935 KG, DISTÂNCIA ENTRE EIXOS 4,8 M, POTÊNCIA 230 CV, INCLUSIVE TANQUE DE AÇO PARA TRANSPORTE DE ÁGUA - CHP DIURNO. AF_06/2014</v>
          </cell>
          <cell r="C309" t="str">
            <v>CHP</v>
          </cell>
          <cell r="D309">
            <v>183.75</v>
          </cell>
        </row>
        <row r="310">
          <cell r="A310">
            <v>5909</v>
          </cell>
          <cell r="B310" t="str">
            <v>ESPARGIDOR DE ASFALTO PRESSURIZADO COM TANQUE DE 2500 L, REBOCÁVEL COM MOTOR A GASOLINA POTÊNCIA 3,4 HP - CHP DIURNO. AF_07/2014</v>
          </cell>
          <cell r="C310" t="str">
            <v>CHP</v>
          </cell>
          <cell r="D310">
            <v>24.18</v>
          </cell>
        </row>
        <row r="311">
          <cell r="A311">
            <v>5921</v>
          </cell>
          <cell r="B311" t="str">
            <v>GRADE DE DISCO REBOCÁVEL COM 20 DISCOS 24" X 6 MM COM PNEUS PARA TRANSPORTE - CHP DIURNO. AF_06/2014</v>
          </cell>
          <cell r="C311" t="str">
            <v>CHP</v>
          </cell>
          <cell r="D311">
            <v>2.4500000000000002</v>
          </cell>
        </row>
        <row r="312">
          <cell r="A312">
            <v>5928</v>
          </cell>
          <cell r="B312" t="str">
            <v>GUINDAUTO HIDRÁULICO, CAPACIDADE MÁXIMA DE CARGA 6200 KG, MOMENTO MÁXIMO DE CARGA 11,7 TM, ALCANCE MÁXIMO HORIZONTAL 9,70 M, INCLUSIVE CAMINHÃO TOCO PBT 16.000 KG, POTÊNCIA DE 189 CV - CHP DIURNO. AF_06/2014</v>
          </cell>
          <cell r="C312" t="str">
            <v>CHP</v>
          </cell>
          <cell r="D312">
            <v>154.88</v>
          </cell>
        </row>
        <row r="313">
          <cell r="A313">
            <v>5932</v>
          </cell>
          <cell r="B313" t="str">
            <v>MOTONIVELADORA POTÊNCIA BÁSICA LÍQUIDA (PRIMEIRA MARCHA) 125 HP, PESO BRUTO 13032 KG, LARGURA DA LÂMINA DE 3,7 M - CHP DIURNO. AF_06/2014</v>
          </cell>
          <cell r="C313" t="str">
            <v>CHP</v>
          </cell>
          <cell r="D313">
            <v>137.81</v>
          </cell>
        </row>
        <row r="314">
          <cell r="A314">
            <v>5940</v>
          </cell>
          <cell r="B314" t="str">
            <v>PÁ CARREGADEIRA SOBRE RODAS, POTÊNCIA LÍQUIDA 128 HP, CAPACIDADE DA CAÇAMBA 1,7 A 2,8 M3, PESO OPERACIONAL 11632 KG - CHP DIURNO. AF_06/2014</v>
          </cell>
          <cell r="C314" t="str">
            <v>CHP</v>
          </cell>
          <cell r="D314">
            <v>118.85</v>
          </cell>
        </row>
        <row r="315">
          <cell r="A315">
            <v>5944</v>
          </cell>
          <cell r="B315" t="str">
            <v>PÁ CARREGADEIRA SOBRE RODAS, POTÊNCIA 197 HP, CAPACIDADE DA CAÇAMBA 2,5 A 3,5 M3, PESO OPERACIONAL 18338 KG - CHP DIURNO. AF_06/2014</v>
          </cell>
          <cell r="C315" t="str">
            <v>CHP</v>
          </cell>
          <cell r="D315">
            <v>131.29</v>
          </cell>
        </row>
        <row r="316">
          <cell r="A316">
            <v>5953</v>
          </cell>
          <cell r="B316" t="str">
            <v>COMPRESSOR DE AR REBOCÁVEL, VAZÃO 189 PCM, PRESSÃO EFETIVA DE TRABALHO 102 PSI, MOTOR DIESEL, POTÊNCIA 63 CV - CHP DIURNO. AF_06/2015</v>
          </cell>
          <cell r="C316" t="str">
            <v>CHP</v>
          </cell>
          <cell r="D316">
            <v>37.32</v>
          </cell>
        </row>
        <row r="317">
          <cell r="A317">
            <v>6259</v>
          </cell>
          <cell r="B317" t="str">
            <v>CAMINHÃO PIPA 6.000 L, PESO BRUTO TOTAL 13.000 KG, DISTÂNCIA ENTRE EIXOS 4,80 M, POTÊNCIA 189 CV INCLUSIVE TANQUE DE AÇO PARA TRANSPORTE DE ÁGUA, CAPACIDADE 6 M3 - CHP DIURNO. AF_06/2014</v>
          </cell>
          <cell r="C317" t="str">
            <v>CHP</v>
          </cell>
          <cell r="D317">
            <v>152.19999999999999</v>
          </cell>
        </row>
        <row r="318">
          <cell r="A318">
            <v>6879</v>
          </cell>
          <cell r="B318" t="str">
            <v>ROLO COMPACTADOR DE PNEUS ESTÁTICO, PRESSÃO VARIÁVEL, POTÊNCIA 111 HP, PESO SEM/COM LASTRO 9,5 / 26 T, LARGURA DE TRABALHO 1,90 M - CHP DIURNO. AF_07/2014</v>
          </cell>
          <cell r="C318" t="str">
            <v>CHP</v>
          </cell>
          <cell r="D318">
            <v>115.87</v>
          </cell>
        </row>
        <row r="319">
          <cell r="A319">
            <v>7030</v>
          </cell>
          <cell r="B319" t="str">
            <v>TANQUE DE ASFALTO ESTACIONÁRIO COM SERPENTINA, CAPACIDADE 30.000 L - CHP DIURNO. AF_06/2014</v>
          </cell>
          <cell r="C319" t="str">
            <v>CHP</v>
          </cell>
          <cell r="D319">
            <v>152.47</v>
          </cell>
        </row>
        <row r="320">
          <cell r="A320">
            <v>7042</v>
          </cell>
          <cell r="B320" t="str">
            <v>MOTOBOMBA TRASH (PARA ÁGUA SUJA) AUTO ESCORVANTE, MOTOR GASOLINA DE 6,41 HP, DIÂMETROS DE SUCÇÃO X RECALQUE: 3" X 3", HM/Q = 10 MCA / 60 M3/H A 23 MCA / 0 M3/H - CHP DIURNO. AF_10/2014</v>
          </cell>
          <cell r="C320" t="str">
            <v>CHP</v>
          </cell>
          <cell r="D320">
            <v>8.2100000000000009</v>
          </cell>
        </row>
        <row r="321">
          <cell r="A321">
            <v>7049</v>
          </cell>
          <cell r="B321" t="str">
            <v>ROLO COMPACTADOR PE DE CARNEIRO VIBRATORIO, POTENCIA 125 HP, PESO OPERACIONAL SEM/COM LASTRO 11,95 / 13,30 T, IMPACTO DINAMICO 38,5 / 22,5 T, LARGURA DE TRABALHO 2,15 M - CHP DIURNO. AF_06/2014</v>
          </cell>
          <cell r="C321" t="str">
            <v>CHP</v>
          </cell>
          <cell r="D321">
            <v>126.1</v>
          </cell>
        </row>
        <row r="322">
          <cell r="A322">
            <v>67826</v>
          </cell>
          <cell r="B322" t="str">
            <v>CAMINHÃO BASCULANTE 6 M3 TOCO, PESO BRUTO TOTAL 16.000 KG, CARGA ÚTIL MÁXIMA 11.130 KG, DISTÂNCIA ENTRE EIXOS 5,36 M, POTÊNCIA 185 CV, INCLUSIVE CAÇAMBA METÁLICA - CHP DIURNO. AF_06/2014</v>
          </cell>
          <cell r="C322" t="str">
            <v>CHP</v>
          </cell>
          <cell r="D322">
            <v>106.66</v>
          </cell>
        </row>
        <row r="323">
          <cell r="A323">
            <v>73417</v>
          </cell>
          <cell r="B323" t="str">
            <v>GRUPO GERADOR ESTACIONÁRIO, MOTOR DIESEL POTÊNCIA 170 KVA - CHP DIURNO. AF_02/2016</v>
          </cell>
          <cell r="C323" t="str">
            <v>CHP</v>
          </cell>
          <cell r="D323">
            <v>127.87</v>
          </cell>
        </row>
        <row r="324">
          <cell r="A324">
            <v>73436</v>
          </cell>
          <cell r="B324" t="str">
            <v>ROLO COMPACTADOR VIBRATÓRIO PÉ DE CARNEIRO PARA SOLOS, POTÊNCIA 80 HP, PESO OPERACIONAL SEM/COM LASTRO 7,4 / 8,8 T, LARGURA DE TRABALHO 1,68 M - CHP DIURNO. AF_02/2016</v>
          </cell>
          <cell r="C324" t="str">
            <v>CHP</v>
          </cell>
          <cell r="D324">
            <v>121.76</v>
          </cell>
        </row>
        <row r="325">
          <cell r="A325">
            <v>73467</v>
          </cell>
          <cell r="B325" t="str">
            <v>CAMINHÃO TOCO, PBT 14.300 KG, CARGA ÚTIL MÁX. 9.710 KG, DIST. ENTRE EIXOS 3,56 M, POTÊNCIA 185 CV, INCLUSIVE CARROCERIA FIXA ABERTA DE MADEIRA P/ TRANSPORTE GERAL DE CARGA SECA, DIMEN. APROX. 2,50 X 6,50 X 0,50 M - CHP DIURNO. AF_06/2014</v>
          </cell>
          <cell r="C325" t="str">
            <v>CHP</v>
          </cell>
          <cell r="D325">
            <v>99.44</v>
          </cell>
        </row>
        <row r="326">
          <cell r="A326">
            <v>73536</v>
          </cell>
          <cell r="B326" t="str">
            <v>MOTOBOMBA CENTRÍFUGA, MOTOR A GASOLINA, POTÊNCIA 5,42 HP, BOCAIS 1 1/2" X 1", DIÂMETRO ROTOR 143 MM HM/Q = 6 MCA / 16,8 M3/H A 38 MCA / 6,6 M3/H - CHP DIURNO. AF_06/2014</v>
          </cell>
          <cell r="C326" t="str">
            <v>CHP</v>
          </cell>
          <cell r="D326">
            <v>6.95</v>
          </cell>
        </row>
        <row r="327">
          <cell r="A327">
            <v>83362</v>
          </cell>
          <cell r="B327" t="str">
            <v>ESPARGIDOR DE ASFALTO PRESSURIZADO, TANQUE 6 M3 COM ISOLAÇÃO TÉRMICA, AQUECIDO COM 2 MAÇARICOS, COM BARRA ESPARGIDORA 3,60 M, MONTADO SOBRE CAMINHÃO  TOCO, PBT 14.300 KG, POTÊNCIA 185 CV - CHP DIURNO. AF_08/2015</v>
          </cell>
          <cell r="C327" t="str">
            <v>CHP</v>
          </cell>
          <cell r="D327">
            <v>188.07</v>
          </cell>
        </row>
        <row r="328">
          <cell r="A328">
            <v>83765</v>
          </cell>
          <cell r="B328" t="str">
            <v>GRUPO DE SOLDAGEM COM GERADOR A DIESEL 60 CV PARA SOLDA ELÉTRICA, SOBRE 04 RODAS, COM MOTOR 4 CILINDROS 600 A - CHP DIURNO. AF_02/2016</v>
          </cell>
          <cell r="C328" t="str">
            <v>CHP</v>
          </cell>
          <cell r="D328">
            <v>74.87</v>
          </cell>
        </row>
        <row r="329">
          <cell r="A329">
            <v>87445</v>
          </cell>
          <cell r="B329" t="str">
            <v>BETONEIRA CAPACIDADE NOMINAL 400 L, CAPACIDADE DE MISTURA 310 L, MOTOR A DIESEL POTÊNCIA 5,0 HP, SEM CARREGADOR - CHP DIURNO. AF_06/2014</v>
          </cell>
          <cell r="C329" t="str">
            <v>CHP</v>
          </cell>
          <cell r="D329">
            <v>3.54</v>
          </cell>
        </row>
        <row r="330">
          <cell r="A330">
            <v>88386</v>
          </cell>
          <cell r="B330" t="str">
            <v>MISTURADOR DE ARGAMASSA, EIXO HORIZONTAL, CAPACIDADE DE MISTURA 300 KG, MOTOR ELÉTRICO POTÊNCIA 5 CV - CHP DIURNO. AF_06/2014</v>
          </cell>
          <cell r="C330" t="str">
            <v>CHP</v>
          </cell>
          <cell r="D330">
            <v>3.38</v>
          </cell>
        </row>
        <row r="331">
          <cell r="A331">
            <v>88393</v>
          </cell>
          <cell r="B331" t="str">
            <v>MISTURADOR DE ARGAMASSA, EIXO HORIZONTAL, CAPACIDADE DE MISTURA 600 KG, MOTOR ELÉTRICO POTÊNCIA 7,5 CV - CHP DIURNO. AF_06/2014</v>
          </cell>
          <cell r="C331" t="str">
            <v>CHP</v>
          </cell>
          <cell r="D331">
            <v>4.5999999999999996</v>
          </cell>
        </row>
        <row r="332">
          <cell r="A332">
            <v>88399</v>
          </cell>
          <cell r="B332" t="str">
            <v>MISTURADOR DE ARGAMASSA, EIXO HORIZONTAL, CAPACIDADE DE MISTURA 160 KG, MOTOR ELÉTRICO POTÊNCIA 3 CV - CHP DIURNO. AF_06/2014</v>
          </cell>
          <cell r="C332" t="str">
            <v>CHP</v>
          </cell>
          <cell r="D332">
            <v>2.56</v>
          </cell>
        </row>
        <row r="333">
          <cell r="A333">
            <v>88418</v>
          </cell>
          <cell r="B333" t="str">
            <v>PROJETOR DE ARGAMASSA, CAPACIDADE DE PROJEÇÃO 1,5 M3/H, ALCANCE DE 30 ATÉ 60 M, MOTOR ELÉTRICO POTÊNCIA 7,5 HP - CHP DIURNO. AF_06/2014</v>
          </cell>
          <cell r="C333" t="str">
            <v>CHP</v>
          </cell>
          <cell r="D333">
            <v>11.71</v>
          </cell>
        </row>
        <row r="334">
          <cell r="A334">
            <v>88433</v>
          </cell>
          <cell r="B334" t="str">
            <v>PROJETOR DE ARGAMASSA, CAPACIDADE DE PROJEÇÃO 2 M3/H, ALCANCE ATÉ 50 M, MOTOR ELÉTRICO POTÊNCIA 7,5 HP - CHP DIURNO. AF_06/2014</v>
          </cell>
          <cell r="C334" t="str">
            <v>CHP</v>
          </cell>
          <cell r="D334">
            <v>14.63</v>
          </cell>
        </row>
        <row r="335">
          <cell r="A335">
            <v>88830</v>
          </cell>
          <cell r="B335" t="str">
            <v>BETONEIRA CAPACIDADE NOMINAL DE 400 L, CAPACIDADE DE MISTURA 280 L, MOTOR ELÉTRICO TRIFÁSICO POTÊNCIA DE 2 CV, SEM CARREGADOR - CHP DIURNO. AF_10/2014</v>
          </cell>
          <cell r="C335" t="str">
            <v>CHP</v>
          </cell>
          <cell r="D335">
            <v>1.22</v>
          </cell>
        </row>
        <row r="336">
          <cell r="A336">
            <v>88843</v>
          </cell>
          <cell r="B336" t="str">
            <v>TRATOR DE ESTEIRAS, POTÊNCIA 125 HP, PESO OPERACIONAL 12,9 T, COM LÂMINA 2,7 M3 - CHP DIURNO. AF_10/2014</v>
          </cell>
          <cell r="C336" t="str">
            <v>CHP</v>
          </cell>
          <cell r="D336">
            <v>122.19</v>
          </cell>
        </row>
        <row r="337">
          <cell r="A337">
            <v>88907</v>
          </cell>
          <cell r="B337" t="str">
            <v>ESCAVADEIRA HIDRÁULICA SOBRE ESTEIRAS, CAÇAMBA 1,20 M3, PESO OPERACIONAL 21 T, POTÊNCIA BRUTA 155 HP - CHP DIURNO. AF_06/2014</v>
          </cell>
          <cell r="C337" t="str">
            <v>CHP</v>
          </cell>
          <cell r="D337">
            <v>140.52000000000001</v>
          </cell>
        </row>
        <row r="338">
          <cell r="A338">
            <v>89021</v>
          </cell>
          <cell r="B338" t="str">
            <v>BOMBA SUBMERSÍVEL ELÉTRICA TRIFÁSICA, POTÊNCIA 2,96 HP, Ø ROTOR 144 MM SEMI-ABERTO, BOCAL DE SAÍDA Ø 2, HM/Q = 2 MCA / 38,8 M3/H A 28 MCA / 5 M3/H - CHP DIURNO. AF_06/2014</v>
          </cell>
          <cell r="C338" t="str">
            <v>CHP</v>
          </cell>
          <cell r="D338">
            <v>1.77</v>
          </cell>
        </row>
        <row r="339">
          <cell r="A339">
            <v>89028</v>
          </cell>
          <cell r="B339" t="str">
            <v>TANQUE DE ASFALTO ESTACIONÁRIO COM MAÇARICO, CAPACIDADE 20.000 L - CHP DIURNO. AF_06/2014</v>
          </cell>
          <cell r="C339" t="str">
            <v>CHP</v>
          </cell>
          <cell r="D339">
            <v>141.06</v>
          </cell>
        </row>
        <row r="340">
          <cell r="A340">
            <v>89032</v>
          </cell>
          <cell r="B340" t="str">
            <v>TRATOR DE ESTEIRAS, POTÊNCIA 100 HP, PESO OPERACIONAL 9,4 T, COM LÂMINA 2,19 M3 - CHP DIURNO. AF_06/2014</v>
          </cell>
          <cell r="C340" t="str">
            <v>CHP</v>
          </cell>
          <cell r="D340">
            <v>109.21</v>
          </cell>
        </row>
        <row r="341">
          <cell r="A341">
            <v>89035</v>
          </cell>
          <cell r="B341" t="str">
            <v>TRATOR DE PNEUS, POTÊNCIA 85 CV, TRAÇÃO 4X4, PESO COM LASTRO DE 4.675 KG - CHP DIURNO. AF_06/2014</v>
          </cell>
          <cell r="C341" t="str">
            <v>CHP</v>
          </cell>
          <cell r="D341">
            <v>111.14</v>
          </cell>
        </row>
        <row r="342">
          <cell r="A342">
            <v>89225</v>
          </cell>
          <cell r="B342" t="str">
            <v>BETONEIRA CAPACIDADE NOMINAL DE 600 L, CAPACIDADE DE MISTURA 360 L, MOTOR ELÉTRICO TRIFÁSICO POTÊNCIA DE 4 CV, SEM CARREGADOR - CHP DIURNO. AF_11/2014</v>
          </cell>
          <cell r="C342" t="str">
            <v>CHP</v>
          </cell>
          <cell r="D342">
            <v>3.52</v>
          </cell>
        </row>
        <row r="343">
          <cell r="A343">
            <v>89234</v>
          </cell>
          <cell r="B343" t="str">
            <v>FRESADORA DE ASFALTO A FRIO SOBRE RODAS, LARGURA FRESAGEM DE 1,0 M, POTÊNCIA 208 HP - CHP DIURNO. AF_11/2014</v>
          </cell>
          <cell r="C343" t="str">
            <v>CHP</v>
          </cell>
          <cell r="D343">
            <v>396.81</v>
          </cell>
        </row>
        <row r="344">
          <cell r="A344">
            <v>89242</v>
          </cell>
          <cell r="B344" t="str">
            <v>FRESADORA DE ASFALTO A FRIO SOBRE RODAS, LARGURA FRESAGEM DE 2,0 M, POTÊNCIA 550 HP - CHP DIURNO. AF_11/2014</v>
          </cell>
          <cell r="C344" t="str">
            <v>CHP</v>
          </cell>
          <cell r="D344">
            <v>937.88</v>
          </cell>
        </row>
        <row r="345">
          <cell r="A345">
            <v>89250</v>
          </cell>
          <cell r="B345" t="str">
            <v>RECICLADORA DE ASFALTO A FRIO SOBRE RODAS, LARGURA FRESAGEM DE 2,0 M, POTÊNCIA 422 HP - CHP DIURNO. AF_11/2014</v>
          </cell>
          <cell r="C345" t="str">
            <v>CHP</v>
          </cell>
          <cell r="D345">
            <v>812.37</v>
          </cell>
        </row>
        <row r="346">
          <cell r="A346">
            <v>89257</v>
          </cell>
          <cell r="B346" t="str">
            <v>VIBROACABADORA DE ASFALTO SOBRE ESTEIRAS, LARGURA DE PAVIMENTAÇÃO 2,13 M A 4,55 M, POTÊNCIA 100 HP CAPACIDADE 400 T/H - CHP DIURNO. AF_11/2014</v>
          </cell>
          <cell r="C346" t="str">
            <v>CHP</v>
          </cell>
          <cell r="D346">
            <v>223.24</v>
          </cell>
        </row>
        <row r="347">
          <cell r="A347">
            <v>89272</v>
          </cell>
          <cell r="B347" t="str">
            <v>GUINDASTE HIDRÁULICO AUTOPROPELIDO, COM LANÇA TELESCÓPICA 28,80 M, CAPACIDADE MÁXIMA 30 T, POTÊNCIA 97 KW, TRAÇÃO 4 X 4 - CHP DIURNO. AF_11/2014</v>
          </cell>
          <cell r="C347" t="str">
            <v>CHP</v>
          </cell>
          <cell r="D347">
            <v>109.54</v>
          </cell>
        </row>
        <row r="348">
          <cell r="A348">
            <v>89278</v>
          </cell>
          <cell r="B348" t="str">
            <v>BETONEIRA CAPACIDADE NOMINAL DE 600 L, CAPACIDADE DE MISTURA 440 L, MOTOR A DIESEL POTÊNCIA 10 HP, COM CARREGADOR - CHP DIURNO. AF_11/2014</v>
          </cell>
          <cell r="C348" t="str">
            <v>CHP</v>
          </cell>
          <cell r="D348">
            <v>8.2200000000000006</v>
          </cell>
        </row>
        <row r="349">
          <cell r="A349">
            <v>89843</v>
          </cell>
          <cell r="B349" t="str">
            <v>BATE-ESTACAS POR GRAVIDADE, POTÊNCIA DE 160 HP, PESO DO MARTELO ATÉ 3 TONELADAS - CHP DIURNO. AF_11/2014</v>
          </cell>
          <cell r="C349" t="str">
            <v>CHP</v>
          </cell>
          <cell r="D349">
            <v>127.36</v>
          </cell>
        </row>
        <row r="350">
          <cell r="A350">
            <v>89876</v>
          </cell>
          <cell r="B350" t="str">
            <v>CAMINHÃO BASCULANTE 14 M3, COM CAVALO MECÂNICO DE CAPACIDADE MÁXIMA DE TRAÇÃO COMBINADO DE 36000 KG, POTÊNCIA 286 CV, INCLUSIVE SEMIREBOQUE COM CAÇAMBA METÁLICA - CHP DIURNO. AF_12/2014</v>
          </cell>
          <cell r="C350" t="str">
            <v>CHP</v>
          </cell>
          <cell r="D350">
            <v>196.23</v>
          </cell>
        </row>
        <row r="351">
          <cell r="A351">
            <v>89883</v>
          </cell>
          <cell r="B351" t="str">
            <v>CAMINHÃO BASCULANTE 18 M3, COM CAVALO MECÂNICO DE CAPACIDADE MÁXIMA DE TRAÇÃO COMBINADO DE 45000 KG, POTÊNCIA 330 CV, INCLUSIVE SEMIREBOQUE COM CAÇAMBA METÁLICA - CHP DIURNO. AF_12/2014</v>
          </cell>
          <cell r="C351" t="str">
            <v>CHP</v>
          </cell>
          <cell r="D351">
            <v>217.69</v>
          </cell>
        </row>
        <row r="352">
          <cell r="A352">
            <v>90586</v>
          </cell>
          <cell r="B352" t="str">
            <v>VIBRADOR DE IMERSÃO, DIÂMETRO DE PONTEIRA 45MM, MOTOR ELÉTRICO TRIFÁSICO POTÊNCIA DE 2 CV - CHP DIURNO. AF_06/2015</v>
          </cell>
          <cell r="C352" t="str">
            <v>CHP</v>
          </cell>
          <cell r="D352">
            <v>1.24</v>
          </cell>
        </row>
        <row r="353">
          <cell r="A353">
            <v>90625</v>
          </cell>
          <cell r="B353" t="str">
            <v>PERFURATRIZ MANUAL, TORQUE MÁXIMO 83 N.M, POTÊNCIA 5 CV, COM DIÂMETRO MÁXIMO 4" - CHP DIURNO. AF_06/2015</v>
          </cell>
          <cell r="C353" t="str">
            <v>CHP</v>
          </cell>
          <cell r="D353">
            <v>5.42</v>
          </cell>
        </row>
        <row r="354">
          <cell r="A354">
            <v>90631</v>
          </cell>
          <cell r="B354" t="str">
            <v>PERFURATRIZ SOBRE ESTEIRA, TORQUE MÁXIMO 600 KGF, PESO MÉDIO 1000 KG, POTÊNCIA 20 HP, DIÂMETRO MÁXIMO 10" - CHP DIURNO. AF_06/2015</v>
          </cell>
          <cell r="C354" t="str">
            <v>CHP</v>
          </cell>
          <cell r="D354">
            <v>78.95</v>
          </cell>
        </row>
        <row r="355">
          <cell r="A355">
            <v>90637</v>
          </cell>
          <cell r="B355" t="str">
            <v>MISTURADOR DUPLO HORIZONTAL DE ALTA TURBULÊNCIA, CAPACIDADE / VOLUME 2 X 500 LITROS, MOTORES ELÉTRICOS MÍNIMO 5 CV CADA, PARA NATA CIMENTO, ARGAMASSA E OUTROS - CHP DIURNO. AF_06/2015</v>
          </cell>
          <cell r="C355" t="str">
            <v>CHP</v>
          </cell>
          <cell r="D355">
            <v>10.54</v>
          </cell>
        </row>
        <row r="356">
          <cell r="A356">
            <v>90643</v>
          </cell>
          <cell r="B356" t="str">
            <v>BOMBA TRIPLEX, PARA INJEÇÃO DE NATA DE CIMENTO, VAZÃO MÁXIMA DE 100 LITROS/MINUTO, PRESSÃO MÁXIMA DE 70 BAR - CHP DIURNO. AF_06/2015</v>
          </cell>
          <cell r="C356" t="str">
            <v>CHP</v>
          </cell>
          <cell r="D356">
            <v>16.45</v>
          </cell>
        </row>
        <row r="357">
          <cell r="A357">
            <v>90650</v>
          </cell>
          <cell r="B357" t="str">
            <v>BOMBA CENTRÍFUGA MONOESTÁGIO COM MOTOR ELÉTRICO MONOFÁSICO, POTÊNCIA 15 HP, DIÂMETRO DO ROTOR 173 MM, HM/Q = 30 MCA / 90 M3/H A 45 MCA / 55 M3/H - CHP DIURNO. AF_06/2015</v>
          </cell>
          <cell r="C357" t="str">
            <v>CHP</v>
          </cell>
          <cell r="D357">
            <v>6.85</v>
          </cell>
        </row>
        <row r="358">
          <cell r="A358">
            <v>90656</v>
          </cell>
          <cell r="B358" t="str">
            <v>BOMBA DE PROJEÇÃO DE CONCRETO SECO, POTÊNCIA 10 CV, VAZÃO 3 M3/H - CHP DIURNO. AF_06/2015</v>
          </cell>
          <cell r="C358" t="str">
            <v>CHP</v>
          </cell>
          <cell r="D358">
            <v>10.41</v>
          </cell>
        </row>
        <row r="359">
          <cell r="A359">
            <v>90662</v>
          </cell>
          <cell r="B359" t="str">
            <v>BOMBA DE PROJEÇÃO DE CONCRETO SECO, POTÊNCIA 10 CV, VAZÃO 6 M3/H - CHP DIURNO. AF_06/2015</v>
          </cell>
          <cell r="C359" t="str">
            <v>CHP</v>
          </cell>
          <cell r="D359">
            <v>10.89</v>
          </cell>
        </row>
        <row r="360">
          <cell r="A360">
            <v>90668</v>
          </cell>
          <cell r="B360" t="str">
            <v>PROJETOR PNEUMÁTICO DE ARGAMASSA PARA CHAPISCO E REBOCO COM RECIPIENTE ACOPLADO, TIPO CANEQUINHA, COM COMPRESSOR DE AR REBOCÁVEL VAZÃO 89 PCM E MOTOR DIESEL DE 20 CV - CHP DIURNO. AF_06/2015</v>
          </cell>
          <cell r="C360" t="str">
            <v>CHP</v>
          </cell>
          <cell r="D360">
            <v>18.39</v>
          </cell>
        </row>
        <row r="361">
          <cell r="A361">
            <v>90674</v>
          </cell>
          <cell r="B361" t="str">
            <v>PERFURATRIZ COM TORRE METÁLICA PARA EXECUÇÃO DE ESTACA HÉLICE CONTÍNUA, PROFUNDIDADE MÁXIMA DE 30 M, DIÂMETRO MÁXIMO DE 800 MM, POTÊNCIA INSTALADA DE 268 HP, MESA ROTATIVA COM TORQUE MÁXIMO DE 170 KNM - CHP DIURNO. AF_06/2015</v>
          </cell>
          <cell r="C361" t="str">
            <v>CHP</v>
          </cell>
          <cell r="D361">
            <v>354.26</v>
          </cell>
        </row>
        <row r="362">
          <cell r="A362">
            <v>90680</v>
          </cell>
          <cell r="B362" t="str">
            <v>PERFURATRIZ HIDRÁULICA SOBRE CAMINHÃO COM TRADO CURTO ACOPLADO, PROFUNDIDADE MÁXIMA DE 20 M, DIÂMETRO MÁXIMO DE 1500 MM, POTÊNCIA INSTALADA DE 137 HP, MESA ROTATIVA COM TORQUE MÁXIMO DE 30 KNM - CHP DIURNO. AF_06/2015</v>
          </cell>
          <cell r="C362" t="str">
            <v>CHP</v>
          </cell>
          <cell r="D362">
            <v>216.62</v>
          </cell>
        </row>
        <row r="363">
          <cell r="A363">
            <v>90686</v>
          </cell>
          <cell r="B363" t="str">
            <v>MANIPULADOR TELESCÓPICO, POTÊNCIA DE 85 HP, CAPACIDADE DE CARGA DE 3.500 KG, ALTURA MÁXIMA DE ELEVAÇÃO DE 12,3 M - CHP DIURNO. AF_06/2015</v>
          </cell>
          <cell r="C363" t="str">
            <v>CHP</v>
          </cell>
          <cell r="D363">
            <v>100.54</v>
          </cell>
        </row>
        <row r="364">
          <cell r="A364">
            <v>90692</v>
          </cell>
          <cell r="B364" t="str">
            <v>MINICARREGADEIRA SOBRE RODAS, POTÊNCIA LÍQUIDA DE 47 HP, CAPACIDADE NOMINAL DE OPERAÇÃO DE 646 KG - CHP DIURNO. AF_06/2015</v>
          </cell>
          <cell r="C364" t="str">
            <v>CHP</v>
          </cell>
          <cell r="D364">
            <v>78.540000000000006</v>
          </cell>
        </row>
        <row r="365">
          <cell r="A365">
            <v>90964</v>
          </cell>
          <cell r="B365" t="str">
            <v>COMPRESSOR DE AR REBOCÁVEL, VAZÃO 89 PCM, PRESSÃO EFETIVA DE TRABALHO 102 PSI, MOTOR DIESEL, POTÊNCIA 20 CV - CHP DIURNO. AF_06/2015</v>
          </cell>
          <cell r="C365" t="str">
            <v>CHP</v>
          </cell>
          <cell r="D365">
            <v>17.5</v>
          </cell>
        </row>
        <row r="366">
          <cell r="A366">
            <v>90972</v>
          </cell>
          <cell r="B366" t="str">
            <v>COMPRESSOR DE AR REBOCAVEL, VAZÃO 250 PCM, PRESSAO DE TRABALHO 102 PSI, MOTOR A DIESEL POTÊNCIA 81 CV - CHP DIURNO. AF_06/2015</v>
          </cell>
          <cell r="C366" t="str">
            <v>CHP</v>
          </cell>
          <cell r="D366">
            <v>48.28</v>
          </cell>
        </row>
        <row r="367">
          <cell r="A367">
            <v>90979</v>
          </cell>
          <cell r="B367" t="str">
            <v>COMPRESSOR DE AR REBOCÁVEL, VAZÃO 748 PCM, PRESSÃO EFETIVA DE TRABALHO 102 PSI, MOTOR DIESEL, POTÊNCIA 210 CV - CHP DIURNO. AF_06/2015</v>
          </cell>
          <cell r="C367" t="str">
            <v>CHP</v>
          </cell>
          <cell r="D367">
            <v>124.85</v>
          </cell>
        </row>
        <row r="368">
          <cell r="A368">
            <v>90991</v>
          </cell>
          <cell r="B368" t="str">
            <v>ESCAVADEIRA HIDRÁULICA SOBRE ESTEIRAS, CAÇAMBA 0,80 M3, PESO OPERACIONAL 17,8 T, POTÊNCIA LÍQUIDA 110 HP - CHP DIURNO. AF_10/2014</v>
          </cell>
          <cell r="C368" t="str">
            <v>CHP</v>
          </cell>
          <cell r="D368">
            <v>114.2</v>
          </cell>
        </row>
        <row r="369">
          <cell r="A369">
            <v>90999</v>
          </cell>
          <cell r="B369" t="str">
            <v>COMPRESSOR DE AR REBOCAVEL, VAZÃO 400 PCM, PRESSAO DE TRABALHO 102 PSI, MOTOR A DIESEL POTÊNCIA 110 CV - CHP DIURNO. AF_06/2015</v>
          </cell>
          <cell r="C369" t="str">
            <v>CHP</v>
          </cell>
          <cell r="D369">
            <v>64.290000000000006</v>
          </cell>
        </row>
        <row r="370">
          <cell r="A370">
            <v>91031</v>
          </cell>
          <cell r="B370" t="str">
            <v>CAMINHÃO TRUCADO (C/ TERCEIRO EIXO) ELETRÔNICO - POTÊNCIA 231CV - PBT = 22000KG - DIST. ENTRE EIXOS 5170 MM - INCLUI CARROCERIA FIXA ABERTA DE MADEIRA - CHP DIURNO. AF_06/2015</v>
          </cell>
          <cell r="C370" t="str">
            <v>CHP</v>
          </cell>
          <cell r="D370">
            <v>145.97999999999999</v>
          </cell>
        </row>
        <row r="371">
          <cell r="A371">
            <v>91277</v>
          </cell>
          <cell r="B371" t="str">
            <v>PLACA VIBRATÓRIA REVERSÍVEL COM MOTOR 4 TEMPOS A GASOLINA, FORÇA CENTRÍFUGA DE 25 KN (2500 KGF), POTÊNCIA 5,5 CV - CHP DIURNO. AF_08/2015</v>
          </cell>
          <cell r="C371" t="str">
            <v>CHP</v>
          </cell>
          <cell r="D371">
            <v>7.66</v>
          </cell>
        </row>
        <row r="372">
          <cell r="A372">
            <v>91283</v>
          </cell>
          <cell r="B372" t="str">
            <v>CORTADORA DE PISO COM MOTOR 4 TEMPOS A GASOLINA, POTÊNCIA DE 13 HP, COM DISCO DE CORTE DIAMANTADO SEGMENTADO PARA CONCRETO, DIÂMETRO DE 350 MM, FURO DE 1" (14 X 1") - CHP DIURNO. AF_08/2015</v>
          </cell>
          <cell r="C372" t="str">
            <v>CHP</v>
          </cell>
          <cell r="D372">
            <v>17.91</v>
          </cell>
        </row>
        <row r="373">
          <cell r="A373">
            <v>91386</v>
          </cell>
          <cell r="B373" t="str">
            <v>CAMINHÃO BASCULANTE 10 M3, TRUCADO CABINE SIMPLES, PESO BRUTO TOTAL 23.000 KG, CARGA ÚTIL MÁXIMA 15.935 KG, DISTÂNCIA ENTRE EIXOS 4,80 M, POTÊNCIA 230 CV INCLUSIVE CAÇAMBA METÁLICA - CHP DIURNO. AF_06/2014</v>
          </cell>
          <cell r="C373" t="str">
            <v>CHP</v>
          </cell>
          <cell r="D373">
            <v>153.99</v>
          </cell>
        </row>
        <row r="374">
          <cell r="A374">
            <v>91533</v>
          </cell>
          <cell r="B374" t="str">
            <v>COMPACTADOR DE SOLOS DE PERCUSSÃO (SOQUETE) COM MOTOR A GASOLINA 4 TEMPOS, POTÊNCIA 4 CV - CHP DIURNO. AF_08/2015</v>
          </cell>
          <cell r="C374" t="str">
            <v>CHP</v>
          </cell>
          <cell r="D374">
            <v>21.36</v>
          </cell>
        </row>
        <row r="375">
          <cell r="A375">
            <v>91634</v>
          </cell>
          <cell r="B375" t="str">
            <v>GUINDAUTO HIDRÁULICO, CAPACIDADE MÁXIMA DE CARGA 6500 KG, MOMENTO MÁXIMO DE CARGA 5,8 TM, ALCANCE MÁXIMO HORIZONTAL 7,60 M, INCLUSIVE CAMINHÃO TOCO PBT 9.700 KG, POTÊNCIA DE 160 CV - CHP DIURNO. AF_08/2015</v>
          </cell>
          <cell r="C375" t="str">
            <v>CHP</v>
          </cell>
          <cell r="D375">
            <v>136.22</v>
          </cell>
        </row>
        <row r="376">
          <cell r="A376">
            <v>91645</v>
          </cell>
          <cell r="B376" t="str">
            <v>CAMINHÃO DE TRANSPORTE DE MATERIAL ASFÁLTICO 30.000 L, COM CAVALO MECÂNICO DE CAPACIDADE MÁXIMA DE TRAÇÃO COMBINADO DE 66.000 KG, POTÊNCIA 360 CV, INCLUSIVE TANQUE DE ASFALTO COM SERPENTINA - CHP DIURNO. AF_08/2015</v>
          </cell>
          <cell r="C376" t="str">
            <v>CHP</v>
          </cell>
          <cell r="D376">
            <v>289.63</v>
          </cell>
        </row>
        <row r="377">
          <cell r="A377">
            <v>91692</v>
          </cell>
          <cell r="B377" t="str">
            <v>SERRA CIRCULAR DE BANCADA COM MOTOR ELÉTRICO POTÊNCIA DE 5HP, COM COIFA PARA DISCO 10" - CHP DIURNO. AF_08/2015</v>
          </cell>
          <cell r="C377" t="str">
            <v>CHP</v>
          </cell>
          <cell r="D377">
            <v>17.09</v>
          </cell>
        </row>
        <row r="378">
          <cell r="A378">
            <v>92043</v>
          </cell>
          <cell r="B378" t="str">
            <v>DISTRIBUIDOR DE AGREGADOS REBOCAVEL, CAPACIDADE 1,9 M³, LARGURA DE TRABALHO 3,66 M - CHP DIURNO. AF_11/2015</v>
          </cell>
          <cell r="C378" t="str">
            <v>CHP</v>
          </cell>
          <cell r="D378">
            <v>8</v>
          </cell>
        </row>
        <row r="379">
          <cell r="A379">
            <v>92106</v>
          </cell>
          <cell r="B379" t="str">
            <v>CAMINHÃO PARA EQUIPAMENTO DE LIMPEZA A SUCÇÃO, COM CAMINHÃO TRUCADO DE PESO BRUTO TOTAL 23000 KG, CARGA ÚTIL MÁXIMA 15935 KG, DISTÂNCIA ENTRE EIXOS 4,80 M, POTÊNCIA 230 CV, INCLUSIVE LIMPADORA A SUCÇÃO, TANQUE 12000 L - CHP DIURNO. AF_11/2015</v>
          </cell>
          <cell r="C379" t="str">
            <v>CHP</v>
          </cell>
          <cell r="D379">
            <v>189.23</v>
          </cell>
        </row>
        <row r="380">
          <cell r="A380">
            <v>92112</v>
          </cell>
          <cell r="B380" t="str">
            <v>PENEIRA ROTATIVA COM MOTOR ELÉTRICO TRIFÁSICO DE 2 CV, CILINDRO DE 1 M X 0,60 M, COM FUROS DE 3,17 MM - CHP DIURNO. AF_11/2015</v>
          </cell>
          <cell r="C380" t="str">
            <v>CHP</v>
          </cell>
          <cell r="D380">
            <v>2.09</v>
          </cell>
        </row>
        <row r="381">
          <cell r="A381">
            <v>92118</v>
          </cell>
          <cell r="B381" t="str">
            <v>DOSADOR DE AREIA, CAPACIDADE DE 26 LITROS - CHP DIURNO. AF_11/2015</v>
          </cell>
          <cell r="C381" t="str">
            <v>CHP</v>
          </cell>
          <cell r="D381">
            <v>0.18</v>
          </cell>
        </row>
        <row r="382">
          <cell r="A382">
            <v>92138</v>
          </cell>
          <cell r="B382" t="str">
            <v>CAMINHONETE COM MOTOR A DIESEL, POTÊNCIA 180 CV, CABINE DUPLA, 4X4 - CHP DIURNO. AF_11/2015</v>
          </cell>
          <cell r="C382" t="str">
            <v>CHP</v>
          </cell>
          <cell r="D382">
            <v>60.86</v>
          </cell>
        </row>
        <row r="383">
          <cell r="A383">
            <v>92145</v>
          </cell>
          <cell r="B383" t="str">
            <v>CAMINHONETE CABINE SIMPLES COM MOTOR 1.6 FLEX, CÂMBIO MANUAL, POTÊNCIA 101/104 CV, 2 PORTAS - CHP DIURNO. AF_11/2015</v>
          </cell>
          <cell r="C383" t="str">
            <v>CHP</v>
          </cell>
          <cell r="D383">
            <v>52.13</v>
          </cell>
        </row>
        <row r="384">
          <cell r="A384">
            <v>92242</v>
          </cell>
          <cell r="B384" t="str">
            <v>CAMINHÃO DE TRANSPORTE DE MATERIAL ASFÁLTICO 20.000 L, COM CAVALO MECÂNICO DE CAPACIDADE MÁXIMA DE TRAÇÃO COMBINADO DE 45.000 KG, POTÊNCIA 330 CV, INCLUSIVE TANQUE DE ASFALTO COM MAÇARICO - CHP DIURNO. AF_12/2015</v>
          </cell>
          <cell r="C384" t="str">
            <v>CHP</v>
          </cell>
          <cell r="D384">
            <v>254.69</v>
          </cell>
        </row>
        <row r="385">
          <cell r="A385">
            <v>92716</v>
          </cell>
          <cell r="B385" t="str">
            <v>APARELHO PARA CORTE E SOLDA OXI-ACETILENO SOBRE RODAS, INCLUSIVE CILINDROS E MAÇARICOS - CHP DIURNO. AF_12/2015</v>
          </cell>
          <cell r="C385" t="str">
            <v>CHP</v>
          </cell>
          <cell r="D385">
            <v>26.66</v>
          </cell>
        </row>
        <row r="386">
          <cell r="A386">
            <v>92960</v>
          </cell>
          <cell r="B386" t="str">
            <v>MÁQUINA EXTRUSORA DE CONCRETO PARA GUIAS E SARJETAS, MOTOR A DIESEL, POTÊNCIA 14 CV - CHP DIURNO. AF_12/2015</v>
          </cell>
          <cell r="C386" t="str">
            <v>CHP</v>
          </cell>
          <cell r="D386">
            <v>17.32</v>
          </cell>
        </row>
        <row r="387">
          <cell r="A387">
            <v>92966</v>
          </cell>
          <cell r="B387" t="str">
            <v>MARTELO PERFURADOR PNEUMÁTICO MANUAL, HASTE 25 X 75 MM, 21 KG - CHP DIURNO. AF_12/2015</v>
          </cell>
          <cell r="C387" t="str">
            <v>CHP</v>
          </cell>
          <cell r="D387">
            <v>15.42</v>
          </cell>
        </row>
        <row r="388">
          <cell r="A388">
            <v>93224</v>
          </cell>
          <cell r="B388" t="str">
            <v>PERFURATRIZ COM TORRE METÁLICA PARA EXECUÇÃO DE ESTACA HÉLICE CONTÍNUA, PROFUNDIDADE MÁXIMA DE 32 M, DIÂMETRO MÁXIMO DE 1000 MM, POTÊNCIA INSTALADA DE 350 HP, MESA ROTATIVA COM TORQUE MÁXIMO DE 263 KNM - CHP DIURNO. AF_01/2016</v>
          </cell>
          <cell r="C388" t="str">
            <v>CHP</v>
          </cell>
          <cell r="D388">
            <v>522.45000000000005</v>
          </cell>
        </row>
        <row r="389">
          <cell r="A389">
            <v>93233</v>
          </cell>
          <cell r="B389" t="str">
            <v>BETONEIRA CAPACIDADE NOMINAL 400 L, CAPACIDADE DE MISTURA 310 L, MOTOR A GASOLINA POTÊNCIA 5,5 HP, SEM CARREGADOR - CHP DIURNO. AF_02/2016</v>
          </cell>
          <cell r="C389" t="str">
            <v>CHP</v>
          </cell>
          <cell r="D389">
            <v>7.35</v>
          </cell>
        </row>
        <row r="390">
          <cell r="A390">
            <v>93272</v>
          </cell>
          <cell r="B390" t="str">
            <v>GRUA ASCENSIONAL, LANCA DE 30 M, CAPACIDADE DE 1,0 T A 30 M, ALTURA ATE 39 M - CHP DIURNO. AF_03/2016</v>
          </cell>
          <cell r="C390" t="str">
            <v>CHP</v>
          </cell>
          <cell r="D390">
            <v>73.5</v>
          </cell>
        </row>
        <row r="391">
          <cell r="A391">
            <v>93281</v>
          </cell>
          <cell r="B391" t="str">
            <v>GUINCHO ELÉTRICO DE COLUNA, CAPACIDADE 400 KG, COM MOTO FREIO, MOTOR TRIFÁSICO DE 1,25 CV - CHP DIURNO. AF_03/2016</v>
          </cell>
          <cell r="C391" t="str">
            <v>CHP</v>
          </cell>
          <cell r="D391">
            <v>15.47</v>
          </cell>
        </row>
        <row r="392">
          <cell r="A392">
            <v>93287</v>
          </cell>
          <cell r="B392" t="str">
            <v>GUINDASTE HIDRÁULICO AUTOPROPELIDO, COM LANÇA TELESCÓPICA 40 M, CAPACIDADE MÁXIMA 60 T, POTÊNCIA 260 KW - CHP DIURNO. AF_03/2016</v>
          </cell>
          <cell r="C392" t="str">
            <v>CHP</v>
          </cell>
          <cell r="D392">
            <v>290.60000000000002</v>
          </cell>
        </row>
        <row r="393">
          <cell r="A393">
            <v>93402</v>
          </cell>
          <cell r="B393" t="str">
            <v>GUINDAUTO HIDRÁULICO, CAPACIDADE MÁXIMA DE CARGA 3300 KG, MOMENTO MÁXIMO DE CARGA 5,8 TM, ALCANCE MÁXIMO HORIZONTAL 7,60 M, INCLUSIVE CAMINHÃO TOCO PBT 16.000 KG, POTÊNCIA DE 189 CV - CHP DIURNO. AF_03/2016</v>
          </cell>
          <cell r="C393" t="str">
            <v>CHP</v>
          </cell>
          <cell r="D393">
            <v>152.58000000000001</v>
          </cell>
        </row>
        <row r="394">
          <cell r="A394">
            <v>93408</v>
          </cell>
          <cell r="B394"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394" t="str">
            <v>CHP</v>
          </cell>
          <cell r="D394">
            <v>61.94</v>
          </cell>
        </row>
        <row r="395">
          <cell r="A395">
            <v>93415</v>
          </cell>
          <cell r="B395" t="str">
            <v>GERADOR PORTÁTIL MONOFÁSICO, POTÊNCIA 5500 VA, MOTOR A GASOLINA, POTÊNCIA DO MOTOR 13 CV - CHP DIURNO. AF_03/2016</v>
          </cell>
          <cell r="C395" t="str">
            <v>CHP</v>
          </cell>
          <cell r="D395">
            <v>12.02</v>
          </cell>
        </row>
        <row r="396">
          <cell r="A396">
            <v>93421</v>
          </cell>
          <cell r="B396" t="str">
            <v>GRUPO GERADOR REBOCÁVEL, POTÊNCIA 66 KVA, MOTOR A DIESEL - CHP DIURNO. AF_03/2016</v>
          </cell>
          <cell r="C396" t="str">
            <v>CHP</v>
          </cell>
          <cell r="D396">
            <v>50.6</v>
          </cell>
        </row>
        <row r="397">
          <cell r="A397">
            <v>93427</v>
          </cell>
          <cell r="B397" t="str">
            <v>GRUPO GERADOR ESTACIONÁRIO, POTÊNCIA 150 KVA, MOTOR A DIESEL- CHP DIURNO. AF_03/2016</v>
          </cell>
          <cell r="C397" t="str">
            <v>CHP</v>
          </cell>
          <cell r="D397">
            <v>115.66</v>
          </cell>
        </row>
        <row r="398">
          <cell r="A398">
            <v>93433</v>
          </cell>
          <cell r="B398" t="str">
            <v>USINA DE MISTURA ASFÁLTICA À QUENTE, TIPO CONTRA FLUXO, PROD 40 A 80 TON/HORA - CHP DIURNO. AF_03/2016</v>
          </cell>
          <cell r="C398" t="str">
            <v>CHP</v>
          </cell>
          <cell r="D398">
            <v>2189.71</v>
          </cell>
        </row>
        <row r="399">
          <cell r="A399">
            <v>93439</v>
          </cell>
          <cell r="B399" t="str">
            <v>USINA DE ASFALTO À FRIO, CAPACIDADE DE 40 A 60 TON/HORA, ELÉTRICA POTÊNCIA 30 CV - CHP DIURNO. AF_03/2016</v>
          </cell>
          <cell r="C399" t="str">
            <v>CHP</v>
          </cell>
          <cell r="D399">
            <v>110.2</v>
          </cell>
        </row>
        <row r="400">
          <cell r="A400">
            <v>95121</v>
          </cell>
          <cell r="B400" t="str">
            <v>USINA MISTURADORA DE SOLOS, CAPACIDADE DE 200 A 500 TON/H, POTENCIA 75KW - CHP DIURNO. AF_07/2016</v>
          </cell>
          <cell r="C400" t="str">
            <v>CHP</v>
          </cell>
          <cell r="D400">
            <v>196.26</v>
          </cell>
        </row>
        <row r="401">
          <cell r="A401">
            <v>95127</v>
          </cell>
          <cell r="B401" t="str">
            <v>DISTRIBUIDOR DE AGREGADOS AUTOPROPELIDO, CAP 3 M3, A DIESEL, POTÊNCIA 176CV - CHP DIURNO. AF_07/2016</v>
          </cell>
          <cell r="C401" t="str">
            <v>CHP</v>
          </cell>
          <cell r="D401">
            <v>139.87</v>
          </cell>
        </row>
        <row r="402">
          <cell r="A402">
            <v>95133</v>
          </cell>
          <cell r="B402" t="str">
            <v>MÁQUINA DEMARCADORA DE FAIXA DE TRÁFEGO À FRIO, AUTOPROPELIDA, POTÊNCIA 38 HP - CHP DIURNO. AF_07/2016</v>
          </cell>
          <cell r="C402" t="str">
            <v>CHP</v>
          </cell>
          <cell r="D402">
            <v>100.72</v>
          </cell>
        </row>
        <row r="403">
          <cell r="A403">
            <v>95139</v>
          </cell>
          <cell r="B403" t="str">
            <v>TALHA MANUAL DE CORRENTE, CAPACIDADE DE 2 TON. COM ELEVAÇÃO DE 3 M - CHP DIURNO. AF_07/2016</v>
          </cell>
          <cell r="C403" t="str">
            <v>CHP</v>
          </cell>
          <cell r="D403">
            <v>0.06</v>
          </cell>
        </row>
        <row r="404">
          <cell r="A404">
            <v>95212</v>
          </cell>
          <cell r="B404" t="str">
            <v>GRUA ASCENCIONAL, LANCA DE 42 M, CAPACIDADE DE 1,5 T A 30 M, ALTURA ATE 39 M - CHP DIURNO. AF_08/2016</v>
          </cell>
          <cell r="C404" t="str">
            <v>CHP</v>
          </cell>
          <cell r="D404">
            <v>80.62</v>
          </cell>
        </row>
        <row r="405">
          <cell r="A405">
            <v>95218</v>
          </cell>
          <cell r="B405" t="str">
            <v>PULVERIZADOR DE TINTA ELÉTRICO/MÁQUINA DE PINTURA AIRLESS, VAZÃO 2 L/MIN - CHP DIURNO. AF_08/2016</v>
          </cell>
          <cell r="C405" t="str">
            <v>CHP</v>
          </cell>
          <cell r="D405">
            <v>22.22</v>
          </cell>
        </row>
        <row r="406">
          <cell r="A406">
            <v>95258</v>
          </cell>
          <cell r="B406" t="str">
            <v>MARTELO DEMOLIDOR PNEUMÁTICO MANUAL, 32 KG - CHP DIURNO. AF_09/2016</v>
          </cell>
          <cell r="C406" t="str">
            <v>CHP</v>
          </cell>
          <cell r="D406">
            <v>15.05</v>
          </cell>
        </row>
        <row r="407">
          <cell r="A407">
            <v>95264</v>
          </cell>
          <cell r="B407" t="str">
            <v>COMPACTADOR DE SOLOS DE PERCUSÃO (SOQUETE) COM MOTOR A GASOLINA, POTÊNCIA 3 CV - CHP DIURNO. AF_09/2016</v>
          </cell>
          <cell r="C407" t="str">
            <v>CHP</v>
          </cell>
          <cell r="D407">
            <v>5.27</v>
          </cell>
        </row>
        <row r="408">
          <cell r="A408">
            <v>95270</v>
          </cell>
          <cell r="B408" t="str">
            <v>RÉGUA VIBRATÓRIA DUPLA PARA CONCRETO, PESO DE 60KG, COMPRIMENTO 4 M, COM MOTOR A GASOLINA, POTÊNCIA 5,5 HP - CHP DIURNO. AF_09/2016</v>
          </cell>
          <cell r="C408" t="str">
            <v>CHP</v>
          </cell>
          <cell r="D408">
            <v>7.47</v>
          </cell>
        </row>
        <row r="409">
          <cell r="A409">
            <v>95276</v>
          </cell>
          <cell r="B409" t="str">
            <v>POLIDORA DE PISO (POLITRIZ), PESO DE 100KG, DIÂMETRO 450 MM, MOTOR ELÉTRICO, POTÊNCIA 4 HP - CHP DIURNO. AF_09/2016</v>
          </cell>
          <cell r="C409" t="str">
            <v>CHP</v>
          </cell>
          <cell r="D409">
            <v>2.16</v>
          </cell>
        </row>
        <row r="410">
          <cell r="A410">
            <v>95282</v>
          </cell>
          <cell r="B410" t="str">
            <v>DESEMPENADEIRA DE CONCRETO, PESO DE 75KG, 4 PÁS, MOTOR A GASOLINA, POTÊNCIA 5,5 HP - CHP DIURNO. AF_09/2016</v>
          </cell>
          <cell r="C410" t="str">
            <v>CHP</v>
          </cell>
          <cell r="D410">
            <v>7.46</v>
          </cell>
        </row>
        <row r="411">
          <cell r="A411">
            <v>95620</v>
          </cell>
          <cell r="B411" t="str">
            <v>PERFURATRIZ PNEUMATICA MANUAL DE PESO MEDIO, MARTELETE, 18KG, COMPRIMENTO MÁXIMO DE CURSO DE 6 M, DIAMETRO DO PISTAO DE 5,5 CM - CHP DIURNO. AF_11/2016</v>
          </cell>
          <cell r="C411" t="str">
            <v>CHP</v>
          </cell>
          <cell r="D411">
            <v>14.61</v>
          </cell>
        </row>
        <row r="412">
          <cell r="A412">
            <v>95631</v>
          </cell>
          <cell r="B412" t="str">
            <v>ROLO COMPACTADOR VIBRATORIO TANDEM, ACO LISO, POTENCIA 125 HP, PESO SEM/COM LASTRO 10,20/11,65 T, LARGURA DE TRABALHO 1,73 M - CHP DIURNO. AF_11/2016</v>
          </cell>
          <cell r="C412" t="str">
            <v>CHP</v>
          </cell>
          <cell r="D412">
            <v>130.13</v>
          </cell>
        </row>
        <row r="413">
          <cell r="A413">
            <v>95702</v>
          </cell>
          <cell r="B413" t="str">
            <v>PERFURATRIZ MANUAL, TORQUE MAXIMO 55 KGF.M, POTENCIA 5 CV, COM DIAMETRO MAXIMO 8 1/2" - CHP DIURNO. AF_11/2016</v>
          </cell>
          <cell r="C413" t="str">
            <v>CHP</v>
          </cell>
          <cell r="D413">
            <v>24.83</v>
          </cell>
        </row>
        <row r="414">
          <cell r="A414">
            <v>95708</v>
          </cell>
          <cell r="B414" t="str">
            <v>PERFURATRIZ SOBRE ESTEIRA, TORQUE MÁXIMO 600 KGF, POTÊNCIA ENTRE 50 E 60 HP, DIÂMETRO MÁXIMO 10 - CHP DIURNO. AF_11/2016</v>
          </cell>
          <cell r="C414" t="str">
            <v>CHP</v>
          </cell>
          <cell r="D414">
            <v>89.69</v>
          </cell>
        </row>
        <row r="415">
          <cell r="A415">
            <v>95714</v>
          </cell>
          <cell r="B415" t="str">
            <v>ESCAVADEIRA HIDRAULICA SOBRE ESTEIRA, COM GARRA GIRATORIA DE MANDIBULAS, PESO OPERACIONAL ENTRE 22,00 E 25,50 TON, POTENCIA LIQUIDA ENTRE 150 E 160 HP - CHP DIURNO. AF_11/2016</v>
          </cell>
          <cell r="C415" t="str">
            <v>CHP</v>
          </cell>
          <cell r="D415">
            <v>143.85</v>
          </cell>
        </row>
        <row r="416">
          <cell r="A416">
            <v>95720</v>
          </cell>
          <cell r="B416" t="str">
            <v>ESCAVADEIRA HIDRAULICA SOBRE ESTEIRA, EQUIPADA COM CLAMSHELL, COM CAPACIDADE DA CAÇAMBA ENTRE 1,20 E 1,50 M3, PESO OPERACIONAL ENTRE 20,00 E 22,00 TON, POTENCIA LIQUIDA ENTRE 150 E 160 HP - CHP DIURNO. AF_11/2016</v>
          </cell>
          <cell r="C416" t="str">
            <v>CHP</v>
          </cell>
          <cell r="D416">
            <v>141.41999999999999</v>
          </cell>
        </row>
        <row r="417">
          <cell r="A417">
            <v>95872</v>
          </cell>
          <cell r="B417" t="str">
            <v>GRUPO GERADOR COM CARENAGEM, MOTOR DIESEL POTÊNCIA STANDART ENTRE 250 E 260 KVA - CHP DIURNO. AF_12/2016</v>
          </cell>
          <cell r="C417" t="str">
            <v>CHP</v>
          </cell>
          <cell r="D417">
            <v>196.23</v>
          </cell>
        </row>
        <row r="418">
          <cell r="A418">
            <v>96013</v>
          </cell>
          <cell r="B418" t="str">
            <v>TRATOR DE PNEUS COM POTÊNCIA DE 122 CV, TRAÇÃO 4X4, COM VASSOURA MECÂNICA ACOPLADA - CHP DIURNO. AF_02/2017</v>
          </cell>
          <cell r="C418" t="str">
            <v>CHP</v>
          </cell>
          <cell r="D418">
            <v>156.04</v>
          </cell>
        </row>
        <row r="419">
          <cell r="A419">
            <v>96020</v>
          </cell>
          <cell r="B419" t="str">
            <v>TRATOR DE PNEUS COM POTÊNCIA DE 122 CV, TRAÇÃO 4X4, COM GRADE DE DISCOS ACOPLADA - CHP DIURNO. AF_02/2017</v>
          </cell>
          <cell r="C419" t="str">
            <v>CHP</v>
          </cell>
          <cell r="D419">
            <v>155.80000000000001</v>
          </cell>
        </row>
        <row r="420">
          <cell r="A420">
            <v>96028</v>
          </cell>
          <cell r="B420" t="str">
            <v>TRATOR DE PNEUS COM POTÊNCIA DE 85 CV, TRAÇÃO 4X4, COM GRADE DE DISCOS ACOPLADA - CHP DIURNO. AF_02/2017</v>
          </cell>
          <cell r="C420" t="str">
            <v>CHP</v>
          </cell>
          <cell r="D420">
            <v>115.1</v>
          </cell>
        </row>
        <row r="421">
          <cell r="A421">
            <v>96035</v>
          </cell>
          <cell r="B421" t="str">
            <v>CAMINHÃO BASCULANTE 10 M3, TRUCADO, POTÊNCIA 230 CV, INCLUSIVE CAÇAMBA METÁLICA, COM DISTRIBUIDOR DE AGREGADOS ACOPLADO - CHP DIURNO. AF_02/2017</v>
          </cell>
          <cell r="C421" t="str">
            <v>CHP</v>
          </cell>
          <cell r="D421">
            <v>161.16</v>
          </cell>
        </row>
        <row r="422">
          <cell r="A422">
            <v>96157</v>
          </cell>
          <cell r="B422" t="str">
            <v>TRATOR DE PNEUS COM POTÊNCIA DE 85 CV, TRAÇÃO 4X4, COM VASSOURA MECÂNICA ACOPLADA - CHP DIURNO. AF_03/2017</v>
          </cell>
          <cell r="C422" t="str">
            <v>CHP</v>
          </cell>
          <cell r="D422">
            <v>115.34</v>
          </cell>
        </row>
        <row r="423">
          <cell r="A423">
            <v>96158</v>
          </cell>
          <cell r="B423" t="str">
            <v>MINICARREGADEIRA SOBRE RODAS POTENCIA 47HP CAPACIDADE OPERACAO 646 KG, COM VASSOURA MECÂNICA ACOPLADA - CHP DIURNO. AF_03/2017</v>
          </cell>
          <cell r="C423" t="str">
            <v>CHP</v>
          </cell>
          <cell r="D423">
            <v>85.19</v>
          </cell>
        </row>
        <row r="424">
          <cell r="A424">
            <v>96245</v>
          </cell>
          <cell r="B424" t="str">
            <v>MINIESCAVADEIRA SOBRE ESTEIRAS, POTENCIA LIQUIDA DE *30* HP, PESO OPERACIONAL DE *3.500* KG - CHP DIURNO. AF_04/2017</v>
          </cell>
          <cell r="C424" t="str">
            <v>CHP</v>
          </cell>
          <cell r="D424">
            <v>59.58</v>
          </cell>
        </row>
        <row r="425">
          <cell r="A425">
            <v>96303</v>
          </cell>
          <cell r="B425" t="str">
            <v>PERFURATRIZ ROTATIVA SOBRE ESTEIRA, TORQUE MAXIMO 2500 KGM, POTENCIA 110 HP, MOTOR DIESEL- CHP DIURNO. AF_05/2017</v>
          </cell>
          <cell r="C425" t="str">
            <v>CHP</v>
          </cell>
          <cell r="D425">
            <v>132.44</v>
          </cell>
        </row>
        <row r="426">
          <cell r="A426">
            <v>96309</v>
          </cell>
          <cell r="B426" t="str">
            <v>COMPRESSOR DE AR, VAZAO DE 10 PCM, RESERVATORIO 100 L, PRESSAO DE TRABALHO ENTRE 6,9 E 9,7 BAR, POTENCIA 2 HP, TENSAO 110/220 V - CHP DIURNO. AF_05/2017</v>
          </cell>
          <cell r="C426" t="str">
            <v>CHP</v>
          </cell>
          <cell r="D426">
            <v>1</v>
          </cell>
        </row>
        <row r="427">
          <cell r="A427">
            <v>96463</v>
          </cell>
          <cell r="B427" t="str">
            <v>ROLO COMPACTADOR DE PNEUS, ESTATICO, PRESSAO VARIAVEL, POTENCIA 110 HP, PESO SEM/COM LASTRO 10,8/27 T, LARGURA DE ROLAGEM 2,30 M - CHP DIURNO. AF_06/2017</v>
          </cell>
          <cell r="C427" t="str">
            <v>CHP</v>
          </cell>
          <cell r="D427">
            <v>119</v>
          </cell>
        </row>
        <row r="428">
          <cell r="A428">
            <v>98764</v>
          </cell>
          <cell r="B428" t="str">
            <v>INVERSOR DE SOLDA MONOFÁSICO DE 160 A, POTÊNCIA DE 5400 W, TENSÃO DE 220 V, PARA SOLDA COM ELETRODOS DE 2,0 A 4,0 MM E PROCESSO TIG - CHP DIURNO. AF_06/2018</v>
          </cell>
          <cell r="C428" t="str">
            <v>CHP</v>
          </cell>
          <cell r="D428">
            <v>2.92</v>
          </cell>
        </row>
        <row r="429">
          <cell r="A429">
            <v>99833</v>
          </cell>
          <cell r="B429" t="str">
            <v>LAVADORA DE ALTA PRESSAO (LAVA-JATO) PARA AGUA FRIA, PRESSAO DE OPERACAO ENTRE 1400 E 1900 LIB/POL2, VAZAO MAXIMA ENTRE 400 E 700 L/H - CHP DIURNO. AF_04/2019</v>
          </cell>
          <cell r="C429" t="str">
            <v>CHP</v>
          </cell>
          <cell r="D429">
            <v>1.35</v>
          </cell>
        </row>
        <row r="430">
          <cell r="A430">
            <v>100641</v>
          </cell>
          <cell r="B430" t="str">
            <v>USINA DE MISTURA ASFÁLTICA À QUENTE, TIPO CONTRA FLUXO, PROD 100 A 140 TON/HORA - CHP DIURNO. AF_12/2019</v>
          </cell>
          <cell r="C430" t="str">
            <v>CHP</v>
          </cell>
          <cell r="D430">
            <v>372.01</v>
          </cell>
        </row>
        <row r="431">
          <cell r="A431">
            <v>100647</v>
          </cell>
          <cell r="B431" t="str">
            <v>USINA DE ASFALTO, TIPO GRAVIMÉTRICA, PROD 150 TON/HORA - CHP DIURNO. AF_12/2019</v>
          </cell>
          <cell r="C431" t="str">
            <v>CHP</v>
          </cell>
          <cell r="D431">
            <v>784.45</v>
          </cell>
        </row>
        <row r="432">
          <cell r="A432">
            <v>5632</v>
          </cell>
          <cell r="B432" t="str">
            <v>ESCAVADEIRA HIDRÁULICA SOBRE ESTEIRAS, CAÇAMBA 0,80 M3, PESO OPERACIONAL 17 T, POTENCIA BRUTA 111 HP - CHI DIURNO. AF_06/2014</v>
          </cell>
          <cell r="C432" t="str">
            <v>CHI</v>
          </cell>
          <cell r="D432">
            <v>44.79</v>
          </cell>
        </row>
        <row r="433">
          <cell r="A433">
            <v>5679</v>
          </cell>
          <cell r="B433" t="str">
            <v>RETROESCAVADEIRA SOBRE RODAS COM CARREGADEIRA, TRAÇÃO 4X4, POTÊNCIA LÍQ. 88 HP, CAÇAMBA CARREG. CAP. MÍN. 1 M3, CAÇAMBA RETRO CAP. 0,26 M3, PESO OPERACIONAL MÍN. 6.674 KG, PROFUNDIDADE ESCAVAÇÃO MÁX. 4,37 M - CHI DIURNO. AF_06/2014</v>
          </cell>
          <cell r="C433" t="str">
            <v>CHI</v>
          </cell>
          <cell r="D433">
            <v>33.979999999999997</v>
          </cell>
        </row>
        <row r="434">
          <cell r="A434">
            <v>5681</v>
          </cell>
          <cell r="B434" t="str">
            <v>RETROESCAVADEIRA SOBRE RODAS COM CARREGADEIRA, TRAÇÃO 4X2, POTÊNCIA LÍQ. 79 HP, CAÇAMBA CARREG. CAP. MÍN. 1 M3, CAÇAMBA RETRO CAP. 0,20 M3, PESO OPERACIONAL MÍN. 6.570 KG, PROFUNDIDADE ESCAVAÇÃO MÁX. 4,37 M - CHI DIURNO. AF_06/2014</v>
          </cell>
          <cell r="C434" t="str">
            <v>CHI</v>
          </cell>
          <cell r="D434">
            <v>32.26</v>
          </cell>
        </row>
        <row r="435">
          <cell r="A435">
            <v>5685</v>
          </cell>
          <cell r="B435" t="str">
            <v>ROLO COMPACTADOR VIBRATÓRIO DE UM CILINDRO AÇO LISO, POTÊNCIA 80 HP, PESO OPERACIONAL MÁXIMO 8,1 T, IMPACTO DINÂMICO 16,15 / 9,5 T, LARGURA DE TRABALHO 1,68 M - CHI DIURNO. AF_06/2014</v>
          </cell>
          <cell r="C435" t="str">
            <v>CHI</v>
          </cell>
          <cell r="D435">
            <v>32.53</v>
          </cell>
        </row>
        <row r="436">
          <cell r="A436">
            <v>5690</v>
          </cell>
          <cell r="B436" t="str">
            <v>GRADE DE DISCO CONTROLE REMOTO REBOCÁVEL, COM 24 DISCOS 24 X 6 MM COM PNEUS PARA TRANSPORTE - CHI DIURNO. AF_06/2014</v>
          </cell>
          <cell r="C436" t="str">
            <v>CHI</v>
          </cell>
          <cell r="D436">
            <v>1.95</v>
          </cell>
        </row>
        <row r="437">
          <cell r="A437">
            <v>5806</v>
          </cell>
          <cell r="B437" t="str">
            <v>MOTOBOMBA CENTRÍFUGA, MOTOR A GASOLINA, POTÊNCIA 5,42 HP, BOCAIS 1 1/2" X 1", DIÂMETRO ROTOR 143 MM HM/Q = 6 MCA / 16,8 M3/H A 38 MCA / 6,6 M3/H - CHI DIURNO. AF_06/2014</v>
          </cell>
          <cell r="C437" t="str">
            <v>CHI</v>
          </cell>
          <cell r="D437">
            <v>0.15</v>
          </cell>
        </row>
        <row r="438">
          <cell r="A438">
            <v>5826</v>
          </cell>
          <cell r="B438" t="str">
            <v>CAMINHÃO TOCO, PBT 16.000 KG, CARGA ÚTIL MÁX. 10.685 KG, DIST. ENTRE EIXOS 4,8 M, POTÊNCIA 189 CV, INCLUSIVE CARROCERIA FIXA ABERTA DE MADEIRA P/ TRANSPORTE GERAL DE CARGA SECA, DIMEN. APROX. 2,5 X 7,00 X 0,50 M - CHI DIURNO. AF_06/2014</v>
          </cell>
          <cell r="C438" t="str">
            <v>CHI</v>
          </cell>
          <cell r="D438">
            <v>25.69</v>
          </cell>
        </row>
        <row r="439">
          <cell r="A439">
            <v>5829</v>
          </cell>
          <cell r="B439" t="str">
            <v>USINA DE CONCRETO FIXA, CAPACIDADE NOMINAL DE 90 A 120 M3/H, SEM SILO - CHI DIURNO. AF_07/2016</v>
          </cell>
          <cell r="C439" t="str">
            <v>CHI</v>
          </cell>
          <cell r="D439">
            <v>116.73</v>
          </cell>
        </row>
        <row r="440">
          <cell r="A440">
            <v>5837</v>
          </cell>
          <cell r="B440" t="str">
            <v>VIBROACABADORA DE ASFALTO SOBRE ESTEIRAS, LARGURA DE PAVIMENTAÇÃO 1,90 M A 5,30 M, POTÊNCIA 105 HP CAPACIDADE 450 T/H - CHI DIURNO. AF_11/2014</v>
          </cell>
          <cell r="C440" t="str">
            <v>CHI</v>
          </cell>
          <cell r="D440">
            <v>94.45</v>
          </cell>
        </row>
        <row r="441">
          <cell r="A441">
            <v>5841</v>
          </cell>
          <cell r="B441" t="str">
            <v>VASSOURA MECÂNICA REBOCÁVEL COM ESCOVA CILÍNDRICA, LARGURA ÚTIL DE VARRIMENTO DE 2,44 M - CHI DIURNO. AF_06/2014</v>
          </cell>
          <cell r="C441" t="str">
            <v>CHI</v>
          </cell>
          <cell r="D441">
            <v>2.2400000000000002</v>
          </cell>
        </row>
        <row r="442">
          <cell r="A442">
            <v>5845</v>
          </cell>
          <cell r="B442" t="str">
            <v>TRATOR DE PNEUS, POTÊNCIA 122 CV, TRAÇÃO 4X4, PESO COM LASTRO DE 4.510 KG - CHI DIURNO. AF_06/2014</v>
          </cell>
          <cell r="C442" t="str">
            <v>CHI</v>
          </cell>
          <cell r="D442">
            <v>25.8</v>
          </cell>
        </row>
        <row r="443">
          <cell r="A443">
            <v>5849</v>
          </cell>
          <cell r="B443" t="str">
            <v>TRATOR DE ESTEIRAS, POTÊNCIA 170 HP, PESO OPERACIONAL 19 T, CAÇAMBA 5,2 M3 - CHI DIURNO. AF_06/2014</v>
          </cell>
          <cell r="C443" t="str">
            <v>CHI</v>
          </cell>
          <cell r="D443">
            <v>42.37</v>
          </cell>
        </row>
        <row r="444">
          <cell r="A444">
            <v>5853</v>
          </cell>
          <cell r="B444" t="str">
            <v>TRATOR DE ESTEIRAS, POTÊNCIA 150 HP, PESO OPERACIONAL 16,7 T, COM RODA MOTRIZ ELEVADA E LÂMINA 3,18 M3 - CHI DIURNO. AF_06/2014</v>
          </cell>
          <cell r="C444" t="str">
            <v>CHI</v>
          </cell>
          <cell r="D444">
            <v>42.55</v>
          </cell>
        </row>
        <row r="445">
          <cell r="A445">
            <v>5857</v>
          </cell>
          <cell r="B445" t="str">
            <v>TRATOR DE ESTEIRAS, POTÊNCIA 347 HP, PESO OPERACIONAL 38,5 T, COM LÂMINA 8,70 M3 - CHI DIURNO. AF_06/2014</v>
          </cell>
          <cell r="C445" t="str">
            <v>CHI</v>
          </cell>
          <cell r="D445">
            <v>104.96</v>
          </cell>
        </row>
        <row r="446">
          <cell r="A446">
            <v>5865</v>
          </cell>
          <cell r="B446" t="str">
            <v>ROLO COMPACTADOR VIBRATÓRIO REBOCÁVEL, CILINDRO DE AÇO LISO, POTÊNCIA DE TRAÇÃO DE 65 CV, PESO 4,7 T, IMPACTO DINÂMICO 18,3 T, LARGURA DE TRABALHO 1,67 M - CHI DIURNO. AF_02/2016</v>
          </cell>
          <cell r="C446" t="str">
            <v>CHI</v>
          </cell>
          <cell r="D446">
            <v>5.28</v>
          </cell>
        </row>
        <row r="447">
          <cell r="A447">
            <v>5869</v>
          </cell>
          <cell r="B447" t="str">
            <v>ROLO COMPACTADOR VIBRATÓRIO TANDEM AÇO LISO, POTÊNCIA 58 HP, PESO SEM/COM LASTRO 6,5 / 9,4 T, LARGURA DE TRABALHO 1,2 M - CHI DIURNO. AF_06/2014</v>
          </cell>
          <cell r="C447" t="str">
            <v>CHI</v>
          </cell>
          <cell r="D447">
            <v>36.520000000000003</v>
          </cell>
        </row>
        <row r="448">
          <cell r="A448">
            <v>5877</v>
          </cell>
          <cell r="B448" t="str">
            <v>RETROESCAVADEIRA SOBRE RODAS COM CARREGADEIRA, TRAÇÃO 4X4, POTÊNCIA LÍQ. 72 HP, CAÇAMBA CARREG. CAP. MÍN. 0,79 M3, CAÇAMBA RETRO CAP. 0,18 M3, PESO OPERACIONAL MÍN. 7.140 KG, PROFUNDIDADE ESCAVAÇÃO MÁX. 4,50 M - CHI DIURNO. AF_06/2014</v>
          </cell>
          <cell r="C448" t="str">
            <v>CHI</v>
          </cell>
          <cell r="D448">
            <v>33.43</v>
          </cell>
        </row>
        <row r="449">
          <cell r="A449">
            <v>5881</v>
          </cell>
          <cell r="B449" t="str">
            <v>ROLO COMPACTADOR VIBRATÓRIO PÉ DE CARNEIRO, OPERADO POR CONTROLE REMOTO, POTÊNCIA 12,5 KW, PESO OPERACIONAL 1,675 T, LARGURA DE TRABALHO 0,85 M - CHI DIURNO. AF_02/2016</v>
          </cell>
          <cell r="C449" t="str">
            <v>CHI</v>
          </cell>
          <cell r="D449">
            <v>38.94</v>
          </cell>
        </row>
        <row r="450">
          <cell r="A450">
            <v>5884</v>
          </cell>
          <cell r="B450" t="str">
            <v>USINA DE LAMA ASFÁLTICA, PROD 30 A 50 T/H, SILO DE AGREGADO 7 M3, RESERVATÓRIOS PARA EMULSÃO E ÁGUA DE 2,3 M3 CADA, MISTURADOR TIPO PUG MILL A SER MONTADO SOBRE CAMINHÃO - CHI DIURNO. AF_10/2014</v>
          </cell>
          <cell r="C450" t="str">
            <v>CHI</v>
          </cell>
          <cell r="D450">
            <v>33.549999999999997</v>
          </cell>
        </row>
        <row r="451">
          <cell r="A451">
            <v>5892</v>
          </cell>
          <cell r="B451" t="str">
            <v>CAMINHÃO TOCO, PESO BRUTO TOTAL 14.300 KG, CARGA ÚTIL MÁXIMA 9590 KG, DISTÂNCIA ENTRE EIXOS 4,76 M, POTÊNCIA 185 CV (NÃO INCLUI CARROCERIA) - CHI DIURNO. AF_06/2014</v>
          </cell>
          <cell r="C451" t="str">
            <v>CHI</v>
          </cell>
          <cell r="D451">
            <v>26.7</v>
          </cell>
        </row>
        <row r="452">
          <cell r="A452">
            <v>5896</v>
          </cell>
          <cell r="B452" t="str">
            <v>CAMINHÃO TOCO, PESO BRUTO TOTAL 16.000 KG, CARGA ÚTIL MÁXIMA DE 10.685 KG, DISTÂNCIA ENTRE EIXOS 4,80 M, POTÊNCIA 189 CV EXCLUSIVE CARROCERIA - CHI DIURNO. AF_06/2014</v>
          </cell>
          <cell r="C452" t="str">
            <v>CHI</v>
          </cell>
          <cell r="D452">
            <v>24.99</v>
          </cell>
        </row>
        <row r="453">
          <cell r="A453">
            <v>5903</v>
          </cell>
          <cell r="B453" t="str">
            <v>CAMINHÃO PIPA 10.000 L TRUCADO, PESO BRUTO TOTAL 23.000 KG, CARGA ÚTIL MÁXIMA 15.935 KG, DISTÂNCIA ENTRE EIXOS 4,8 M, POTÊNCIA 230 CV, INCLUSIVE TANQUE DE AÇO PARA TRANSPORTE DE ÁGUA - CHI DIURNO. AF_06/2014</v>
          </cell>
          <cell r="C453" t="str">
            <v>CHI</v>
          </cell>
          <cell r="D453">
            <v>31.46</v>
          </cell>
        </row>
        <row r="454">
          <cell r="A454">
            <v>5911</v>
          </cell>
          <cell r="B454" t="str">
            <v>ESPARGIDOR DE ASFALTO PRESSURIZADO COM TANQUE DE 2500 L, REBOCÁVEL COM MOTOR A GASOLINA POTÊNCIA 3,4 HP - CHI DIURNO. AF_07/2014</v>
          </cell>
          <cell r="C454" t="str">
            <v>CHI</v>
          </cell>
          <cell r="D454">
            <v>18.940000000000001</v>
          </cell>
        </row>
        <row r="455">
          <cell r="A455">
            <v>5923</v>
          </cell>
          <cell r="B455" t="str">
            <v>GRADE DE DISCO REBOCÁVEL COM 20 DISCOS 24" X 6 MM COM PNEUS PARA TRANSPORTE - CHI DIURNO. AF_06/2014</v>
          </cell>
          <cell r="C455" t="str">
            <v>CHI</v>
          </cell>
          <cell r="D455">
            <v>1.52</v>
          </cell>
        </row>
        <row r="456">
          <cell r="A456">
            <v>5930</v>
          </cell>
          <cell r="B456" t="str">
            <v>GUINDAUTO HIDRÁULICO, CAPACIDADE MÁXIMA DE CARGA 6200 KG, MOMENTO MÁXIMO DE CARGA 11,7 TM, ALCANCE MÁXIMO HORIZONTAL 9,70 M, INCLUSIVE CAMINHÃO TOCO PBT 16.000 KG, POTÊNCIA DE 189 CV - CHI DIURNO. AF_06/2014</v>
          </cell>
          <cell r="C456" t="str">
            <v>CHI</v>
          </cell>
          <cell r="D456">
            <v>30.37</v>
          </cell>
        </row>
        <row r="457">
          <cell r="A457">
            <v>5934</v>
          </cell>
          <cell r="B457" t="str">
            <v>MOTONIVELADORA POTÊNCIA BÁSICA LÍQUIDA (PRIMEIRA MARCHA) 125 HP, PESO BRUTO 13032 KG, LARGURA DA LÂMINA DE 3,7 M - CHI DIURNO. AF_06/2014</v>
          </cell>
          <cell r="C457" t="str">
            <v>CHI</v>
          </cell>
          <cell r="D457">
            <v>46.27</v>
          </cell>
        </row>
        <row r="458">
          <cell r="A458">
            <v>5942</v>
          </cell>
          <cell r="B458" t="str">
            <v>PÁ CARREGADEIRA SOBRE RODAS, POTÊNCIA LÍQUIDA 128 HP, CAPACIDADE DA CAÇAMBA 1,7 A 2,8 M3, PESO OPERACIONAL 11632 KG - CHI DIURNO. AF_06/2014</v>
          </cell>
          <cell r="C458" t="str">
            <v>CHI</v>
          </cell>
          <cell r="D458">
            <v>39.31</v>
          </cell>
        </row>
        <row r="459">
          <cell r="A459">
            <v>5946</v>
          </cell>
          <cell r="B459" t="str">
            <v>PÁ CARREGADEIRA SOBRE RODAS, POTÊNCIA 197 HP, CAPACIDADE DA CAÇAMBA 2,5 A 3,5 M3, PESO OPERACIONAL 18338 KG - CHI DIURNO. AF_06/2014</v>
          </cell>
          <cell r="C459" t="str">
            <v>CHI</v>
          </cell>
          <cell r="D459">
            <v>48.32</v>
          </cell>
        </row>
        <row r="460">
          <cell r="A460">
            <v>5952</v>
          </cell>
          <cell r="B460" t="str">
            <v>MARTELETE OU ROMPEDOR PNEUMÁTICO MANUAL, 28 KG, COM SILENCIADOR - CHI DIURNO. AF_07/2016</v>
          </cell>
          <cell r="C460" t="str">
            <v>CHI</v>
          </cell>
          <cell r="D460">
            <v>13.92</v>
          </cell>
        </row>
        <row r="461">
          <cell r="A461">
            <v>5954</v>
          </cell>
          <cell r="B461" t="str">
            <v>COMPRESSOR DE AR REBOCÁVEL, VAZÃO 189 PCM, PRESSÃO EFETIVA DE TRABALHO 102 PSI, MOTOR DIESEL, POTÊNCIA 63 CV - CHI DIURNO. AF_06/2015</v>
          </cell>
          <cell r="C461" t="str">
            <v>CHI</v>
          </cell>
          <cell r="D461">
            <v>2.65</v>
          </cell>
        </row>
        <row r="462">
          <cell r="A462">
            <v>5961</v>
          </cell>
          <cell r="B462" t="str">
            <v>CAMINHÃO BASCULANTE 6 M3, PESO BRUTO TOTAL 16.000 KG, CARGA ÚTIL MÁXIMA 13.071 KG, DISTÂNCIA ENTRE EIXOS 4,80 M, POTÊNCIA 230 CV INCLUSIVE CAÇAMBA METÁLICA - CHI DIURNO. AF_06/2014</v>
          </cell>
          <cell r="C462" t="str">
            <v>CHI</v>
          </cell>
          <cell r="D462">
            <v>30.57</v>
          </cell>
        </row>
        <row r="463">
          <cell r="A463">
            <v>6260</v>
          </cell>
          <cell r="B463" t="str">
            <v>CAMINHÃO PIPA 6.000 L, PESO BRUTO TOTAL 13.000 KG, DISTÂNCIA ENTRE EIXOS 4,80 M, POTÊNCIA 189 CV INCLUSIVE TANQUE DE AÇO PARA TRANSPORTE DE ÁGUA, CAPACIDADE 6 M3 - CHI DIURNO. AF_06/2014</v>
          </cell>
          <cell r="C463" t="str">
            <v>CHI</v>
          </cell>
          <cell r="D463">
            <v>28.01</v>
          </cell>
        </row>
        <row r="464">
          <cell r="A464">
            <v>6880</v>
          </cell>
          <cell r="B464" t="str">
            <v>ROLO COMPACTADOR DE PNEUS ESTÁTICO, PRESSÃO VARIÁVEL, POTÊNCIA 111 HP, PESO SEM/COM LASTRO 9,5 / 26 T, LARGURA DE TRABALHO 1,90 M - CHI DIURNO. AF_07/2014</v>
          </cell>
          <cell r="C464" t="str">
            <v>CHI</v>
          </cell>
          <cell r="D464">
            <v>42.39</v>
          </cell>
        </row>
        <row r="465">
          <cell r="A465">
            <v>7031</v>
          </cell>
          <cell r="B465" t="str">
            <v>TANQUE DE ASFALTO ESTACIONÁRIO COM SERPENTINA, CAPACIDADE 30.000 L - CHI DIURNO. AF_06/2014</v>
          </cell>
          <cell r="C465" t="str">
            <v>CHI</v>
          </cell>
          <cell r="D465">
            <v>3.27</v>
          </cell>
        </row>
        <row r="466">
          <cell r="A466">
            <v>7043</v>
          </cell>
          <cell r="B466" t="str">
            <v>MOTOBOMBA TRASH (PARA ÁGUA SUJA) AUTO ESCORVANTE, MOTOR GASOLINA DE 6,41 HP, DIÂMETROS DE SUCÇÃO X RECALQUE: 3" X 3", HM/Q = 10 MCA / 60 M3/H A 23 MCA / 0 M3/H - CHI DIURNO. AF_10/2014</v>
          </cell>
          <cell r="C466" t="str">
            <v>CHI</v>
          </cell>
          <cell r="D466">
            <v>0.2</v>
          </cell>
        </row>
        <row r="467">
          <cell r="A467">
            <v>7050</v>
          </cell>
          <cell r="B467" t="str">
            <v>ROLO COMPACTADOR PE DE CARNEIRO VIBRATORIO, POTENCIA 125 HP, PESO OPERACIONAL SEM/COM LASTRO 11,95 / 13,30 T, IMPACTO DINAMICO 38,5 / 22,5 T, LARGURA DE TRABALHO 2,15 M - CHI DIURNO. AF_06/2014</v>
          </cell>
          <cell r="C467" t="str">
            <v>CHI</v>
          </cell>
          <cell r="D467">
            <v>39.299999999999997</v>
          </cell>
        </row>
        <row r="468">
          <cell r="A468">
            <v>67827</v>
          </cell>
          <cell r="B468" t="str">
            <v>CAMINHÃO BASCULANTE 6 M3 TOCO, PESO BRUTO TOTAL 16.000 KG, CARGA ÚTIL MÁXIMA 11.130 KG, DISTÂNCIA ENTRE EIXOS 5,36 M, POTÊNCIA 185 CV, INCLUSIVE CAÇAMBA METÁLICA - CHI DIURNO. AF_06/2014</v>
          </cell>
          <cell r="C468" t="str">
            <v>CHI</v>
          </cell>
          <cell r="D468">
            <v>29.85</v>
          </cell>
        </row>
        <row r="469">
          <cell r="A469">
            <v>73395</v>
          </cell>
          <cell r="B469" t="str">
            <v>GRUPO GERADOR ESTACIONÁRIO, MOTOR DIESEL POTÊNCIA 170 KVA - CHI DIURNO. AF_02/2016</v>
          </cell>
          <cell r="C469" t="str">
            <v>CHI</v>
          </cell>
          <cell r="D469">
            <v>4.92</v>
          </cell>
        </row>
        <row r="470">
          <cell r="A470">
            <v>83766</v>
          </cell>
          <cell r="B470" t="str">
            <v>GRUPO DE SOLDAGEM COM GERADOR A DIESEL 60 CV PARA SOLDA ELÉTRICA, SOBRE 04 RODAS, COM MOTOR 4 CILINDROS 600 A - CHI DIURNO. AF_02/2016</v>
          </cell>
          <cell r="C470" t="str">
            <v>CHI</v>
          </cell>
          <cell r="D470">
            <v>29.93</v>
          </cell>
        </row>
        <row r="471">
          <cell r="A471">
            <v>84013</v>
          </cell>
          <cell r="B471" t="str">
            <v>ESCAVADEIRA HIDRÁULICA SOBRE ESTEIRAS, CAÇAMBA 0,80 M3, PESO OPERACIONAL 17,8 T, POTÊNCIA LÍQUIDA 110 HP - CHI DIURNO. AF_10/2014</v>
          </cell>
          <cell r="C471" t="str">
            <v>CHI</v>
          </cell>
          <cell r="D471">
            <v>43.58</v>
          </cell>
        </row>
        <row r="472">
          <cell r="A472">
            <v>87446</v>
          </cell>
          <cell r="B472" t="str">
            <v>BETONEIRA CAPACIDADE NOMINAL 400 L, CAPACIDADE DE MISTURA 310 L, MOTOR A DIESEL POTÊNCIA 5,0 HP, SEM CARREGADOR - CHI DIURNO. AF_06/2014</v>
          </cell>
          <cell r="C472" t="str">
            <v>CHI</v>
          </cell>
          <cell r="D472">
            <v>0.37</v>
          </cell>
        </row>
        <row r="473">
          <cell r="A473">
            <v>88392</v>
          </cell>
          <cell r="B473" t="str">
            <v>MISTURADOR DE ARGAMASSA, EIXO HORIZONTAL, CAPACIDADE DE MISTURA 300 KG, MOTOR ELÉTRICO POTÊNCIA 5 CV - CHI DIURNO. AF_06/2014</v>
          </cell>
          <cell r="C473" t="str">
            <v>CHI</v>
          </cell>
          <cell r="D473">
            <v>0.72</v>
          </cell>
        </row>
        <row r="474">
          <cell r="A474">
            <v>88398</v>
          </cell>
          <cell r="B474" t="str">
            <v>MISTURADOR DE ARGAMASSA, EIXO HORIZONTAL, CAPACIDADE DE MISTURA 600 KG, MOTOR ELÉTRICO POTÊNCIA 7,5 CV - CHI DIURNO. AF_06/2014</v>
          </cell>
          <cell r="C474" t="str">
            <v>CHI</v>
          </cell>
          <cell r="D474">
            <v>0.87</v>
          </cell>
        </row>
        <row r="475">
          <cell r="A475">
            <v>88404</v>
          </cell>
          <cell r="B475" t="str">
            <v>MISTURADOR DE ARGAMASSA, EIXO HORIZONTAL, CAPACIDADE DE MISTURA 160 KG, MOTOR ELÉTRICO POTÊNCIA 3 CV - CHI DIURNO. AF_06/2014</v>
          </cell>
          <cell r="C475" t="str">
            <v>CHI</v>
          </cell>
          <cell r="D475">
            <v>0.69</v>
          </cell>
        </row>
        <row r="476">
          <cell r="A476">
            <v>88430</v>
          </cell>
          <cell r="B476" t="str">
            <v>PROJETOR DE ARGAMASSA, CAPACIDADE DE PROJEÇÃO 1,5 M3/H, ALCANCE DE 30 ATÉ 60 M, MOTOR ELÉTRICO POTÊNCIA 7,5 HP - CHI DIURNO. AF_06/2014</v>
          </cell>
          <cell r="C476" t="str">
            <v>CHI</v>
          </cell>
          <cell r="D476">
            <v>4.5</v>
          </cell>
        </row>
        <row r="477">
          <cell r="A477">
            <v>88438</v>
          </cell>
          <cell r="B477" t="str">
            <v>PROJETOR DE ARGAMASSA, CAPACIDADE DE PROJEÇÃO 2 M3/H, ALCANCE ATÉ 50 M, MOTOR ELÉTRICO POTÊNCIA 7,5 HP - CHI DIURNO. AF_06/2014</v>
          </cell>
          <cell r="C477" t="str">
            <v>CHI</v>
          </cell>
          <cell r="D477">
            <v>5.98</v>
          </cell>
        </row>
        <row r="478">
          <cell r="A478">
            <v>88831</v>
          </cell>
          <cell r="B478" t="str">
            <v>BETONEIRA CAPACIDADE NOMINAL DE 400 L, CAPACIDADE DE MISTURA 280 L, MOTOR ELÉTRICO TRIFÁSICO POTÊNCIA DE 2 CV, SEM CARREGADOR - CHI DIURNO. AF_10/2014</v>
          </cell>
          <cell r="C478" t="str">
            <v>CHI</v>
          </cell>
          <cell r="D478">
            <v>0.26</v>
          </cell>
        </row>
        <row r="479">
          <cell r="A479">
            <v>88844</v>
          </cell>
          <cell r="B479" t="str">
            <v>TRATOR DE ESTEIRAS, POTÊNCIA 125 HP, PESO OPERACIONAL 12,9 T, COM LÂMINA 2,7 M3 - CHI DIURNO. AF_10/2014</v>
          </cell>
          <cell r="C479" t="str">
            <v>CHI</v>
          </cell>
          <cell r="D479">
            <v>37.25</v>
          </cell>
        </row>
        <row r="480">
          <cell r="A480">
            <v>88908</v>
          </cell>
          <cell r="B480" t="str">
            <v>ESCAVADEIRA HIDRÁULICA SOBRE ESTEIRAS, CAÇAMBA 1,20 M3, PESO OPERACIONAL 21 T, POTÊNCIA BRUTA 155 HP - CHI DIURNO. AF_06/2014</v>
          </cell>
          <cell r="C480" t="str">
            <v>CHI</v>
          </cell>
          <cell r="D480">
            <v>47.74</v>
          </cell>
        </row>
        <row r="481">
          <cell r="A481">
            <v>89022</v>
          </cell>
          <cell r="B481" t="str">
            <v>BOMBA SUBMERSÍVEL ELÉTRICA TRIFÁSICA, POTÊNCIA 2,96 HP, Ø ROTOR 144 MM SEMI-ABERTO, BOCAL DE SAÍDA Ø 2, HM/Q = 2 MCA / 38,8 M3/H A 28 MCA / 5 M3/H - CHI DIURNO. AF_06/2014</v>
          </cell>
          <cell r="C481" t="str">
            <v>CHI</v>
          </cell>
          <cell r="D481">
            <v>0.33</v>
          </cell>
        </row>
        <row r="482">
          <cell r="A482">
            <v>89027</v>
          </cell>
          <cell r="B482" t="str">
            <v>TANQUE DE ASFALTO ESTACIONÁRIO COM MAÇARICO, CAPACIDADE 20.000 L - CHI DIURNO. AF_06/2014</v>
          </cell>
          <cell r="C482" t="str">
            <v>CHI</v>
          </cell>
          <cell r="D482">
            <v>2.66</v>
          </cell>
        </row>
        <row r="483">
          <cell r="A483">
            <v>89031</v>
          </cell>
          <cell r="B483" t="str">
            <v>TRATOR DE ESTEIRAS, POTÊNCIA 100 HP, PESO OPERACIONAL 9,4 T, COM LÂMINA 2,19 M3 - CHI DIURNO. AF_06/2014</v>
          </cell>
          <cell r="C483" t="str">
            <v>CHI</v>
          </cell>
          <cell r="D483">
            <v>36.270000000000003</v>
          </cell>
        </row>
        <row r="484">
          <cell r="A484">
            <v>89036</v>
          </cell>
          <cell r="B484" t="str">
            <v>TRATOR DE PNEUS, POTÊNCIA 85 CV, TRAÇÃO 4X4, PESO COM LASTRO DE 4.675 KG - CHI DIURNO. AF_06/2014</v>
          </cell>
          <cell r="C484" t="str">
            <v>CHI</v>
          </cell>
          <cell r="D484">
            <v>22.94</v>
          </cell>
        </row>
        <row r="485">
          <cell r="A485">
            <v>89218</v>
          </cell>
          <cell r="B485" t="str">
            <v>BATE-ESTACAS POR GRAVIDADE, POTÊNCIA DE 160 HP, PESO DO MARTELO ATÉ 3 TONELADAS - CHI DIURNO. AF_11/2014</v>
          </cell>
          <cell r="C485" t="str">
            <v>CHI</v>
          </cell>
          <cell r="D485">
            <v>50.57</v>
          </cell>
        </row>
        <row r="486">
          <cell r="A486">
            <v>89226</v>
          </cell>
          <cell r="B486" t="str">
            <v>BETONEIRA CAPACIDADE NOMINAL DE 600 L, CAPACIDADE DE MISTURA 360 L, MOTOR ELÉTRICO TRIFÁSICO POTÊNCIA DE 4 CV, SEM CARREGADOR - CHI DIURNO. AF_11/2014</v>
          </cell>
          <cell r="C486" t="str">
            <v>CHI</v>
          </cell>
          <cell r="D486">
            <v>1.1100000000000001</v>
          </cell>
        </row>
        <row r="487">
          <cell r="A487">
            <v>89235</v>
          </cell>
          <cell r="B487" t="str">
            <v>FRESADORA DE ASFALTO A FRIO SOBRE RODAS, LARGURA FRESAGEM DE 1,0 M, POTÊNCIA 208 HP - CHI DIURNO. AF_11/2014</v>
          </cell>
          <cell r="C487" t="str">
            <v>CHI</v>
          </cell>
          <cell r="D487">
            <v>122.74</v>
          </cell>
        </row>
        <row r="488">
          <cell r="A488">
            <v>89243</v>
          </cell>
          <cell r="B488" t="str">
            <v>FRESADORA DE ASFALTO A FRIO SOBRE RODAS, LARGURA FRESAGEM DE 2,0 M, POTÊNCIA 550 HP - CHI DIURNO. AF_11/2014</v>
          </cell>
          <cell r="C488" t="str">
            <v>CHI</v>
          </cell>
          <cell r="D488">
            <v>262.91000000000003</v>
          </cell>
        </row>
        <row r="489">
          <cell r="A489">
            <v>89251</v>
          </cell>
          <cell r="B489" t="str">
            <v>RECICLADORA DE ASFALTO A FRIO SOBRE RODAS, LARGURA FRESAGEM DE 2,0 M, POTÊNCIA 422 HP - CHI DIURNO. AF_11/2014</v>
          </cell>
          <cell r="C489" t="str">
            <v>CHI</v>
          </cell>
          <cell r="D489">
            <v>230.78</v>
          </cell>
        </row>
        <row r="490">
          <cell r="A490">
            <v>89258</v>
          </cell>
          <cell r="B490" t="str">
            <v>VIBROACABADORA DE ASFALTO SOBRE ESTEIRAS, LARGURA DE PAVIMENTAÇÃO 2,13 M A 4,55 M, POTÊNCIA 100 HP, CAPACIDADE 400 T/H - CHI DIURNO. AF_11/2014</v>
          </cell>
          <cell r="C490" t="str">
            <v>CHI</v>
          </cell>
          <cell r="D490">
            <v>80.62</v>
          </cell>
        </row>
        <row r="491">
          <cell r="A491">
            <v>89273</v>
          </cell>
          <cell r="B491" t="str">
            <v>GUINDASTE HIDRÁULICO AUTOPROPELIDO, COM LANÇA TELESCÓPICA 28,80 M, CAPACIDADE MÁXIMA 30 T, POTÊNCIA 97 KW, TRAÇÃO 4 X 4 - CHI DIURNO. AF_11/2014</v>
          </cell>
          <cell r="C491" t="str">
            <v>CHI</v>
          </cell>
          <cell r="D491">
            <v>47.52</v>
          </cell>
        </row>
        <row r="492">
          <cell r="A492">
            <v>89279</v>
          </cell>
          <cell r="B492" t="str">
            <v>BETONEIRA CAPACIDADE NOMINAL DE 600 L, CAPACIDADE DE MISTURA 440 L, MOTOR A DIESEL POTÊNCIA 10 HP, COM CARREGADOR - CHI DIURNO. AF_11/2014</v>
          </cell>
          <cell r="C492" t="str">
            <v>CHI</v>
          </cell>
          <cell r="D492">
            <v>1.36</v>
          </cell>
        </row>
        <row r="493">
          <cell r="A493">
            <v>89877</v>
          </cell>
          <cell r="B493" t="str">
            <v>CAMINHÃO BASCULANTE 14 M3, COM CAVALO MECÂNICO DE CAPACIDADE MÁXIMA DE TRAÇÃO COMBINADO DE 36000 KG, POTÊNCIA 286 CV, INCLUSIVE SEMIREBOQUE COM CAÇAMBA METÁLICA - CHI DIURNO. AF_12/2014</v>
          </cell>
          <cell r="C493" t="str">
            <v>CHI</v>
          </cell>
          <cell r="D493">
            <v>40.17</v>
          </cell>
        </row>
        <row r="494">
          <cell r="A494">
            <v>89884</v>
          </cell>
          <cell r="B494" t="str">
            <v>CAMINHÃO BASCULANTE 18 M3, COM CAVALO MECÂNICO DE CAPACIDADE MÁXIMA DE TRAÇÃO COMBINADO DE 45000 KG, POTÊNCIA 330 CV, INCLUSIVE SEMIREBOQUE COM CAÇAMBA METÁLICA - CHI DIURNO. AF_12/2014</v>
          </cell>
          <cell r="C494" t="str">
            <v>CHI</v>
          </cell>
          <cell r="D494">
            <v>41.46</v>
          </cell>
        </row>
        <row r="495">
          <cell r="A495">
            <v>90587</v>
          </cell>
          <cell r="B495" t="str">
            <v>VIBRADOR DE IMERSÃO, DIÂMETRO DE PONTEIRA 45MM, MOTOR ELÉTRICO TRIFÁSICO POTÊNCIA DE 2 CV - CHI DIURNO. AF_06/2015</v>
          </cell>
          <cell r="C495" t="str">
            <v>CHI</v>
          </cell>
          <cell r="D495">
            <v>0.3</v>
          </cell>
        </row>
        <row r="496">
          <cell r="A496">
            <v>90626</v>
          </cell>
          <cell r="B496" t="str">
            <v>PERFURATRIZ MANUAL, TORQUE MÁXIMO 83 N.M, POTÊNCIA 5 CV, COM DIÂMETRO MÁXIMO 4" - CHI DIURNO. AF_06/2015</v>
          </cell>
          <cell r="C496" t="str">
            <v>CHI</v>
          </cell>
          <cell r="D496">
            <v>1.69</v>
          </cell>
        </row>
        <row r="497">
          <cell r="A497">
            <v>90632</v>
          </cell>
          <cell r="B497" t="str">
            <v>PERFURATRIZ SOBRE ESTEIRA, TORQUE MÁXIMO 600 KGF, PESO MÉDIO 1000 KG, POTÊNCIA 20 HP, DIÂMETRO MÁXIMO 10" - CHI DIURNO. AF_06/2015</v>
          </cell>
          <cell r="C497" t="str">
            <v>CHI</v>
          </cell>
          <cell r="D497">
            <v>41.97</v>
          </cell>
        </row>
        <row r="498">
          <cell r="A498">
            <v>90638</v>
          </cell>
          <cell r="B498" t="str">
            <v>MISTURADOR DUPLO HORIZONTAL DE ALTA TURBULÊNCIA, CAPACIDADE / VOLUME 2 X 500 LITROS, MOTORES ELÉTRICOS MÍNIMO 5 CV CADA, PARA NATA CIMENTO, ARGAMASSA E OUTROS - CHI DIURNO. AF_06/2015</v>
          </cell>
          <cell r="C498" t="str">
            <v>CHI</v>
          </cell>
          <cell r="D498">
            <v>3.46</v>
          </cell>
        </row>
        <row r="499">
          <cell r="A499">
            <v>90644</v>
          </cell>
          <cell r="B499" t="str">
            <v>BOMBA TRIPLEX, PARA INJEÇÃO DE NATA DE CIMENTO, VAZÃO MÁXIMA DE 100 LITROS/MINUTO, PRESSÃO MÁXIMA DE 70 BAR - CHI DIURNO. AF_06/2015</v>
          </cell>
          <cell r="C499" t="str">
            <v>CHI</v>
          </cell>
          <cell r="D499">
            <v>5.18</v>
          </cell>
        </row>
        <row r="500">
          <cell r="A500">
            <v>90651</v>
          </cell>
          <cell r="B500" t="str">
            <v>BOMBA CENTRÍFUGA MONOESTÁGIO COM MOTOR ELÉTRICO MONOFÁSICO, POTÊNCIA 15 HP, DIÂMETRO DO ROTOR 173 MM, HM/Q = 30 MCA / 90 M3/H A 45 MCA / 55 M3/H - CHI DIURNO. AF_06/2015</v>
          </cell>
          <cell r="C500" t="str">
            <v>CHI</v>
          </cell>
          <cell r="D500">
            <v>0.57999999999999996</v>
          </cell>
        </row>
        <row r="501">
          <cell r="A501">
            <v>90657</v>
          </cell>
          <cell r="B501" t="str">
            <v>BOMBA DE PROJEÇÃO DE CONCRETO SECO, POTÊNCIA 10 CV, VAZÃO 3 M3/H - CHI DIURNO. AF_06/2015</v>
          </cell>
          <cell r="C501" t="str">
            <v>CHI</v>
          </cell>
          <cell r="D501">
            <v>3.36</v>
          </cell>
        </row>
        <row r="502">
          <cell r="A502">
            <v>90663</v>
          </cell>
          <cell r="B502" t="str">
            <v>BOMBA DE PROJEÇÃO DE CONCRETO SECO, POTÊNCIA 10 CV, VAZÃO 6 M3/H - CHI DIURNO. AF_06/2015</v>
          </cell>
          <cell r="C502" t="str">
            <v>CHI</v>
          </cell>
          <cell r="D502">
            <v>3.61</v>
          </cell>
        </row>
        <row r="503">
          <cell r="A503">
            <v>90669</v>
          </cell>
          <cell r="B503" t="str">
            <v>PROJETOR PNEUMÁTICO DE ARGAMASSA PARA CHAPISCO E REBOCO COM RECIPIENTE ACOPLADO, TIPO CANEQUINHA, COM COMPRESSOR DE AR REBOCÁVEL VAZÃO 89 PCM E MOTOR DIESEL DE 20 CV - CHI DIURNO. AF_06/2015</v>
          </cell>
          <cell r="C503" t="str">
            <v>CHI</v>
          </cell>
          <cell r="D503">
            <v>4.2</v>
          </cell>
        </row>
        <row r="504">
          <cell r="A504">
            <v>90675</v>
          </cell>
          <cell r="B504" t="str">
            <v>PERFURATRIZ COM TORRE METÁLICA PARA EXECUÇÃO DE ESTACA HÉLICE CONTÍNUA, PROFUNDIDADE MÁXIMA DE 30 M, DIÂMETRO MÁXIMO DE 800 MM, POTÊNCIA INSTALADA DE 268 HP, MESA ROTATIVA COM TORQUE MÁXIMO DE 170 KNM - CHI DIURNO. AF_06/2015</v>
          </cell>
          <cell r="C504" t="str">
            <v>CHI</v>
          </cell>
          <cell r="D504">
            <v>138.26</v>
          </cell>
        </row>
        <row r="505">
          <cell r="A505">
            <v>90681</v>
          </cell>
          <cell r="B505" t="str">
            <v>PERFURATRIZ HIDRÁULICA SOBRE CAMINHÃO COM TRADO CURTO ACOPLADO, PROFUNDIDADE MÁXIMA DE 20 M, DIÂMETRO MÁXIMO DE 1500 MM, POTÊNCIA INSTALADA DE 137 HP, MESA ROTATIVA COM TORQUE MÁXIMO DE 30 KNM - CHI DIURNO. AF_06/2015</v>
          </cell>
          <cell r="C505" t="str">
            <v>CHI</v>
          </cell>
          <cell r="D505">
            <v>83.28</v>
          </cell>
        </row>
        <row r="506">
          <cell r="A506">
            <v>90687</v>
          </cell>
          <cell r="B506" t="str">
            <v>MANIPULADOR TELESCÓPICO, POTÊNCIA DE 85 HP, CAPACIDADE DE CARGA DE 3.500 KG, ALTURA MÁXIMA DE ELEVAÇÃO DE 12,3 M - CHI DIURNO. AF_06/2015</v>
          </cell>
          <cell r="C506" t="str">
            <v>CHI</v>
          </cell>
          <cell r="D506">
            <v>39.369999999999997</v>
          </cell>
        </row>
        <row r="507">
          <cell r="A507">
            <v>90693</v>
          </cell>
          <cell r="B507" t="str">
            <v>MINICARREGADEIRA SOBRE RODAS, POTÊNCIA LÍQUIDA DE 47 HP, CAPACIDADE NOMINAL DE OPERAÇÃO DE 646 KG - CHI DIURNO. AF_06/2015</v>
          </cell>
          <cell r="C507" t="str">
            <v>CHI</v>
          </cell>
          <cell r="D507">
            <v>28.76</v>
          </cell>
        </row>
        <row r="508">
          <cell r="A508">
            <v>90965</v>
          </cell>
          <cell r="B508" t="str">
            <v>COMPRESSOR DE AR REBOCÁVEL, VAZÃO 89 PCM, PRESSÃO EFETIVA DE TRABALHO 102 PSI, MOTOR DIESEL, POTÊNCIA 20 CV - CHI DIURNO. AF_06/2015</v>
          </cell>
          <cell r="C508" t="str">
            <v>CHI</v>
          </cell>
          <cell r="D508">
            <v>3.54</v>
          </cell>
        </row>
        <row r="509">
          <cell r="A509">
            <v>90973</v>
          </cell>
          <cell r="B509" t="str">
            <v>COMPRESSOR DE AR REBOCAVEL, VAZÃO 250 PCM, PRESSAO DE TRABALHO 102 PSI, MOTOR A DIESEL POTÊNCIA 81 CV - CHI DIURNO. AF_06/2015</v>
          </cell>
          <cell r="C509" t="str">
            <v>CHI</v>
          </cell>
          <cell r="D509">
            <v>3.55</v>
          </cell>
        </row>
        <row r="510">
          <cell r="A510">
            <v>90982</v>
          </cell>
          <cell r="B510" t="str">
            <v>COMPRESSOR DE AR REBOCÁVEL, VAZÃO 748 PCM, PRESSÃO EFETIVA DE TRABALHO 102 PSI, MOTOR DIESEL, POTÊNCIA 210 CV - CHI DIURNO. AF_06/2015</v>
          </cell>
          <cell r="C510" t="str">
            <v>CHI</v>
          </cell>
          <cell r="D510">
            <v>9.0299999999999994</v>
          </cell>
        </row>
        <row r="511">
          <cell r="A511">
            <v>91001</v>
          </cell>
          <cell r="B511" t="str">
            <v>COMPRESSOR DE AR REBOCAVEL, VAZÃO 400 PCM, PRESSAO DE TRABALHO 102 PSI, MOTOR A DIESEL POTÊNCIA 110 CV - CHI DIURNO. AF_06/2015</v>
          </cell>
          <cell r="C511" t="str">
            <v>CHI</v>
          </cell>
          <cell r="D511">
            <v>4.21</v>
          </cell>
        </row>
        <row r="512">
          <cell r="A512">
            <v>91032</v>
          </cell>
          <cell r="B512" t="str">
            <v>CAMINHÃO TRUCADO (C/ TERCEIRO EIXO) ELETRÔNICO - POTÊNCIA 231CV - PBT = 22000KG - DIST. ENTRE EIXOS 5170 MM - INCLUI CARROCERIA FIXA ABERTA DE MADEIRA - CHI DIURNO. AF_06/2015</v>
          </cell>
          <cell r="C512" t="str">
            <v>CHI</v>
          </cell>
          <cell r="D512">
            <v>29.8</v>
          </cell>
        </row>
        <row r="513">
          <cell r="A513">
            <v>91278</v>
          </cell>
          <cell r="B513" t="str">
            <v>PLACA VIBRATÓRIA REVERSÍVEL COM MOTOR 4 TEMPOS A GASOLINA, FORÇA CENTRÍFUGA DE 25 KN (2500 KGF), POTÊNCIA 5,5 CV - CHI DIURNO. AF_08/2015</v>
          </cell>
          <cell r="C513" t="str">
            <v>CHI</v>
          </cell>
          <cell r="D513">
            <v>0.48</v>
          </cell>
        </row>
        <row r="514">
          <cell r="A514">
            <v>91285</v>
          </cell>
          <cell r="B514" t="str">
            <v>CORTADORA DE PISO COM MOTOR 4 TEMPOS A GASOLINA, POTÊNCIA DE 13 HP, COM DISCO DE CORTE DIAMANTADO SEGMENTADO PARA CONCRETO, DIÂMETRO DE 350 MM, FURO DE 1" (14 X 1") - CHI DIURNO. AF_08/2015</v>
          </cell>
          <cell r="C514" t="str">
            <v>CHI</v>
          </cell>
          <cell r="D514">
            <v>0.95</v>
          </cell>
        </row>
        <row r="515">
          <cell r="A515">
            <v>91387</v>
          </cell>
          <cell r="B515" t="str">
            <v>CAMINHÃO BASCULANTE 10 M3, TRUCADO CABINE SIMPLES, PESO BRUTO TOTAL 23.000 KG, CARGA ÚTIL MÁXIMA 15.935 KG, DISTÂNCIA ENTRE EIXOS 4,80 M, POTÊNCIA 230 CV INCLUSIVE CAÇAMBA METÁLICA - CHI DIURNO. AF_06/2014</v>
          </cell>
          <cell r="C515" t="str">
            <v>CHI</v>
          </cell>
          <cell r="D515">
            <v>32.549999999999997</v>
          </cell>
        </row>
        <row r="516">
          <cell r="A516">
            <v>91395</v>
          </cell>
          <cell r="B516" t="str">
            <v>CAMINHÃO TOCO, PBT 14.300 KG, CARGA ÚTIL MÁX. 9.710 KG, DIST. ENTRE EIXOS 3,56 M, POTÊNCIA 185 CV, INCLUSIVE CARROCERIA FIXA ABERTA DE MADEIRA P/ TRANSPORTE GERAL DE CARGA SECA, DIMEN. APROX. 2,50 X 6,50 X 0,50 M - CHI DIURNO. AF_06/2014</v>
          </cell>
          <cell r="C516" t="str">
            <v>CHI</v>
          </cell>
          <cell r="D516">
            <v>27.54</v>
          </cell>
        </row>
        <row r="517">
          <cell r="A517">
            <v>91486</v>
          </cell>
          <cell r="B517" t="str">
            <v>ESPARGIDOR DE ASFALTO PRESSURIZADO, TANQUE 6 M3 COM ISOLAÇÃO TÉRMICA, AQUECIDO COM 2 MAÇARICOS, COM BARRA ESPARGIDORA 3,60 M, MONTADO SOBRE CAMINHÃO  TOCO, PBT 14.300 KG, POTÊNCIA 185 CV - CHI DIURNO. AF_08/2015</v>
          </cell>
          <cell r="C517" t="str">
            <v>CHI</v>
          </cell>
          <cell r="D517">
            <v>33.06</v>
          </cell>
        </row>
        <row r="518">
          <cell r="A518">
            <v>91534</v>
          </cell>
          <cell r="B518" t="str">
            <v>COMPACTADOR DE SOLOS DE PERCUSSÃO (SOQUETE) COM MOTOR A GASOLINA 4 TEMPOS, POTÊNCIA 4 CV - CHI DIURNO. AF_08/2015</v>
          </cell>
          <cell r="C518" t="str">
            <v>CHI</v>
          </cell>
          <cell r="D518">
            <v>15.75</v>
          </cell>
        </row>
        <row r="519">
          <cell r="A519">
            <v>91635</v>
          </cell>
          <cell r="B519" t="str">
            <v>GUINDAUTO HIDRÁULICO, CAPACIDADE MÁXIMA DE CARGA 6500 KG, MOMENTO MÁXIMO DE CARGA 5,8 TM, ALCANCE MÁXIMO HORIZONTAL 7,60 M, INCLUSIVE CAMINHÃO TOCO PBT 9.700 KG, POTÊNCIA DE 160 CV - CHI DIURNO. AF_08/2015</v>
          </cell>
          <cell r="C519" t="str">
            <v>CHI</v>
          </cell>
          <cell r="D519">
            <v>29.43</v>
          </cell>
        </row>
        <row r="520">
          <cell r="A520">
            <v>91646</v>
          </cell>
          <cell r="B520" t="str">
            <v>CAMINHÃO DE TRANSPORTE DE MATERIAL ASFÁLTICO 30.000 L, COM CAVALO MECÂNICO DE CAPACIDADE MÁXIMA DE TRAÇÃO COMBINADO DE 66.000 KG, POTÊNCIA 360 CV, INCLUSIVE TANQUE DE ASFALTO COM SERPENTINA - CHI DIURNO. AF_08/2015</v>
          </cell>
          <cell r="C520" t="str">
            <v>CHI</v>
          </cell>
          <cell r="D520">
            <v>47.13</v>
          </cell>
        </row>
        <row r="521">
          <cell r="A521">
            <v>91693</v>
          </cell>
          <cell r="B521" t="str">
            <v>SERRA CIRCULAR DE BANCADA COM MOTOR ELÉTRICO POTÊNCIA DE 5HP, COM COIFA PARA DISCO 10" - CHI DIURNO. AF_08/2015</v>
          </cell>
          <cell r="C521" t="str">
            <v>CHI</v>
          </cell>
          <cell r="D521">
            <v>15.16</v>
          </cell>
        </row>
        <row r="522">
          <cell r="A522">
            <v>92044</v>
          </cell>
          <cell r="B522" t="str">
            <v>DISTRIBUIDOR DE AGREGADOS REBOCAVEL, CAPACIDADE 1,9 M³, LARGURA DE TRABALHO 3,66 M - CHI DIURNO. AF_11/2015</v>
          </cell>
          <cell r="C522" t="str">
            <v>CHI</v>
          </cell>
          <cell r="D522">
            <v>4.5599999999999996</v>
          </cell>
        </row>
        <row r="523">
          <cell r="A523">
            <v>92107</v>
          </cell>
          <cell r="B523" t="str">
            <v>CAMINHÃO PARA EQUIPAMENTO DE LIMPEZA A SUCÇÃO COM CAMINHÃO TRUCADO DE PESO BRUTO TOTAL 23000 KG, CARGA ÚTIL MÁXIMA 15935 KG, DISTÂNCIA ENTRE EIXOS 4,80 M, POTÊNCIA 230 CV, INCLUSIVE LIMPADORA A SUCÇÃO, TANQUE 12000 L - CHI DIURNO. AF_11/2015</v>
          </cell>
          <cell r="C523" t="str">
            <v>CHI</v>
          </cell>
          <cell r="D523">
            <v>33.69</v>
          </cell>
        </row>
        <row r="524">
          <cell r="A524">
            <v>92113</v>
          </cell>
          <cell r="B524" t="str">
            <v>PENEIRA ROTATIVA COM MOTOR ELÉTRICO TRIFÁSICO DE 2 CV, CILINDRO DE 1 M X 0,60 M, COM FUROS DE 3,17 MM - CHI DIURNO. AF_11/2015</v>
          </cell>
          <cell r="C524" t="str">
            <v>CHI</v>
          </cell>
          <cell r="D524">
            <v>0.8</v>
          </cell>
        </row>
        <row r="525">
          <cell r="A525">
            <v>92119</v>
          </cell>
          <cell r="B525" t="str">
            <v>DOSADOR DE AREIA, CAPACIDADE DE 26 LITROS - CHI DIURNO. AF_11/2015</v>
          </cell>
          <cell r="C525" t="str">
            <v>CHI</v>
          </cell>
          <cell r="D525">
            <v>0.08</v>
          </cell>
        </row>
        <row r="526">
          <cell r="A526">
            <v>92139</v>
          </cell>
          <cell r="B526" t="str">
            <v>CAMINHONETE COM MOTOR A DIESEL, POTÊNCIA 180 CV, CABINE DUPLA, 4X4 - CHI DIURNO. AF_11/2015</v>
          </cell>
          <cell r="C526" t="str">
            <v>CHI</v>
          </cell>
          <cell r="D526">
            <v>24.47</v>
          </cell>
        </row>
        <row r="527">
          <cell r="A527">
            <v>92146</v>
          </cell>
          <cell r="B527" t="str">
            <v>CAMINHONETE CABINE SIMPLES COM MOTOR 1.6 FLEX, CÂMBIO MANUAL, POTÊNCIA 101/104 CV, 2 PORTAS - CHI DIURNO. AF_11/2015</v>
          </cell>
          <cell r="C527" t="str">
            <v>CHI</v>
          </cell>
          <cell r="D527">
            <v>17.87</v>
          </cell>
        </row>
        <row r="528">
          <cell r="A528">
            <v>92243</v>
          </cell>
          <cell r="B528" t="str">
            <v>CAMINHÃO DE TRANSPORTE DE MATERIAL ASFÁLTICO 20.000 L, COM CAVALO MECÂNICO DE CAPACIDADE MÁXIMA DE TRAÇÃO COMBINADO DE 45.000 KG, POTÊNCIA 330 CV, INCLUSIVE TANQUE DE ASFALTO COM MAÇARICO - CHI DIURNO. AF_12/2015</v>
          </cell>
          <cell r="C528" t="str">
            <v>CHI</v>
          </cell>
          <cell r="D528">
            <v>39.770000000000003</v>
          </cell>
        </row>
        <row r="529">
          <cell r="A529">
            <v>92717</v>
          </cell>
          <cell r="B529" t="str">
            <v>APARELHO PARA CORTE E SOLDA OXI-ACETILENO SOBRE RODAS, INCLUSIVE CILINDROS E MAÇARICOS - CHI DIURNO. AF_12/2015</v>
          </cell>
          <cell r="C529" t="str">
            <v>CHI</v>
          </cell>
          <cell r="D529">
            <v>0.26</v>
          </cell>
        </row>
        <row r="530">
          <cell r="A530">
            <v>92961</v>
          </cell>
          <cell r="B530" t="str">
            <v>MÁQUINA EXTRUSORA DE CONCRETO PARA GUIAS E SARJETAS, MOTOR A DIESEL, POTÊNCIA 14 CV - CHI DIURNO. AF_12/2015</v>
          </cell>
          <cell r="C530" t="str">
            <v>CHI</v>
          </cell>
          <cell r="D530">
            <v>5.6</v>
          </cell>
        </row>
        <row r="531">
          <cell r="A531">
            <v>92967</v>
          </cell>
          <cell r="B531" t="str">
            <v>MARTELO PERFURADOR PNEUMÁTICO MANUAL, HASTE 25 X 75 MM, 21 KG - CHI DIURNO. AF_12/2015</v>
          </cell>
          <cell r="C531" t="str">
            <v>CHI</v>
          </cell>
          <cell r="D531">
            <v>13.96</v>
          </cell>
        </row>
        <row r="532">
          <cell r="A532">
            <v>93225</v>
          </cell>
          <cell r="B532" t="str">
            <v>PERFURATRIZ COM TORRE METÁLICA PARA EXECUÇÃO DE ESTACA HÉLICE CONTÍNUA, PROFUNDIDADE MÁXIMA DE 32 M, DIÂMETRO MÁXIMO DE 1000 MM, POTÊNCIA INSTALADA DE 350 HP, MESA ROTATIVA COM TORQUE MÁXIMO DE 263 KNM - CHI DIURNO. AF_01/2016</v>
          </cell>
          <cell r="C532" t="str">
            <v>CHI</v>
          </cell>
          <cell r="D532">
            <v>206.64</v>
          </cell>
        </row>
        <row r="533">
          <cell r="A533">
            <v>93234</v>
          </cell>
          <cell r="B533" t="str">
            <v>BETONEIRA CAPACIDADE NOMINAL 400 L, CAPACIDADE DE MISTURA 310 L, MOTOR A GASOLINA POTÊNCIA 5,5 HP, SEM CARREGADOR - CHI DIURNO. AF_02/2016</v>
          </cell>
          <cell r="C533" t="str">
            <v>CHI</v>
          </cell>
          <cell r="D533">
            <v>0.33</v>
          </cell>
        </row>
        <row r="534">
          <cell r="A534">
            <v>93244</v>
          </cell>
          <cell r="B534" t="str">
            <v>ROLO COMPACTADOR VIBRATÓRIO PÉ DE CARNEIRO PARA SOLOS, POTÊNCIA 80 HP, PESO OPERACIONAL SEM/COM LASTRO 7,4 / 8,8 T, LARGURA DE TRABALHO 1,68 M - CHI DIURNO. AF_02/2016</v>
          </cell>
          <cell r="C534" t="str">
            <v>CHI</v>
          </cell>
          <cell r="D534">
            <v>33.229999999999997</v>
          </cell>
        </row>
        <row r="535">
          <cell r="A535">
            <v>93274</v>
          </cell>
          <cell r="B535" t="str">
            <v>GRUA ASCENSIONAL, LANÇA DE 30 M, CAPACIDADE DE 1,0 T A 30 M, ALTURA ATÉ 39 M - CHI DIURNO. AF_03/2016</v>
          </cell>
          <cell r="C535" t="str">
            <v>CHI</v>
          </cell>
          <cell r="D535">
            <v>41.55</v>
          </cell>
        </row>
        <row r="536">
          <cell r="A536">
            <v>93282</v>
          </cell>
          <cell r="B536" t="str">
            <v>GUINCHO ELÉTRICO DE COLUNA, CAPACIDADE 400 KG, COM MOTO FREIO, MOTOR TRIFÁSICO DE 1,25 CV - CHI DIURNO. AF_03/2016</v>
          </cell>
          <cell r="C536" t="str">
            <v>CHI</v>
          </cell>
          <cell r="D536">
            <v>14.75</v>
          </cell>
        </row>
        <row r="537">
          <cell r="A537">
            <v>93288</v>
          </cell>
          <cell r="B537" t="str">
            <v>GUINDASTE HIDRÁULICO AUTOPROPELIDO, COM LANÇA TELESCÓPICA 40 M, CAPACIDADE MÁXIMA 60 T, POTÊNCIA 260 KW - CHI DIURNO. AF_03/2016</v>
          </cell>
          <cell r="C537" t="str">
            <v>CHI</v>
          </cell>
          <cell r="D537">
            <v>78.52</v>
          </cell>
        </row>
        <row r="538">
          <cell r="A538">
            <v>93403</v>
          </cell>
          <cell r="B538" t="str">
            <v>GUINDAUTO HIDRÁULICO, CAPACIDADE MÁXIMA DE CARGA 3300 KG, MOMENTO MÁXIMO DE CARGA 5,8 TM, ALCANCE MÁXIMO HORIZONTAL 7,60 M, INCLUSIVE CAMINHÃO TOCO PBT 16.000 KG, POTÊNCIA DE 189 CV - CHI DIURNO. AF_03/2016</v>
          </cell>
          <cell r="C538" t="str">
            <v>CHI</v>
          </cell>
          <cell r="D538">
            <v>29.43</v>
          </cell>
        </row>
        <row r="539">
          <cell r="A539">
            <v>93409</v>
          </cell>
          <cell r="B539"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39" t="str">
            <v>CHI</v>
          </cell>
          <cell r="D539">
            <v>24.7</v>
          </cell>
        </row>
        <row r="540">
          <cell r="A540">
            <v>93416</v>
          </cell>
          <cell r="B540" t="str">
            <v>GERADOR PORTÁTIL MONOFÁSICO, POTÊNCIA 5500 VA, MOTOR A GASOLINA, POTÊNCIA DO MOTOR 13 CV - CHI DIURNO. AF_03/2016</v>
          </cell>
          <cell r="C540" t="str">
            <v>CHI</v>
          </cell>
          <cell r="D540">
            <v>0.23</v>
          </cell>
        </row>
        <row r="541">
          <cell r="A541">
            <v>93422</v>
          </cell>
          <cell r="B541" t="str">
            <v>GRUPO GERADOR REBOCÁVEL, POTÊNCIA 66 KVA, MOTOR A DIESEL - CHI DIURNO. AF_03/2016</v>
          </cell>
          <cell r="C541" t="str">
            <v>CHI</v>
          </cell>
          <cell r="D541">
            <v>3.09</v>
          </cell>
        </row>
        <row r="542">
          <cell r="A542">
            <v>93428</v>
          </cell>
          <cell r="B542" t="str">
            <v>GRUPO GERADOR ESTACIONÁRIO, POTÊNCIA 150 KVA, MOTOR A DIESEL- CHI DIURNO. AF_03/2016</v>
          </cell>
          <cell r="C542" t="str">
            <v>CHI</v>
          </cell>
          <cell r="D542">
            <v>4.38</v>
          </cell>
        </row>
        <row r="543">
          <cell r="A543">
            <v>93434</v>
          </cell>
          <cell r="B543" t="str">
            <v>USINA DE MISTURA ASFÁLTICA À QUENTE, TIPO CONTRA FLUXO, PROD 40 A 80 TON/HORA - CHI DIURNO. AF_03/2016</v>
          </cell>
          <cell r="C543" t="str">
            <v>CHI</v>
          </cell>
          <cell r="D543">
            <v>154.04</v>
          </cell>
        </row>
        <row r="544">
          <cell r="A544">
            <v>93440</v>
          </cell>
          <cell r="B544" t="str">
            <v>USINA DE ASFALTO À FRIO, CAPACIDADE DE 40 A 60 TON/HORA, ELÉTRICA POTÊNCIA 30 CV - CHI DIURNO. AF_03/2016</v>
          </cell>
          <cell r="C544" t="str">
            <v>CHI</v>
          </cell>
          <cell r="D544">
            <v>83.82</v>
          </cell>
        </row>
        <row r="545">
          <cell r="A545">
            <v>95122</v>
          </cell>
          <cell r="B545" t="str">
            <v>USINA MISTURADORA DE SOLOS, CAPACIDADE DE 200 A 500 TON/H, POTENCIA 75KW - CHI DIURNO. AF_07/2016</v>
          </cell>
          <cell r="C545" t="str">
            <v>CHI</v>
          </cell>
          <cell r="D545">
            <v>118.03</v>
          </cell>
        </row>
        <row r="546">
          <cell r="A546">
            <v>95128</v>
          </cell>
          <cell r="B546" t="str">
            <v>DISTRIBUIDOR DE AGREGADOS AUTOPROPELIDO, CAP 3 M3, A DIESEL, POTÊNCIA 176CV - CHI DIURNO. AF_07/2016</v>
          </cell>
          <cell r="C546" t="str">
            <v>CHI</v>
          </cell>
          <cell r="D546">
            <v>28.23</v>
          </cell>
        </row>
        <row r="547">
          <cell r="A547">
            <v>95140</v>
          </cell>
          <cell r="B547" t="str">
            <v>TALHA MANUAL DE CORRENTE, CAPACIDADE DE 2 TON. COM ELEVAÇÃO DE 3 M - CHI DIURNO. AF_07/2016</v>
          </cell>
          <cell r="C547" t="str">
            <v>CHI</v>
          </cell>
          <cell r="D547">
            <v>0.04</v>
          </cell>
        </row>
        <row r="548">
          <cell r="A548">
            <v>95213</v>
          </cell>
          <cell r="B548" t="str">
            <v>GRUA ASCENCIONAL, LANÇA DE 42 M, CAPACIDADE DE 1,5 T A 30 M, ALTURA ATÉ 39 M - CHI DIURNO. AF_08/2016</v>
          </cell>
          <cell r="C548" t="str">
            <v>CHI</v>
          </cell>
          <cell r="D548">
            <v>45.15</v>
          </cell>
        </row>
        <row r="549">
          <cell r="A549">
            <v>95219</v>
          </cell>
          <cell r="B549" t="str">
            <v>PULVERIZADOR DE TINTA ELÉTRICO/MÁQUINA DE PINTURA AIRLESS, VAZÃO 2 L/MIN - CHI DIURNO. AF_08/2016</v>
          </cell>
          <cell r="C549" t="str">
            <v>CHI</v>
          </cell>
          <cell r="D549">
            <v>21.52</v>
          </cell>
        </row>
        <row r="550">
          <cell r="A550">
            <v>95259</v>
          </cell>
          <cell r="B550" t="str">
            <v>MARTELO DEMOLIDOR PNEUMÁTICO MANUAL, 32 KG - CHI DIURNO. AF_09/2016</v>
          </cell>
          <cell r="C550" t="str">
            <v>CHI</v>
          </cell>
          <cell r="D550">
            <v>13.79</v>
          </cell>
        </row>
        <row r="551">
          <cell r="A551">
            <v>95265</v>
          </cell>
          <cell r="B551" t="str">
            <v>COMPACTADOR DE SOLOS DE PERCUSÃO (SOQUETE) COM MOTOR A GASOLINA, POTÊNCIA 3 CV - CHI DIURNO. AF_09/2016</v>
          </cell>
          <cell r="C551" t="str">
            <v>CHI</v>
          </cell>
          <cell r="D551">
            <v>0.62</v>
          </cell>
        </row>
        <row r="552">
          <cell r="A552">
            <v>95271</v>
          </cell>
          <cell r="B552" t="str">
            <v>RÉGUA VIBRATÓRIA DUPLA PARA CONCRETO, PESO DE 60KG, COMPRIMENTO 4 M, COM MOTOR A GASOLINA, POTÊNCIA 5,5 HP - CHI DIURNO. AF_09/2016</v>
          </cell>
          <cell r="C552" t="str">
            <v>CHI</v>
          </cell>
          <cell r="D552">
            <v>0.39</v>
          </cell>
        </row>
        <row r="553">
          <cell r="A553">
            <v>95277</v>
          </cell>
          <cell r="B553" t="str">
            <v>POLIDORA DE PISO (POLITRIZ), PESO DE 100KG, DIÂMETRO 450 MM, MOTOR ELÉTRICO, POTÊNCIA 4 HP - CHI DIURNO. AF_09/2016</v>
          </cell>
          <cell r="C553" t="str">
            <v>CHI</v>
          </cell>
          <cell r="D553">
            <v>0.39</v>
          </cell>
        </row>
        <row r="554">
          <cell r="A554">
            <v>95283</v>
          </cell>
          <cell r="B554" t="str">
            <v>DESEMPENADEIRA DE CONCRETO, PESO DE 75KG, 4 PÁS, MOTOR A GASOLINA, POTÊNCIA 5,5 HP - CHI DIURNO. AF_09/2016</v>
          </cell>
          <cell r="C554" t="str">
            <v>CHI</v>
          </cell>
          <cell r="D554">
            <v>0.43</v>
          </cell>
        </row>
        <row r="555">
          <cell r="A555">
            <v>95621</v>
          </cell>
          <cell r="B555" t="str">
            <v>PERFURATRIZ PNEUMATICA MANUAL DE PESO MEDIO, MARTELETE, 18KG, COMPRIMENTO MÁXIMO DE CURSO DE 6 M, DIAMETRO DO PISTAO DE 5,5 CM - CHI DIURNO. AF_11/2016</v>
          </cell>
          <cell r="C555" t="str">
            <v>CHI</v>
          </cell>
          <cell r="D555">
            <v>13.58</v>
          </cell>
        </row>
        <row r="556">
          <cell r="A556">
            <v>95632</v>
          </cell>
          <cell r="B556" t="str">
            <v>ROLO COMPACTADOR VIBRATORIO TANDEM, ACO LISO, POTENCIA 125 HP, PESO SEM/COM LASTRO 10,20/11,65 T, LARGURA DE TRABALHO 1,73 M - CHI DIURNO. AF_11/2016</v>
          </cell>
          <cell r="C556" t="str">
            <v>CHI</v>
          </cell>
          <cell r="D556">
            <v>41.22</v>
          </cell>
        </row>
        <row r="557">
          <cell r="A557">
            <v>95703</v>
          </cell>
          <cell r="B557" t="str">
            <v>PERFURATRIZ MANUAL, TORQUE MAXIMO 55 KGF.M, POTENCIA 5 CV, COM DIAMETRO MAXIMO 8 1/2" - CHI DIURNO. AF_11/2016</v>
          </cell>
          <cell r="C557" t="str">
            <v>CHI</v>
          </cell>
          <cell r="D557">
            <v>18.79</v>
          </cell>
        </row>
        <row r="558">
          <cell r="A558">
            <v>95709</v>
          </cell>
          <cell r="B558" t="str">
            <v>PERFURATRIZ SOBRE ESTEIRA, TORQUE MÁXIMO 600 KGF, POTÊNCIA ENTRE 50 E 60 HP, DIÂMETRO MÁXIMO 10 - CHI DIURNO. AF_11/2016</v>
          </cell>
          <cell r="C558" t="str">
            <v>CHI</v>
          </cell>
          <cell r="D558">
            <v>40.85</v>
          </cell>
        </row>
        <row r="559">
          <cell r="A559">
            <v>95715</v>
          </cell>
          <cell r="B559" t="str">
            <v>ESCAVADEIRA HIDRAULICA SOBRE ESTEIRA, COM GARRA GIRATORIA DE MANDIBULAS, PESO OPERACIONAL ENTRE 22,00 E 25,50 TON, POTENCIA LIQUIDA ENTRE 150 E 160 HP - CHI DIURNO. AF_11/2016</v>
          </cell>
          <cell r="C559" t="str">
            <v>CHI</v>
          </cell>
          <cell r="D559">
            <v>49.33</v>
          </cell>
        </row>
        <row r="560">
          <cell r="A560">
            <v>95721</v>
          </cell>
          <cell r="B560" t="str">
            <v>ESCAVADEIRA HIDRAULICA SOBRE ESTEIRA, EQUIPADA COM CLAMSHELL, COM CAPACIDADE DA CAÇAMBA ENTRE 1,20 E 1,50 M3, PESO OPERACIONAL ENTRE 20,00 E 22,00 TON, POTENCIA LIQUIDA ENTRE 150 E 160 HP - CHI DIURNO. AF_11/2016</v>
          </cell>
          <cell r="C560" t="str">
            <v>CHI</v>
          </cell>
          <cell r="D560">
            <v>48.17</v>
          </cell>
        </row>
        <row r="561">
          <cell r="A561">
            <v>95873</v>
          </cell>
          <cell r="B561" t="str">
            <v>GRUPO GERADOR COM CARENAGEM, MOTOR DIESEL POTÊNCIA STANDART ENTRE 250 E 260 KVA - CHI DIURNO. AF_12/2016</v>
          </cell>
          <cell r="C561" t="str">
            <v>CHI</v>
          </cell>
          <cell r="D561">
            <v>7.01</v>
          </cell>
        </row>
        <row r="562">
          <cell r="A562">
            <v>96014</v>
          </cell>
          <cell r="B562" t="str">
            <v>TRATOR DE PNEUS COM POTÊNCIA DE 122 CV, TRAÇÃO 4X4, COM VASSOURA MECÂNICA ACOPLADA - CHI DIURNO. AF_02/2017</v>
          </cell>
          <cell r="C562" t="str">
            <v>CHI</v>
          </cell>
          <cell r="D562">
            <v>27.94</v>
          </cell>
        </row>
        <row r="563">
          <cell r="A563">
            <v>96021</v>
          </cell>
          <cell r="B563" t="str">
            <v>TRATOR DE PNEUS COM POTÊNCIA DE 122 CV, TRAÇÃO 4X4, COM GRADE DE DISCOS ACOPLADA - CHI DIURNO. AF_02/2017</v>
          </cell>
          <cell r="C563" t="str">
            <v>CHI</v>
          </cell>
          <cell r="D563">
            <v>27.82</v>
          </cell>
        </row>
        <row r="564">
          <cell r="A564">
            <v>96029</v>
          </cell>
          <cell r="B564" t="str">
            <v>TRATOR DE PNEUS COM POTÊNCIA DE 85 CV, TRAÇÃO 4X4, COM GRADE DE DISCOS ACOPLADA - CHI DIURNO. AF_02/2017</v>
          </cell>
          <cell r="C564" t="str">
            <v>CHI</v>
          </cell>
          <cell r="D564">
            <v>24.96</v>
          </cell>
        </row>
        <row r="565">
          <cell r="A565">
            <v>96036</v>
          </cell>
          <cell r="B565" t="str">
            <v>CAMINHÃO BASCULANTE 10 M3, TRUCADO, POTÊNCIA 230 CV, INCLUSIVE CAÇAMBA METÁLICA, COM DISTRIBUIDOR DE AGREGADOS ACOPLADO - CHI DIURNO. AF_02/2017</v>
          </cell>
          <cell r="C565" t="str">
            <v>CHI</v>
          </cell>
          <cell r="D565">
            <v>35.42</v>
          </cell>
        </row>
        <row r="566">
          <cell r="A566">
            <v>96155</v>
          </cell>
          <cell r="B566" t="str">
            <v>TRATOR DE PNEUS COM POTÊNCIA DE 85 CV, TRAÇÃO 4X4, COM VASSOURA MECÂNICA ACOPLADA - CHI DIURNO. AF_02/2017</v>
          </cell>
          <cell r="C566" t="str">
            <v>CHI</v>
          </cell>
          <cell r="D566">
            <v>25.08</v>
          </cell>
        </row>
        <row r="567">
          <cell r="A567">
            <v>96156</v>
          </cell>
          <cell r="B567" t="str">
            <v>MINICARREGADEIRA SOBRE RODAS POTENCIA 47HP CAPACIDADE OPERACAO 646 KG, COM VASSOURA MECÂNICA ACOPLADA - CHI DIURNO. AF_03/2017</v>
          </cell>
          <cell r="C567" t="str">
            <v>CHI</v>
          </cell>
          <cell r="D567">
            <v>31.87</v>
          </cell>
        </row>
        <row r="568">
          <cell r="A568">
            <v>96159</v>
          </cell>
          <cell r="B568" t="str">
            <v>MÁQUINA DEMARCADORA DE FAIXA DE TRÁFEGO À FRIO, AUTOPROPELIDA, POTÊNCIA 38 HP - CHI DIURNO. AF_07/2016</v>
          </cell>
          <cell r="C568" t="str">
            <v>CHI</v>
          </cell>
          <cell r="D568">
            <v>41.06</v>
          </cell>
        </row>
        <row r="569">
          <cell r="A569">
            <v>96246</v>
          </cell>
          <cell r="B569" t="str">
            <v>MINIESCAVADEIRA SOBRE ESTEIRAS, POTENCIA LIQUIDA DE *30* HP, PESO OPERACIONAL DE *3.500* KG - CHI DIURNO. AF_04/2017</v>
          </cell>
          <cell r="C569" t="str">
            <v>CHI</v>
          </cell>
          <cell r="D569">
            <v>32.47</v>
          </cell>
        </row>
        <row r="570">
          <cell r="A570">
            <v>96302</v>
          </cell>
          <cell r="B570" t="str">
            <v>PERFURATRIZ ROTATIVA SOBRE ESTEIRA, TORQUE MAXIMO 2500 KGM, POTENCIA 110 HP, MOTOR DIESEL - CHI DIURNO. AF_05/2017</v>
          </cell>
          <cell r="C570" t="str">
            <v>CHI</v>
          </cell>
          <cell r="D570">
            <v>55.21</v>
          </cell>
        </row>
        <row r="571">
          <cell r="A571">
            <v>96308</v>
          </cell>
          <cell r="B571" t="str">
            <v>COMPRESSOR DE AR, VAZAO DE 10 PCM, RESERVATORIO 100 L, PRESSAO DE TRABALHO ENTRE 6,9 E 9,7 BAR  POTENCIA 2 HP, TENSAO 110/220 V  CHI DIURNO. AF_05/2017</v>
          </cell>
          <cell r="C571" t="str">
            <v>CHI</v>
          </cell>
          <cell r="D571">
            <v>0.12</v>
          </cell>
        </row>
        <row r="572">
          <cell r="A572">
            <v>96464</v>
          </cell>
          <cell r="B572" t="str">
            <v>ROLO COMPACTADOR DE PNEUS, ESTATICO, PRESSAO VARIAVEL, POTENCIA 110 HP, PESO SEM/COM LASTRO 10,8/27 T, LARGURA DE ROLAGEM 2,30 M - CHI DIURNO. AF_06/2017</v>
          </cell>
          <cell r="C572" t="str">
            <v>CHI</v>
          </cell>
          <cell r="D572">
            <v>44.07</v>
          </cell>
        </row>
        <row r="573">
          <cell r="A573">
            <v>98765</v>
          </cell>
          <cell r="B573" t="str">
            <v>INVERSOR DE SOLDA MONOFÁSICO DE 160 A, POTÊNCIA DE 5400 W, TENSÃO DE 220 V, PARA SOLDA COM ELETRODOS DE 2,0 A 4,0 MM E PROCESSO TIG - CHI DIURNO. AF_06/2018</v>
          </cell>
          <cell r="C573" t="str">
            <v>CHI</v>
          </cell>
          <cell r="D573">
            <v>0.11</v>
          </cell>
        </row>
        <row r="574">
          <cell r="A574">
            <v>99834</v>
          </cell>
          <cell r="B574" t="str">
            <v>LAVADORA DE ALTA PRESSAO (LAVA-JATO) PARA AGUA FRIA, PRESSAO DE OPERACAO ENTRE 1400 E 1900 LIB/POL2, VAZAO MAXIMA ENTRE 400 E 700 L/H - CHI DIURNO. AF_04/2019</v>
          </cell>
          <cell r="C574" t="str">
            <v>CHI</v>
          </cell>
          <cell r="D574">
            <v>0.28999999999999998</v>
          </cell>
        </row>
        <row r="575">
          <cell r="A575">
            <v>100642</v>
          </cell>
          <cell r="B575" t="str">
            <v>USINA DE MISTURA ASFÁLTICA À QUENTE, TIPO CONTRA FLUXO, PROD 100 A 140 TON/HORA - CHI DIURNO. AF_12/2019</v>
          </cell>
          <cell r="C575" t="str">
            <v>CHI</v>
          </cell>
          <cell r="D575">
            <v>107.2</v>
          </cell>
        </row>
        <row r="576">
          <cell r="A576">
            <v>100648</v>
          </cell>
          <cell r="B576" t="str">
            <v>USINA DE ASFALTO, TIPO GRAVIMÉTRICA, PROD 150 TON/HORA - CHI DIURNO. AF_12/2019</v>
          </cell>
          <cell r="C576" t="str">
            <v>CHI</v>
          </cell>
          <cell r="D576">
            <v>256.32</v>
          </cell>
        </row>
        <row r="577">
          <cell r="A577">
            <v>5089</v>
          </cell>
          <cell r="B577" t="str">
            <v>ROLO COMPACTADOR VIBRATÓRIO PÉ DE CARNEIRO PARA SOLOS, POTÊNCIA 80 HP, PESO OPERACIONAL SEM/COM LASTRO 7,4 / 8,8 T, LARGURA DE TRABALHO 1,68 M - MANUTENÇÃO. AF_02/2016</v>
          </cell>
          <cell r="C577" t="str">
            <v>H</v>
          </cell>
          <cell r="D577">
            <v>20.010000000000002</v>
          </cell>
        </row>
        <row r="578">
          <cell r="A578">
            <v>5627</v>
          </cell>
          <cell r="B578" t="str">
            <v>ESCAVADEIRA HIDRÁULICA SOBRE ESTEIRAS, CAÇAMBA 0,80 M3, PESO OPERACIONAL 17 T, POTENCIA BRUTA 111 HP - DEPRECIAÇÃO. AF_06/2014</v>
          </cell>
          <cell r="C578" t="str">
            <v>H</v>
          </cell>
          <cell r="D578">
            <v>23.16</v>
          </cell>
        </row>
        <row r="579">
          <cell r="A579">
            <v>5628</v>
          </cell>
          <cell r="B579" t="str">
            <v>ESCAVADEIRA HIDRÁULICA SOBRE ESTEIRAS, CAÇAMBA 0,80 M3, PESO OPERACIONAL 17 T, POTENCIA BRUTA 111 HP - JUROS. AF_06/2014</v>
          </cell>
          <cell r="C579" t="str">
            <v>H</v>
          </cell>
          <cell r="D579">
            <v>3.14</v>
          </cell>
        </row>
        <row r="580">
          <cell r="A580">
            <v>5629</v>
          </cell>
          <cell r="B580" t="str">
            <v>ESCAVADEIRA HIDRÁULICA SOBRE ESTEIRAS, CAÇAMBA 0,80 M3, PESO OPERACIONAL 17 T, POTENCIA BRUTA 111 HP - MANUTENÇÃO. AF_06/2014</v>
          </cell>
          <cell r="C580" t="str">
            <v>H</v>
          </cell>
          <cell r="D580">
            <v>28.95</v>
          </cell>
        </row>
        <row r="581">
          <cell r="A581">
            <v>5630</v>
          </cell>
          <cell r="B581" t="str">
            <v>ESCAVADEIRA HIDRÁULICA SOBRE ESTEIRAS, CAÇAMBA 0,80 M3, PESO OPERACIONAL 17 T, POTENCIA BRUTA 111 HP - MATERIAIS NA OPERAÇÃO. AF_06/2014</v>
          </cell>
          <cell r="C581" t="str">
            <v>H</v>
          </cell>
          <cell r="D581">
            <v>43.4</v>
          </cell>
        </row>
        <row r="582">
          <cell r="A582">
            <v>5658</v>
          </cell>
          <cell r="B582" t="str">
            <v>GRADE DE DISCO CONTROLE REMOTO REBOCÁVEL, COM 24 DISCOS 24 X 6 MM COM PNEUS PARA TRANSPORTE - MANUTENÇÃO. AF_06/2014</v>
          </cell>
          <cell r="C582" t="str">
            <v>H</v>
          </cell>
          <cell r="D582">
            <v>1.19</v>
          </cell>
        </row>
        <row r="583">
          <cell r="A583">
            <v>5664</v>
          </cell>
          <cell r="B583" t="str">
            <v>RETROESCAVADEIRA SOBRE RODAS COM CARREGADEIRA, TRAÇÃO 4X4, POTÊNCIA LÍQ. 88 HP, CAÇAMBA CARREG. CAP. MÍN. 1 M3, CAÇAMBA RETRO CAP. 0,26 M3, PESO OPERACIONAL MÍN. 6.674 KG, PROFUNDIDADE ESCAVAÇÃO MÁX. 4,37 M - MANUTENÇÃO. AF_06/2014</v>
          </cell>
          <cell r="C583" t="str">
            <v>H</v>
          </cell>
          <cell r="D583">
            <v>17.05</v>
          </cell>
        </row>
        <row r="584">
          <cell r="A584">
            <v>5667</v>
          </cell>
          <cell r="B584" t="str">
            <v>RETROESCAVADEIRA SOBRE RODAS COM CARREGADEIRA, TRAÇÃO 4X2, POTÊNCIA LÍQ. 79 HP, CAÇAMBA CARREG. CAP. MÍN. 1 M3, CAÇAMBA RETRO CAP. 0,20 M3, PESO OPERACIONAL MÍN. 6.570 KG, PROFUNDIDADE ESCAVAÇÃO MÁX. 4,37 M - MANUTENÇÃO. AF_06/2014</v>
          </cell>
          <cell r="C584" t="str">
            <v>H</v>
          </cell>
          <cell r="D584">
            <v>15.16</v>
          </cell>
        </row>
        <row r="585">
          <cell r="A585">
            <v>5668</v>
          </cell>
          <cell r="B585" t="str">
            <v>RETROESCAVADEIRA SOBRE RODAS COM CARREGADEIRA, TRAÇÃO 4X2, POTÊNCIA LÍQ. 79 HP, CAÇAMBA CARREG. CAP. MÍN. 1 M3, CAÇAMBA RETRO CAP. 0,20 M3, PESO OPERACIONAL MÍN. 6.570 KG, PROFUNDIDADE ESCAVAÇÃO MÁX. 4,37 M - MATERIAIS NA OPERAÇÃO. AF_06/2014</v>
          </cell>
          <cell r="C585" t="str">
            <v>H</v>
          </cell>
          <cell r="D585">
            <v>33.200000000000003</v>
          </cell>
        </row>
        <row r="586">
          <cell r="A586">
            <v>5674</v>
          </cell>
          <cell r="B586" t="str">
            <v>ROLO COMPACTADOR VIBRATÓRIO DE UM CILINDRO AÇO LISO, POTÊNCIA 80 HP, PESO OPERACIONAL MÁXIMO 8,1 T, IMPACTO DINÂMICO 16,15 / 9,5 T, LARGURA DE TRABALHO 1,68 M - MANUTENÇÃO. AF_06/2014</v>
          </cell>
          <cell r="C586" t="str">
            <v>H</v>
          </cell>
          <cell r="D586">
            <v>19.25</v>
          </cell>
        </row>
        <row r="587">
          <cell r="A587">
            <v>5692</v>
          </cell>
          <cell r="B587" t="str">
            <v>MOTOBOMBA CENTRÍFUGA, MOTOR A GASOLINA, POTÊNCIA 5,42 HP, BOCAIS 1 1/2" X 1", DIÂMETRO ROTOR 143 MM HM/Q = 6 MCA / 16,8 M3/H A 38 MCA / 6,6 M3/H - MANUTENÇÃO. AF_06/2014</v>
          </cell>
          <cell r="C587" t="str">
            <v>H</v>
          </cell>
          <cell r="D587">
            <v>0.16</v>
          </cell>
        </row>
        <row r="588">
          <cell r="A588">
            <v>5693</v>
          </cell>
          <cell r="B588" t="str">
            <v>MOTOBOMBA CENTRÍFUGA, MOTOR A GASOLINA, POTÊNCIA 5,42 HP, BOCAIS 1 1/2" X 1", DIÂMETRO ROTOR 143 MM HM/Q = 6 MCA / 16,8 M3/H A 38 MCA / 6,6 M3/H - MATERIAIS NA OPERAÇÃO. AF_06/2014</v>
          </cell>
          <cell r="C588" t="str">
            <v>H</v>
          </cell>
          <cell r="D588">
            <v>6.64</v>
          </cell>
        </row>
        <row r="589">
          <cell r="A589">
            <v>5695</v>
          </cell>
          <cell r="B589" t="str">
            <v>CAMINHÃO BASCULANTE 6 M3, PESO BRUTO TOTAL 16.000 KG, CARGA ÚTIL MÁXIMA 13.071 KG, DISTÂNCIA ENTRE EIXOS 4,80 M, POTÊNCIA 230 CV INCLUSIVE CAÇAMBA METÁLICA - MANUTENÇÃO. AF_06/2014</v>
          </cell>
          <cell r="C589" t="str">
            <v>H</v>
          </cell>
          <cell r="D589">
            <v>22.98</v>
          </cell>
        </row>
        <row r="590">
          <cell r="A590">
            <v>5703</v>
          </cell>
          <cell r="B590" t="str">
            <v>USINA DE CONCRETO FIXA, CAPACIDADE NOMINAL DE 90 A 120 M3/H, SEM SILO - MATERIAIS NA OPERAÇÃO. AF_07/2016</v>
          </cell>
          <cell r="C590" t="str">
            <v>H</v>
          </cell>
          <cell r="D590">
            <v>14.04</v>
          </cell>
        </row>
        <row r="591">
          <cell r="A591">
            <v>5705</v>
          </cell>
          <cell r="B591" t="str">
            <v>CAMINHÃO TOCO, PBT 16.000 KG, CARGA ÚTIL MÁX. 10.685 KG, DIST. ENTRE EIXOS 4,8 M, POTÊNCIA 189 CV, INCLUSIVE CARROCERIA FIXA ABERTA DE MADEIRA P/ TRANSPORTE GERAL DE CARGA SECA, DIMEN. APROX. 2,5 X 7,00 X 0,50 M - MANUTENÇÃO. AF_06/2014</v>
          </cell>
          <cell r="C591" t="str">
            <v>H</v>
          </cell>
          <cell r="D591">
            <v>14.32</v>
          </cell>
        </row>
        <row r="592">
          <cell r="A592">
            <v>5707</v>
          </cell>
          <cell r="B592" t="str">
            <v>USINA MISTURADORA DE SOLOS, CAPACIDADE DE 200 A 500 TON/H, POTENCIA 75KW - MANUTENÇÃO. AF_07/2016</v>
          </cell>
          <cell r="C592" t="str">
            <v>H</v>
          </cell>
          <cell r="D592">
            <v>40.619999999999997</v>
          </cell>
        </row>
        <row r="593">
          <cell r="A593">
            <v>5710</v>
          </cell>
          <cell r="B593" t="str">
            <v>VIBROACABADORA DE ASFALTO SOBRE ESTEIRAS, LARGURA DE PAVIMENTAÇÃO 1,90 M A 5,30 M, POTÊNCIA 105 HP CAPACIDADE 450 T/H - MANUTENÇÃO. AF_11/2014</v>
          </cell>
          <cell r="C593" t="str">
            <v>H</v>
          </cell>
          <cell r="D593">
            <v>104.35</v>
          </cell>
        </row>
        <row r="594">
          <cell r="A594">
            <v>5711</v>
          </cell>
          <cell r="B594" t="str">
            <v>VIBROACABADORA DE ASFALTO SOBRE ESTEIRAS, LARGURA DE PAVIMENTAÇÃO 1,90 M A 5,30 M, POTÊNCIA 105 HP CAPACIDADE 450 T/H - MATERIAIS NA OPERAÇÃO. AF_11/2014</v>
          </cell>
          <cell r="C594" t="str">
            <v>H</v>
          </cell>
          <cell r="D594">
            <v>59.96</v>
          </cell>
        </row>
        <row r="595">
          <cell r="A595">
            <v>5714</v>
          </cell>
          <cell r="B595" t="str">
            <v>TRATOR DE PNEUS, POTÊNCIA 85 CV, TRAÇÃO 4X4, PESO COM LASTRO DE 4.675 KG - MANUTENÇÃO. AF_06/2014</v>
          </cell>
          <cell r="C595" t="str">
            <v>H</v>
          </cell>
          <cell r="D595">
            <v>7.52</v>
          </cell>
        </row>
        <row r="596">
          <cell r="A596">
            <v>5715</v>
          </cell>
          <cell r="B596" t="str">
            <v>TRATOR DE PNEUS, POTÊNCIA 85 CV, TRAÇÃO 4X4, PESO COM LASTRO DE 4.675 KG - MATERIAIS NA OPERAÇÃO. AF_06/2014</v>
          </cell>
          <cell r="C596" t="str">
            <v>H</v>
          </cell>
          <cell r="D596">
            <v>80.680000000000007</v>
          </cell>
        </row>
        <row r="597">
          <cell r="A597">
            <v>5718</v>
          </cell>
          <cell r="B597" t="str">
            <v>TRATOR DE ESTEIRAS, POTÊNCIA 170 HP, PESO OPERACIONAL 19 T, CAÇAMBA 5,2 M3 - MATERIAIS NA OPERAÇÃO. AF_06/2014</v>
          </cell>
          <cell r="C597" t="str">
            <v>H</v>
          </cell>
          <cell r="D597">
            <v>71.569999999999993</v>
          </cell>
        </row>
        <row r="598">
          <cell r="A598">
            <v>5721</v>
          </cell>
          <cell r="B598" t="str">
            <v>TRATOR DE ESTEIRAS, POTÊNCIA 150 HP, PESO OPERACIONAL 16,7 T, COM RODA MOTRIZ ELEVADA E LÂMINA 3,18 M3 - MATERIAIS NA OPERAÇÃO. AF_06/2014</v>
          </cell>
          <cell r="C598" t="str">
            <v>H</v>
          </cell>
          <cell r="D598">
            <v>63.15</v>
          </cell>
        </row>
        <row r="599">
          <cell r="A599">
            <v>5722</v>
          </cell>
          <cell r="B599" t="str">
            <v>TRATOR DE ESTEIRAS, POTÊNCIA 347 HP, PESO OPERACIONAL 38,5 T, COM LÂMINA 8,70 M3 - MATERIAIS NA OPERAÇÃO. AF_06/2014</v>
          </cell>
          <cell r="C599" t="str">
            <v>H</v>
          </cell>
          <cell r="D599">
            <v>146.04</v>
          </cell>
        </row>
        <row r="600">
          <cell r="A600">
            <v>5724</v>
          </cell>
          <cell r="B600" t="str">
            <v>TRATOR DE ESTEIRAS, POTÊNCIA 100 HP, PESO OPERACIONAL 9,4 T, COM LÂMINA 2,19 M3 - MANUTENÇÃO. AF_06/2014</v>
          </cell>
          <cell r="C600" t="str">
            <v>H</v>
          </cell>
          <cell r="D600">
            <v>30.87</v>
          </cell>
        </row>
        <row r="601">
          <cell r="A601">
            <v>5727</v>
          </cell>
          <cell r="B601" t="str">
            <v>ROLO COMPACTADOR VIBRATÓRIO REBOCÁVEL, CILINDRO DE AÇO LISO, POTÊNCIA DE TRAÇÃO DE 65 CV, PESO 4,7 T, IMPACTO DINÂMICO 18,3 T, LARGURA DE TRABALHO 1,67 M - MANUTENÇÃO. AF_02/2016</v>
          </cell>
          <cell r="C601" t="str">
            <v>H</v>
          </cell>
          <cell r="D601">
            <v>5.81</v>
          </cell>
        </row>
        <row r="602">
          <cell r="A602">
            <v>5729</v>
          </cell>
          <cell r="B602" t="str">
            <v>ROLO COMPACTADOR VIBRATÓRIO TANDEM AÇO LISO, POTÊNCIA 58 HP, PESO SEM/COM LASTRO 6,5 / 9,4 T, LARGURA DE TRABALHO 1,2 M - MANUTENÇÃO. AF_06/2014</v>
          </cell>
          <cell r="C602" t="str">
            <v>H</v>
          </cell>
          <cell r="D602">
            <v>23.63</v>
          </cell>
        </row>
        <row r="603">
          <cell r="A603">
            <v>5730</v>
          </cell>
          <cell r="B603" t="str">
            <v>ROLO COMPACTADOR VIBRATÓRIO TANDEM AÇO LISO, POTÊNCIA 58 HP, PESO SEM/COM LASTRO 6,5 / 9,4 T, LARGURA DE TRABALHO 1,2 M - MATERIAIS NA OPERAÇÃO. AF_06/2014</v>
          </cell>
          <cell r="C603" t="str">
            <v>H</v>
          </cell>
          <cell r="D603">
            <v>27.88</v>
          </cell>
        </row>
        <row r="604">
          <cell r="A604">
            <v>5735</v>
          </cell>
          <cell r="B604" t="str">
            <v>RETROESCAVADEIRA SOBRE RODAS COM CARREGADEIRA, TRAÇÃO 4X4, POTÊNCIA LÍQ. 72 HP, CAÇAMBA CARREG. CAP. MÍN. 0,79 M3, CAÇAMBA RETRO CAP. 0,18 M3, PESO OPERACIONAL MÍN. 7.140 KG, PROFUNDIDADE ESCAVAÇÃO MÁX. 4,50 M - MANUTENÇÃO. AF_06/2014</v>
          </cell>
          <cell r="C604" t="str">
            <v>H</v>
          </cell>
          <cell r="D604">
            <v>16.45</v>
          </cell>
        </row>
        <row r="605">
          <cell r="A605">
            <v>5736</v>
          </cell>
          <cell r="B605" t="str">
            <v>RETROESCAVADEIRA SOBRE RODAS COM CARREGADEIRA, TRAÇÃO 4X4, POTÊNCIA LÍQ. 72 HP, CAÇAMBA CARREG. CAP. MÍN. 0,79 M3, CAÇAMBA RETRO CAP. 0,18 M3, PESO OPERACIONAL MÍN. 7.140 KG, PROFUNDIDADE ESCAVAÇÃO MÁX. 4,50 M - MATERIAIS NA OPERAÇÃO. AF_06/2014</v>
          </cell>
          <cell r="C605" t="str">
            <v>H</v>
          </cell>
          <cell r="D605">
            <v>30.46</v>
          </cell>
        </row>
        <row r="606">
          <cell r="A606">
            <v>5738</v>
          </cell>
          <cell r="B606" t="str">
            <v>ROLO COMPACTADOR VIBRATÓRIO PÉ DE CARNEIRO, OPERADO POR CONTROLE REMOTO, POTÊNCIA 12,5 KW, PESO OPERACIONAL 1,675 T, LARGURA DE TRABALHO 0,85 M - DEPRECIAÇÃO. AF_02/2016</v>
          </cell>
          <cell r="C606" t="str">
            <v>H</v>
          </cell>
          <cell r="D606">
            <v>21.01</v>
          </cell>
        </row>
        <row r="607">
          <cell r="A607">
            <v>5739</v>
          </cell>
          <cell r="B607" t="str">
            <v>ROLO COMPACTADOR VIBRATÓRIO PÉ DE CARNEIRO, OPERADO POR CONTROLE REMOTO, POTÊNCIA 12,5 KW, PESO OPERACIONAL 1,675 T, LARGURA DE TRABALHO 0,85 M - MANUTENÇÃO. AF_02/2016</v>
          </cell>
          <cell r="C607" t="str">
            <v>H</v>
          </cell>
          <cell r="D607">
            <v>26.3</v>
          </cell>
        </row>
        <row r="608">
          <cell r="A608">
            <v>5741</v>
          </cell>
          <cell r="B608" t="str">
            <v>USINA DE LAMA ASFÁLTICA, PROD 30 A 50 T/H, SILO DE AGREGADO 7 M3, RESERVATÓRIOS PARA EMULSÃO E ÁGUA DE 2,3 M3 CADA, MISTURADOR TIPO PUG MILL A SER MONTADO SOBRE CAMINHÃO - MANUTENÇÃO. AF_10/2014</v>
          </cell>
          <cell r="C608" t="str">
            <v>H</v>
          </cell>
          <cell r="D608">
            <v>27.29</v>
          </cell>
        </row>
        <row r="609">
          <cell r="A609">
            <v>5742</v>
          </cell>
          <cell r="B609" t="str">
            <v>USINA DE LAMA ASFÁLTICA, PROD 30 A 50 T/H, SILO DE AGREGADO 7 M3, RESERVATÓRIOS PARA EMULSÃO E ÁGUA DE 2,3 M3 CADA, MISTURADOR TIPO PUG MILL A SER MONTADO SOBRE CAMINHÃO - MATERIAIS NA OPERAÇÃO. AF_10/2014</v>
          </cell>
          <cell r="C609" t="str">
            <v>H</v>
          </cell>
          <cell r="D609">
            <v>18.57</v>
          </cell>
        </row>
        <row r="610">
          <cell r="A610">
            <v>5747</v>
          </cell>
          <cell r="B610" t="str">
            <v>CAMINHÃO PIPA 6.000 L, PESO BRUTO TOTAL 13.000 KG, DISTÂNCIA ENTRE EIXOS 4,80 M, POTÊNCIA 189 CV INCLUSIVE TANQUE DE AÇO PARA TRANSPORTE DE ÁGUA, CAPACIDADE 6 M3 - MATERIAIS NA OPERAÇÃO. AF_06/2014</v>
          </cell>
          <cell r="C610" t="str">
            <v>H</v>
          </cell>
          <cell r="D610">
            <v>106.51</v>
          </cell>
        </row>
        <row r="611">
          <cell r="A611">
            <v>5751</v>
          </cell>
          <cell r="B611" t="str">
            <v>CAMINHÃO TOCO, PESO BRUTO TOTAL 14.300 KG, CARGA ÚTIL MÁXIMA 9590 KG, DISTÂNCIA ENTRE EIXOS 4,76 M, POTÊNCIA 185 CV (NÃO INCLUI CARROCERIA) - MANUTENÇÃO. AF_06/2014</v>
          </cell>
          <cell r="C611" t="str">
            <v>H</v>
          </cell>
          <cell r="D611">
            <v>15.77</v>
          </cell>
        </row>
        <row r="612">
          <cell r="A612">
            <v>5754</v>
          </cell>
          <cell r="B612" t="str">
            <v>CAMINHÃO TOCO, PESO BRUTO TOTAL 16.000 KG, CARGA ÚTIL MÁXIMA DE 10.685 KG, DISTÂNCIA ENTRE EIXOS 4,80 M, POTÊNCIA 189 CV EXCLUSIVE CARROCERIA - MANUTENÇÃO. AF_06/2014</v>
          </cell>
          <cell r="C612" t="str">
            <v>H</v>
          </cell>
          <cell r="D612">
            <v>13.29</v>
          </cell>
        </row>
        <row r="613">
          <cell r="A613">
            <v>5763</v>
          </cell>
          <cell r="B613" t="str">
            <v>CAMINHÃO PIPA 10.000 L TRUCADO, PESO BRUTO TOTAL 23.000 KG, CARGA ÚTIL MÁXIMA 15.935 KG, DISTÂNCIA ENTRE EIXOS 4,8 M, POTÊNCIA 230 CV, INCLUSIVE TANQUE DE AÇO PARA TRANSPORTE DE ÁGUA - MANUTENÇÃO. AF_06/2014</v>
          </cell>
          <cell r="C613" t="str">
            <v>H</v>
          </cell>
          <cell r="D613">
            <v>22.69</v>
          </cell>
        </row>
        <row r="614">
          <cell r="A614">
            <v>5765</v>
          </cell>
          <cell r="B614" t="str">
            <v>ESPARGIDOR DE ASFALTO PRESSURIZADO COM TANQUE DE 2500 L, REBOCÁVEL COM MOTOR A GASOLINA POTÊNCIA 3,4 HP - MANUTENÇÃO. AF_07/2014</v>
          </cell>
          <cell r="C614" t="str">
            <v>H</v>
          </cell>
          <cell r="D614">
            <v>1.92</v>
          </cell>
        </row>
        <row r="615">
          <cell r="A615">
            <v>5766</v>
          </cell>
          <cell r="B615" t="str">
            <v>ESPARGIDOR DE ASFALTO PRESSURIZADO COM TANQUE DE 2500 L, REBOCÁVEL COM MOTOR A GASOLINA POTÊNCIA 3,4 HP - MATERIAIS NA OPERAÇÃO. AF_07/2014</v>
          </cell>
          <cell r="C615" t="str">
            <v>H</v>
          </cell>
          <cell r="D615">
            <v>3.32</v>
          </cell>
        </row>
        <row r="616">
          <cell r="A616">
            <v>5779</v>
          </cell>
          <cell r="B616" t="str">
            <v>MOTONIVELADORA POTÊNCIA BÁSICA LÍQUIDA (PRIMEIRA MARCHA) 125 HP, PESO BRUTO 13032 KG, LARGURA DA LÂMINA DE 3,7 M - MANUTENÇÃO. AF_06/2014</v>
          </cell>
          <cell r="C616" t="str">
            <v>H</v>
          </cell>
          <cell r="D616">
            <v>35.17</v>
          </cell>
        </row>
        <row r="617">
          <cell r="A617">
            <v>5787</v>
          </cell>
          <cell r="B617" t="str">
            <v>PÁ CARREGADEIRA SOBRE RODAS, POTÊNCIA 197 HP, CAPACIDADE DA CAÇAMBA 2,5 A 3,5 M3, PESO OPERACIONAL 18338 KG - MATERIAIS NA OPERAÇÃO. AF_06/2014</v>
          </cell>
          <cell r="C617" t="str">
            <v>H</v>
          </cell>
          <cell r="D617">
            <v>47.39</v>
          </cell>
        </row>
        <row r="618">
          <cell r="A618">
            <v>5797</v>
          </cell>
          <cell r="B618" t="str">
            <v>COMPRESSOR DE AR REBOCÁVEL, VAZÃO 189 PCM, PRESSÃO EFETIVA DE TRABALHO 102 PSI, MOTOR DIESEL, POTÊNCIA 63 CV - MANUTENÇÃO. AF_06/2015</v>
          </cell>
          <cell r="C618" t="str">
            <v>H</v>
          </cell>
          <cell r="D618">
            <v>2.92</v>
          </cell>
        </row>
        <row r="619">
          <cell r="A619">
            <v>5800</v>
          </cell>
          <cell r="B619" t="str">
            <v>BOMBA SUBMERSÍVEL ELÉTRICA TRIFÁSICA, POTÊNCIA 2,96 HP, Ø ROTOR 144 MM SEMI-ABERTO, BOCAL DE SAÍDA Ø 2, HM/Q = 2 MCA / 38,8 M3/H A 28 MCA / 5 M3/H - MANUTENÇÃO. AF_06/2014</v>
          </cell>
          <cell r="C619" t="str">
            <v>H</v>
          </cell>
          <cell r="D619">
            <v>0.32</v>
          </cell>
        </row>
        <row r="620">
          <cell r="A620">
            <v>7032</v>
          </cell>
          <cell r="B620" t="str">
            <v>TANQUE DE ASFALTO ESTACIONÁRIO COM SERPENTINA, CAPACIDADE 30.000 L - DEPRECIAÇÃO. AF_06/2014</v>
          </cell>
          <cell r="C620" t="str">
            <v>H</v>
          </cell>
          <cell r="D620">
            <v>2.81</v>
          </cell>
        </row>
        <row r="621">
          <cell r="A621">
            <v>7033</v>
          </cell>
          <cell r="B621" t="str">
            <v>TANQUE DE ASFALTO ESTACIONÁRIO COM SERPENTINA, CAPACIDADE 30.000 L - JUROS. AF_06/2014</v>
          </cell>
          <cell r="C621" t="str">
            <v>H</v>
          </cell>
          <cell r="D621">
            <v>0.46</v>
          </cell>
        </row>
        <row r="622">
          <cell r="A622">
            <v>7034</v>
          </cell>
          <cell r="B622" t="str">
            <v>TANQUE DE ASFALTO ESTACIONÁRIO COM SERPENTINA, CAPACIDADE 30.000 L - MANUTENÇÃO. AF_06/2014</v>
          </cell>
          <cell r="C622" t="str">
            <v>H</v>
          </cell>
          <cell r="D622">
            <v>5.27</v>
          </cell>
        </row>
        <row r="623">
          <cell r="A623">
            <v>7035</v>
          </cell>
          <cell r="B623" t="str">
            <v>TANQUE DE ASFALTO ESTACIONÁRIO COM SERPENTINA, CAPACIDADE 30.000 L - MATERIAIS NA OPERAÇÃO. AF_06/2014</v>
          </cell>
          <cell r="C623" t="str">
            <v>H</v>
          </cell>
          <cell r="D623">
            <v>143.93</v>
          </cell>
        </row>
        <row r="624">
          <cell r="A624">
            <v>7038</v>
          </cell>
          <cell r="B624" t="str">
            <v>ROLO COMPACTADOR DE PNEUS ESTÁTICO, PRESSÃO VARIÁVEL, POTÊNCIA 111 HP, PESO SEM/COM LASTRO 9,5 / 26 T, LARGURA DE TRABALHO 1,90 M - DEPRECIAÇÃO. AF_07/2014</v>
          </cell>
          <cell r="C624" t="str">
            <v>H</v>
          </cell>
          <cell r="D624">
            <v>24.04</v>
          </cell>
        </row>
        <row r="625">
          <cell r="A625">
            <v>7039</v>
          </cell>
          <cell r="B625" t="str">
            <v>ROLO COMPACTADOR DE PNEUS ESTÁTICO, PRESSÃO VARIÁVEL, POTÊNCIA 111 HP, PESO SEM/COM LASTRO 9,5 / 26 T, LARGURA DE TRABALHO 1,90 M - JUROS. AF_07/2014</v>
          </cell>
          <cell r="C625" t="str">
            <v>H</v>
          </cell>
          <cell r="D625">
            <v>3.33</v>
          </cell>
        </row>
        <row r="626">
          <cell r="A626">
            <v>7040</v>
          </cell>
          <cell r="B626" t="str">
            <v>ROLO COMPACTADOR DE PNEUS ESTÁTICO, PRESSÃO VARIÁVEL, POTÊNCIA 111 HP, PESO SEM/COM LASTRO 9,5 / 26 T, LARGURA DE TRABALHO 1,90 M - MANUTENÇÃO. AF_07/2014</v>
          </cell>
          <cell r="C626" t="str">
            <v>H</v>
          </cell>
          <cell r="D626">
            <v>30.08</v>
          </cell>
        </row>
        <row r="627">
          <cell r="A627">
            <v>7044</v>
          </cell>
          <cell r="B627" t="str">
            <v>MOTOBOMBA TRASH (PARA ÁGUA SUJA) AUTO ESCORVANTE, MOTOR GASOLINA DE 6,41 HP, DIÂMETROS DE SUCÇÃO X RECALQUE: 3" X 3", HM/Q = 10 MCA / 60 M3/H A 23 MCA / 0 M3/H - DEPRECIAÇÃO. AF_10/2014</v>
          </cell>
          <cell r="C627" t="str">
            <v>H</v>
          </cell>
          <cell r="D627">
            <v>0.18</v>
          </cell>
        </row>
        <row r="628">
          <cell r="A628">
            <v>7045</v>
          </cell>
          <cell r="B628" t="str">
            <v>MOTOBOMBA TRASH (PARA ÁGUA SUJA) AUTO ESCORVANTE, MOTOR GASOLINA DE 6,41 HP, DIÂMETROS DE SUCÇÃO X RECALQUE: 3" X 3", HM/Q = 10 MCA / 60 M3/H A 23 MCA / 0 M3/H - JUROS. AF_10/2014</v>
          </cell>
          <cell r="C628" t="str">
            <v>H</v>
          </cell>
          <cell r="D628">
            <v>0.02</v>
          </cell>
        </row>
        <row r="629">
          <cell r="A629">
            <v>7046</v>
          </cell>
          <cell r="B629" t="str">
            <v>MOTOBOMBA TRASH (PARA ÁGUA SUJA) AUTO ESCORVANTE, MOTOR GASOLINA DE 6,41 HP, DIÂMETROS DE SUCÇÃO X RECALQUE: 3" X 3", HM/Q = 10 MCA / 60 M3/H A 23 MCA / 0 M3/H - MANUTENÇÃO. AF_10/2014</v>
          </cell>
          <cell r="C629" t="str">
            <v>H</v>
          </cell>
          <cell r="D629">
            <v>0.2</v>
          </cell>
        </row>
        <row r="630">
          <cell r="A630">
            <v>7047</v>
          </cell>
          <cell r="B630" t="str">
            <v>MOTOBOMBA TRASH (PARA ÁGUA SUJA) AUTO ESCORVANTE, MOTOR GASOLINA DE 6,41 HP, DIÂMETROS DE SUCÇÃO X RECALQUE: 3" X 3", HM/Q = 10 MCA / 60 M3/H A 23 MCA / 0 M3/H - MATERIAIS NA OPERAÇÃO. AF_10/2014</v>
          </cell>
          <cell r="C630" t="str">
            <v>H</v>
          </cell>
          <cell r="D630">
            <v>7.81</v>
          </cell>
        </row>
        <row r="631">
          <cell r="A631">
            <v>7051</v>
          </cell>
          <cell r="B631" t="str">
            <v>ROLO COMPACTADOR PE DE CARNEIRO VIBRATORIO, POTENCIA 125 HP, PESO OPERACIONAL SEM/COM LASTRO 11,95 / 13,30 T, IMPACTO DINAMICO 38,5 / 22,5 T, LARGURA DE TRABALHO 2,15 M - DEPRECIAÇÃO. AF_06/2014</v>
          </cell>
          <cell r="C631" t="str">
            <v>H</v>
          </cell>
          <cell r="D631">
            <v>21.32</v>
          </cell>
        </row>
        <row r="632">
          <cell r="A632">
            <v>7052</v>
          </cell>
          <cell r="B632" t="str">
            <v>ROLO COMPACTADOR PE DE CARNEIRO VIBRATORIO, POTENCIA 125 HP, PESO OPERACIONAL SEM/COM LASTRO 11,95 / 13,30 T, IMPACTO DINAMICO 38,5 / 22,5 T, LARGURA DE TRABALHO 2,15 M - JUROS. AF_06/2014</v>
          </cell>
          <cell r="C632" t="str">
            <v>H</v>
          </cell>
          <cell r="D632">
            <v>2.96</v>
          </cell>
        </row>
        <row r="633">
          <cell r="A633">
            <v>7053</v>
          </cell>
          <cell r="B633" t="str">
            <v>ROLO COMPACTADOR PE DE CARNEIRO VIBRATORIO, POTENCIA 125 HP, PESO OPERACIONAL SEM/COM LASTRO 11,95 / 13,30 T, IMPACTO DINAMICO 38,5 / 22,5 T, LARGURA DE TRABALHO 2,15 M - MANUTENÇÃO. AF_06/2014</v>
          </cell>
          <cell r="C633" t="str">
            <v>H</v>
          </cell>
          <cell r="D633">
            <v>26.68</v>
          </cell>
        </row>
        <row r="634">
          <cell r="A634">
            <v>7054</v>
          </cell>
          <cell r="B634" t="str">
            <v>ROLO COMPACTADOR PE DE CARNEIRO VIBRATORIO, POTENCIA 125 HP, PESO OPERACIONAL SEM/COM LASTRO 11,95 / 13,30 T, IMPACTO DINAMICO 38,5 / 22,5 T, LARGURA DE TRABALHO 2,15 M - MATERIAIS NA OPERAÇÃO. AF_06/2014</v>
          </cell>
          <cell r="C634" t="str">
            <v>H</v>
          </cell>
          <cell r="D634">
            <v>60.12</v>
          </cell>
        </row>
        <row r="635">
          <cell r="A635">
            <v>7058</v>
          </cell>
          <cell r="B635" t="str">
            <v>CAMINHÃO BASCULANTE 6 M3 TOCO, PESO BRUTO TOTAL 16.000 KG, CARGA ÚTIL MÁXIMA 11.130 KG, DISTÂNCIA ENTRE EIXOS 5,36 M, POTÊNCIA 185 CV, INCLUSIVE CAÇAMBA METÁLICA - DEPRECIAÇÃO. AF_06/2014</v>
          </cell>
          <cell r="C635" t="str">
            <v>H</v>
          </cell>
          <cell r="D635">
            <v>11.69</v>
          </cell>
        </row>
        <row r="636">
          <cell r="A636">
            <v>7059</v>
          </cell>
          <cell r="B636" t="str">
            <v>CAMINHÃO BASCULANTE 6 M3 TOCO, PESO BRUTO TOTAL 16.000 KG, CARGA ÚTIL MÁXIMA 11.130 KG, DISTÂNCIA ENTRE EIXOS 5,36 M, POTÊNCIA 185 CV, INCLUSIVE CAÇAMBA METÁLICA - JUROS. AF_06/2014</v>
          </cell>
          <cell r="C636" t="str">
            <v>H</v>
          </cell>
          <cell r="D636">
            <v>2.15</v>
          </cell>
        </row>
        <row r="637">
          <cell r="A637">
            <v>7060</v>
          </cell>
          <cell r="B637" t="str">
            <v>CAMINHÃO BASCULANTE 6 M3 TOCO, PESO BRUTO TOTAL 16.000 KG, CARGA ÚTIL MÁXIMA 11.130 KG, DISTÂNCIA ENTRE EIXOS 5,36 M, POTÊNCIA 185 CV, INCLUSIVE CAÇAMBA METÁLICA - MANUTENÇÃO. AF_06/2014</v>
          </cell>
          <cell r="C637" t="str">
            <v>H</v>
          </cell>
          <cell r="D637">
            <v>21.93</v>
          </cell>
        </row>
        <row r="638">
          <cell r="A638">
            <v>7061</v>
          </cell>
          <cell r="B638" t="str">
            <v>CAMINHÃO BASCULANTE 6 M3 TOCO, PESO BRUTO TOTAL 16.000 KG, CARGA ÚTIL MÁXIMA 11.130 KG, DISTÂNCIA ENTRE EIXOS 5,36 M, POTÊNCIA 185 CV, INCLUSIVE CAÇAMBA METÁLICA - MATERIAIS NA OPERAÇÃO. AF_06/2014</v>
          </cell>
          <cell r="C638" t="str">
            <v>H</v>
          </cell>
          <cell r="D638">
            <v>54.88</v>
          </cell>
        </row>
        <row r="639">
          <cell r="A639">
            <v>7063</v>
          </cell>
          <cell r="B639" t="str">
            <v>TRATOR DE PNEUS, POTÊNCIA 122 CV, TRAÇÃO 4X4, PESO COM LASTRO DE 4.510 KG - DEPRECIAÇÃO. AF_06/2014</v>
          </cell>
          <cell r="C639" t="str">
            <v>H</v>
          </cell>
          <cell r="D639">
            <v>9.3800000000000008</v>
          </cell>
        </row>
        <row r="640">
          <cell r="A640">
            <v>7064</v>
          </cell>
          <cell r="B640" t="str">
            <v>TRATOR DE PNEUS, POTÊNCIA 122 CV, TRAÇÃO 4X4, PESO COM LASTRO DE 4.510 KG - JUROS. AF_06/2014</v>
          </cell>
          <cell r="C640" t="str">
            <v>H</v>
          </cell>
          <cell r="D640">
            <v>1.3</v>
          </cell>
        </row>
        <row r="641">
          <cell r="A641">
            <v>7065</v>
          </cell>
          <cell r="B641" t="str">
            <v>TRATOR DE PNEUS, POTÊNCIA 122 CV, TRAÇÃO 4X4, PESO COM LASTRO DE 4.510 KG - MANUTENÇÃO. AF_06/2014</v>
          </cell>
          <cell r="C641" t="str">
            <v>H</v>
          </cell>
          <cell r="D641">
            <v>10.26</v>
          </cell>
        </row>
        <row r="642">
          <cell r="A642">
            <v>7066</v>
          </cell>
          <cell r="B642" t="str">
            <v>TRATOR DE PNEUS, POTÊNCIA 122 CV, TRAÇÃO 4X4, PESO COM LASTRO DE 4.510 KG - MATERIAIS NA OPERAÇÃO. AF_06/2014</v>
          </cell>
          <cell r="C642" t="str">
            <v>H</v>
          </cell>
          <cell r="D642">
            <v>115.78</v>
          </cell>
        </row>
        <row r="643">
          <cell r="A643">
            <v>53786</v>
          </cell>
          <cell r="B643" t="str">
            <v>RETROESCAVADEIRA SOBRE RODAS COM CARREGADEIRA, TRAÇÃO 4X4, POTÊNCIA LÍQ. 88 HP, CAÇAMBA CARREG. CAP. MÍN. 1 M3, CAÇAMBA RETRO CAP. 0,26 M3, PESO OPERACIONAL MÍN. 6.674 KG, PROFUNDIDADE ESCAVAÇÃO MÁX. 4,37 M - MATERIAIS NA OPERAÇÃO. AF_06/2014</v>
          </cell>
          <cell r="C643" t="str">
            <v>H</v>
          </cell>
          <cell r="D643">
            <v>35.94</v>
          </cell>
        </row>
        <row r="644">
          <cell r="A644">
            <v>53788</v>
          </cell>
          <cell r="B644" t="str">
            <v>ROLO COMPACTADOR VIBRATÓRIO DE UM CILINDRO AÇO LISO, POTÊNCIA 80 HP, PESO OPERACIONAL MÁXIMO 8,1 T, IMPACTO DINÂMICO 16,15 / 9,5 T, LARGURA DE TRABALHO 1,68 M - MATERIAIS NA OPERAÇÃO. AF_06/2014</v>
          </cell>
          <cell r="C644" t="str">
            <v>H</v>
          </cell>
          <cell r="D644">
            <v>38.479999999999997</v>
          </cell>
        </row>
        <row r="645">
          <cell r="A645">
            <v>53792</v>
          </cell>
          <cell r="B645" t="str">
            <v>CAMINHÃO BASCULANTE 6 M3, PESO BRUTO TOTAL 16.000 KG, CARGA ÚTIL MÁXIMA 13.071 KG, DISTÂNCIA ENTRE EIXOS 4,80 M, POTÊNCIA 230 CV INCLUSIVE CAÇAMBA METÁLICA - MATERIAIS NA OPERAÇÃO. AF_06/2014</v>
          </cell>
          <cell r="C645" t="str">
            <v>H</v>
          </cell>
          <cell r="D645">
            <v>68.22</v>
          </cell>
        </row>
        <row r="646">
          <cell r="A646">
            <v>53794</v>
          </cell>
          <cell r="B646" t="str">
            <v>USINA DE CONCRETO FIXA, CAPACIDADE NOMINAL DE 90 A 120 M3/H, SEM SILO - MANUTENÇÃO. AF_07/2016</v>
          </cell>
          <cell r="C646" t="str">
            <v>H</v>
          </cell>
          <cell r="D646">
            <v>35</v>
          </cell>
        </row>
        <row r="647">
          <cell r="A647">
            <v>53797</v>
          </cell>
          <cell r="B647" t="str">
            <v>CAMINHÃO TOCO, PBT 16.000 KG, CARGA ÚTIL MÁX. 10.685 KG, DIST. ENTRE EIXOS 4,8 M, POTÊNCIA 189 CV, INCLUSIVE CARROCERIA FIXA ABERTA DE MADEIRA P/ TRANSPORTE GERAL DE CARGA SECA, DIMEN. APROX. 2,5 X 7,00 X 0,50 M - MATERIAIS NA OPERAÇÃO. AF_06/2014</v>
          </cell>
          <cell r="C647" t="str">
            <v>H</v>
          </cell>
          <cell r="D647">
            <v>78.459999999999994</v>
          </cell>
        </row>
        <row r="648">
          <cell r="A648">
            <v>53804</v>
          </cell>
          <cell r="B648" t="str">
            <v>VASSOURA MECÂNICA REBOCÁVEL COM ESCOVA CILÍNDRICA, LARGURA ÚTIL DE VARRIMENTO DE 2,44 M - MANUTENÇÃO. AF_06/2014</v>
          </cell>
          <cell r="C648" t="str">
            <v>H</v>
          </cell>
          <cell r="D648">
            <v>2.4700000000000002</v>
          </cell>
        </row>
        <row r="649">
          <cell r="A649">
            <v>53806</v>
          </cell>
          <cell r="B649" t="str">
            <v>TRATOR DE ESTEIRAS, POTÊNCIA 170 HP, PESO OPERACIONAL 19 T, CAÇAMBA 5,2 M3 - MANUTENÇÃO. AF_06/2014</v>
          </cell>
          <cell r="C649" t="str">
            <v>H</v>
          </cell>
          <cell r="D649">
            <v>39.78</v>
          </cell>
        </row>
        <row r="650">
          <cell r="A650">
            <v>53810</v>
          </cell>
          <cell r="B650" t="str">
            <v>TRATOR DE ESTEIRAS, POTÊNCIA 150 HP, PESO OPERACIONAL 16,7 T, COM RODA MOTRIZ ELEVADA E LÂMINA 3,18 M3 - MANUTENÇÃO. AF_06/2014</v>
          </cell>
          <cell r="C650" t="str">
            <v>H</v>
          </cell>
          <cell r="D650">
            <v>40.03</v>
          </cell>
        </row>
        <row r="651">
          <cell r="A651">
            <v>53814</v>
          </cell>
          <cell r="B651" t="str">
            <v>TRATOR DE ESTEIRAS, POTÊNCIA 347 HP, PESO OPERACIONAL 38,5 T, COM LÂMINA 8,70 M3 - MANUTENÇÃO. AF_06/2014</v>
          </cell>
          <cell r="C651" t="str">
            <v>H</v>
          </cell>
          <cell r="D651">
            <v>131.12</v>
          </cell>
        </row>
        <row r="652">
          <cell r="A652">
            <v>53817</v>
          </cell>
          <cell r="B652" t="str">
            <v>TRATOR DE ESTEIRAS, POTÊNCIA 100 HP, PESO OPERACIONAL 9,4 T, COM LÂMINA 2,19 M3 - MATERIAIS NA OPERAÇÃO. AF_06/2014</v>
          </cell>
          <cell r="C652" t="str">
            <v>H</v>
          </cell>
          <cell r="D652">
            <v>42.07</v>
          </cell>
        </row>
        <row r="653">
          <cell r="A653">
            <v>53818</v>
          </cell>
          <cell r="B653" t="str">
            <v>ROLO COMPACTADOR VIBRATÓRIO REBOCÁVEL, CILINDRO DE AÇO LISO, POTÊNCIA DE TRAÇÃO DE 65 CV, PESO 4,7 T, IMPACTO DINÂMICO 18,3 T, LARGURA DE TRABALHO 1,67 M - DEPRECIAÇÃO. AF_02/2016</v>
          </cell>
          <cell r="C653" t="str">
            <v>H</v>
          </cell>
          <cell r="D653">
            <v>4.6399999999999997</v>
          </cell>
        </row>
        <row r="654">
          <cell r="A654">
            <v>53827</v>
          </cell>
          <cell r="B654" t="str">
            <v>CAMINHÃO TOCO, PESO BRUTO TOTAL 14.300 KG, CARGA ÚTIL MÁXIMA 9590 KG, DISTÂNCIA ENTRE EIXOS 4,76 M, POTÊNCIA 185 CV (NÃO INCLUI CARROCERIA) - MATERIAIS NA OPERAÇÃO. AF_06/2014</v>
          </cell>
          <cell r="C654" t="str">
            <v>H</v>
          </cell>
          <cell r="D654">
            <v>76.81</v>
          </cell>
        </row>
        <row r="655">
          <cell r="A655">
            <v>53829</v>
          </cell>
          <cell r="B655" t="str">
            <v>CAMINHÃO TOCO, PESO BRUTO TOTAL 16.000 KG, CARGA ÚTIL MÁXIMA DE 10.685 KG, DISTÂNCIA ENTRE EIXOS 4,80 M, POTÊNCIA 189 CV EXCLUSIVE CARROCERIA - MATERIAIS NA OPERAÇÃO. AF_06/2014</v>
          </cell>
          <cell r="C655" t="str">
            <v>H</v>
          </cell>
          <cell r="D655">
            <v>78.459999999999994</v>
          </cell>
        </row>
        <row r="656">
          <cell r="A656">
            <v>53831</v>
          </cell>
          <cell r="B656" t="str">
            <v>CAMINHÃO PIPA 10.000 L TRUCADO, PESO BRUTO TOTAL 23.000 KG, CARGA ÚTIL MÁXIMA 15.935 KG, DISTÂNCIA ENTRE EIXOS 4,8 M, POTÊNCIA 230 CV, INCLUSIVE TANQUE DE AÇO PARA TRANSPORTE DE ÁGUA - MATERIAIS NA OPERAÇÃO. AF_06/2014</v>
          </cell>
          <cell r="C656" t="str">
            <v>H</v>
          </cell>
          <cell r="D656">
            <v>129.6</v>
          </cell>
        </row>
        <row r="657">
          <cell r="A657">
            <v>53840</v>
          </cell>
          <cell r="B657" t="str">
            <v>GRADE DE DISCO REBOCÁVEL COM 20 DISCOS 24" X 6 MM COM PNEUS PARA TRANSPORTE - DEPRECIAÇÃO. AF_06/2014</v>
          </cell>
          <cell r="C657" t="str">
            <v>H</v>
          </cell>
          <cell r="D657">
            <v>1.34</v>
          </cell>
        </row>
        <row r="658">
          <cell r="A658">
            <v>53841</v>
          </cell>
          <cell r="B658" t="str">
            <v>GRADE DE DISCO REBOCÁVEL COM 20 DISCOS 24" X 6 MM COM PNEUS PARA TRANSPORTE - MANUTENÇÃO. AF_06/2014</v>
          </cell>
          <cell r="C658" t="str">
            <v>H</v>
          </cell>
          <cell r="D658">
            <v>0.93</v>
          </cell>
        </row>
        <row r="659">
          <cell r="A659">
            <v>53849</v>
          </cell>
          <cell r="B659" t="str">
            <v>MOTONIVELADORA POTÊNCIA BÁSICA LÍQUIDA (PRIMEIRA MARCHA) 125 HP, PESO BRUTO 13032 KG, LARGURA DA LÂMINA DE 3,7 M - MATERIAIS NA OPERAÇÃO. AF_06/2014</v>
          </cell>
          <cell r="C659" t="str">
            <v>H</v>
          </cell>
          <cell r="D659">
            <v>56.37</v>
          </cell>
        </row>
        <row r="660">
          <cell r="A660">
            <v>53857</v>
          </cell>
          <cell r="B660" t="str">
            <v>PÁ CARREGADEIRA SOBRE RODAS, POTÊNCIA LÍQUIDA 128 HP, CAPACIDADE DA CAÇAMBA 1,7 A 2,8 M3, PESO OPERACIONAL 11632 KG - MANUTENÇÃO. AF_06/2014</v>
          </cell>
          <cell r="C660" t="str">
            <v>H</v>
          </cell>
          <cell r="D660">
            <v>25.66</v>
          </cell>
        </row>
        <row r="661">
          <cell r="A661">
            <v>53858</v>
          </cell>
          <cell r="B661" t="str">
            <v>PÁ CARREGADEIRA SOBRE RODAS, POTÊNCIA LÍQUIDA 128 HP, CAPACIDADE DA CAÇAMBA 1,7 A 2,8 M3, PESO OPERACIONAL 11632 KG - MATERIAIS NA OPERAÇÃO. AF_06/2014</v>
          </cell>
          <cell r="C661" t="str">
            <v>H</v>
          </cell>
          <cell r="D661">
            <v>53.88</v>
          </cell>
        </row>
        <row r="662">
          <cell r="A662">
            <v>53861</v>
          </cell>
          <cell r="B662" t="str">
            <v>PÁ CARREGADEIRA SOBRE RODAS, POTÊNCIA 197 HP, CAPACIDADE DA CAÇAMBA 2,5 A 3,5 M3, PESO OPERACIONAL 18338 KG - MANUTENÇÃO. AF_06/2014</v>
          </cell>
          <cell r="C662" t="str">
            <v>H</v>
          </cell>
          <cell r="D662">
            <v>35.58</v>
          </cell>
        </row>
        <row r="663">
          <cell r="A663">
            <v>53863</v>
          </cell>
          <cell r="B663" t="str">
            <v>MARTELETE OU ROMPEDOR PNEUMÁTICO MANUAL, 28 KG, COM SILENCIADOR - MANUTENÇÃO. AF_07/2016</v>
          </cell>
          <cell r="C663" t="str">
            <v>H</v>
          </cell>
          <cell r="D663">
            <v>1.42</v>
          </cell>
        </row>
        <row r="664">
          <cell r="A664">
            <v>53865</v>
          </cell>
          <cell r="B664" t="str">
            <v>COMPRESSOR DE AR REBOCÁVEL, VAZÃO 189 PCM, PRESSÃO EFETIVA DE TRABALHO 102 PSI, MOTOR DIESEL, POTÊNCIA 63 CV - MATERIAIS NA OPERAÇÃO. AF_06/2015</v>
          </cell>
          <cell r="C664" t="str">
            <v>H</v>
          </cell>
          <cell r="D664">
            <v>31.75</v>
          </cell>
        </row>
        <row r="665">
          <cell r="A665">
            <v>53866</v>
          </cell>
          <cell r="B665" t="str">
            <v>BOMBA SUBMERSÍVEL ELÉTRICA TRIFÁSICA, POTÊNCIA 2,96 HP, Ø ROTOR 144 MM SEMI-ABERTO, BOCAL DE SAÍDA Ø 2, HM/Q = 2 MCA / 38,8 M3/H A 28 MCA / 5 M3/H - MATERIAIS NA OPERAÇÃO. AF_06/2014</v>
          </cell>
          <cell r="C665" t="str">
            <v>H</v>
          </cell>
          <cell r="D665">
            <v>1.1200000000000001</v>
          </cell>
        </row>
        <row r="666">
          <cell r="A666">
            <v>53882</v>
          </cell>
          <cell r="B666" t="str">
            <v>CAMINHÃO PIPA 6.000 L, PESO BRUTO TOTAL 13.000 KG, DISTÂNCIA ENTRE EIXOS 4,80 M, POTÊNCIA 189 CV INCLUSIVE TANQUE DE AÇO PARA TRANSPORTE DE ÁGUA, CAPACIDADE 6 M3 - MANUTENÇÃO. AF_06/2014</v>
          </cell>
          <cell r="C666" t="str">
            <v>H</v>
          </cell>
          <cell r="D666">
            <v>17.68</v>
          </cell>
        </row>
        <row r="667">
          <cell r="A667">
            <v>55263</v>
          </cell>
          <cell r="B667" t="str">
            <v>ROLO COMPACTADOR DE PNEUS ESTÁTICO, PRESSÃO VARIÁVEL, POTÊNCIA 111 HP, PESO SEM/COM LASTRO 9,5 / 26 T, LARGURA DE TRABALHO 1,90 M - MATERIAIS NA OPERAÇÃO. AF_07/2014</v>
          </cell>
          <cell r="C667" t="str">
            <v>H</v>
          </cell>
          <cell r="D667">
            <v>43.4</v>
          </cell>
        </row>
        <row r="668">
          <cell r="A668">
            <v>73303</v>
          </cell>
          <cell r="B668" t="str">
            <v>GRUPO GERADOR ESTACIONÁRIO, MOTOR DIESEL POTÊNCIA 170 KVA - DEPRECIAÇÃO. AF_02/2016</v>
          </cell>
          <cell r="C668" t="str">
            <v>H</v>
          </cell>
          <cell r="D668">
            <v>4.17</v>
          </cell>
        </row>
        <row r="669">
          <cell r="A669">
            <v>73307</v>
          </cell>
          <cell r="B669" t="str">
            <v>GRUPO GERADOR ESTACIONÁRIO, MOTOR DIESEL POTÊNCIA 170 KVA - MANUTENÇÃO. AF_02/2016</v>
          </cell>
          <cell r="C669" t="str">
            <v>H</v>
          </cell>
          <cell r="D669">
            <v>3.73</v>
          </cell>
        </row>
        <row r="670">
          <cell r="A670">
            <v>73309</v>
          </cell>
          <cell r="B670" t="str">
            <v>ROLO COMPACTADOR VIBRATÓRIO PÉ DE CARNEIRO PARA SOLOS, POTÊNCIA 80 HP, PESO OPERACIONAL SEM/COM LASTRO 7,4 / 8,8 T, LARGURA DE TRABALHO 1,68 M - DEPRECIAÇÃO. AF_02/2016</v>
          </cell>
          <cell r="C670" t="str">
            <v>H</v>
          </cell>
          <cell r="D670">
            <v>15.99</v>
          </cell>
        </row>
        <row r="671">
          <cell r="A671">
            <v>73311</v>
          </cell>
          <cell r="B671" t="str">
            <v>GRUPO GERADOR ESTACIONÁRIO, MOTOR DIESEL POTÊNCIA 170 KVA - MATERIAIS NA OPERAÇÃO. AF_02/2016</v>
          </cell>
          <cell r="C671" t="str">
            <v>H</v>
          </cell>
          <cell r="D671">
            <v>119.97</v>
          </cell>
        </row>
        <row r="672">
          <cell r="A672">
            <v>73313</v>
          </cell>
          <cell r="B672" t="str">
            <v>ROLO COMPACTADOR VIBRATÓRIO PÉ DE CARNEIRO PARA SOLOS, POTÊNCIA 80 HP, PESO OPERACIONAL SEM/COM LASTRO 7,4 / 8,8 T, LARGURA DE TRABALHO 1,68 M - JUROS. AF_02/2016</v>
          </cell>
          <cell r="C672" t="str">
            <v>H</v>
          </cell>
          <cell r="D672">
            <v>2.2200000000000002</v>
          </cell>
        </row>
        <row r="673">
          <cell r="A673">
            <v>73315</v>
          </cell>
          <cell r="B673" t="str">
            <v>ROLO COMPACTADOR VIBRATÓRIO PÉ DE CARNEIRO PARA SOLOS, POTÊNCIA 80 HP, PESO OPERACIONAL SEM/COM LASTRO 7,4 / 8,8 T, LARGURA DE TRABALHO 1,68 M - MATERIAIS NA OPERAÇÃO. AF_02/2016</v>
          </cell>
          <cell r="C673" t="str">
            <v>H</v>
          </cell>
          <cell r="D673">
            <v>38.479999999999997</v>
          </cell>
        </row>
        <row r="674">
          <cell r="A674">
            <v>73335</v>
          </cell>
          <cell r="B674" t="str">
            <v>CAMINHÃO TOCO, PBT 14.300 KG, CARGA ÚTIL MÁX. 9.710 KG, DIST. ENTRE EIXOS 3,56 M, POTÊNCIA 185 CV, INCLUSIVE CARROCERIA FIXA ABERTA DE MADEIRA P/ TRANSPORTE GERAL DE CARGA SECA, DIMEN. APROX. 2,50 X 6,50 X 0,50 M - MANUTENÇÃO. AF_06/2014</v>
          </cell>
          <cell r="C674" t="str">
            <v>H</v>
          </cell>
          <cell r="D674">
            <v>17.02</v>
          </cell>
        </row>
        <row r="675">
          <cell r="A675">
            <v>73340</v>
          </cell>
          <cell r="B675" t="str">
            <v>CAMINHÃO TOCO, PBT 14.300 KG, CARGA ÚTIL MÁX. 9.710 KG, DIST. ENTRE EIXOS 3,56 M, POTÊNCIA 185 CV, INCLUSIVE CARROCERIA FIXA ABERTA DE MADEIRA P/ TRANSPORTE GERAL DE CARGA SECA, DIMEN. APROX. 2,50 X 6,50 X 0,50 M - MATERIAIS NA OPERAÇÃO. AF_06/2014</v>
          </cell>
          <cell r="C675" t="str">
            <v>H</v>
          </cell>
          <cell r="D675">
            <v>54.88</v>
          </cell>
        </row>
        <row r="676">
          <cell r="A676">
            <v>83361</v>
          </cell>
          <cell r="B676" t="str">
            <v>ESPARGIDOR DE ASFALTO PRESSURIZADO, TANQUE 6 M3 COM ISOLAÇÃO TÉRMICA, AQUECIDO COM 2 MAÇARICOS, COM BARRA ESPARGIDORA 3,60 M, MONTADO SOBRE CAMINHÃO  TOCO, PBT 14.300 KG, POTÊNCIA 185 CV - MANUTENÇÃO. AF_08/2015</v>
          </cell>
          <cell r="C676" t="str">
            <v>H</v>
          </cell>
          <cell r="D676">
            <v>10.46</v>
          </cell>
        </row>
        <row r="677">
          <cell r="A677">
            <v>83761</v>
          </cell>
          <cell r="B677" t="str">
            <v>GRUPO DE SOLDAGEM COM GERADOR A DIESEL 60 CV PARA SOLDA ELÉTRICA, SOBRE 04 RODAS, COM MOTOR 4 CILINDROS 600 A - DEPRECIAÇÃO. AF_02/2016</v>
          </cell>
          <cell r="C677" t="str">
            <v>H</v>
          </cell>
          <cell r="D677">
            <v>8.91</v>
          </cell>
        </row>
        <row r="678">
          <cell r="A678">
            <v>83762</v>
          </cell>
          <cell r="B678" t="str">
            <v>GRUPO DE SOLDAGEM COM GERADOR A DIESEL 60 CV PARA SOLDA ELÉTRICA, SOBRE 04 RODAS, COM MOTOR 4 CILINDROS 600 A - MANUTENÇÃO. AF_02/2016</v>
          </cell>
          <cell r="C678" t="str">
            <v>H</v>
          </cell>
          <cell r="D678">
            <v>11.13</v>
          </cell>
        </row>
        <row r="679">
          <cell r="A679">
            <v>83763</v>
          </cell>
          <cell r="B679" t="str">
            <v>GRUPO DE SOLDAGEM COM GERADOR A DIESEL 60 CV PARA SOLDA ELÉTRICA, SOBRE 04 RODAS, COM MOTOR 4 CILINDROS 600 A - MATERIAIS NA OPERAÇÃO. AF_02/2016</v>
          </cell>
          <cell r="C679" t="str">
            <v>H</v>
          </cell>
          <cell r="D679">
            <v>33.81</v>
          </cell>
        </row>
        <row r="680">
          <cell r="A680">
            <v>83764</v>
          </cell>
          <cell r="B680" t="str">
            <v>GRUPO DE SOLDAGEM COM GERADOR A DIESEL 60 CV PARA SOLDA ELÉTRICA, SOBRE 04 RODAS, COM MOTOR 4 CILINDROS 600 A - JUROS. AF_02/2016</v>
          </cell>
          <cell r="C680" t="str">
            <v>H</v>
          </cell>
          <cell r="D680">
            <v>1</v>
          </cell>
        </row>
        <row r="681">
          <cell r="A681">
            <v>87026</v>
          </cell>
          <cell r="B681" t="str">
            <v>GRADE DE DISCO REBOCÁVEL COM 20 DISCOS 24" X 6 MM COM PNEUS PARA TRANSPORTE - JUROS. AF_06/2014</v>
          </cell>
          <cell r="C681" t="str">
            <v>H</v>
          </cell>
          <cell r="D681">
            <v>0.18</v>
          </cell>
        </row>
        <row r="682">
          <cell r="A682">
            <v>87441</v>
          </cell>
          <cell r="B682" t="str">
            <v>BETONEIRA CAPACIDADE NOMINAL 400 L, CAPACIDADE DE MISTURA 310 L, MOTOR A DIESEL POTÊNCIA 5,0 HP, SEM CARREGADOR - DEPRECIAÇÃO. AF_06/2014</v>
          </cell>
          <cell r="C682" t="str">
            <v>H</v>
          </cell>
          <cell r="D682">
            <v>0.33</v>
          </cell>
        </row>
        <row r="683">
          <cell r="A683">
            <v>87442</v>
          </cell>
          <cell r="B683" t="str">
            <v>BETONEIRA CAPACIDADE NOMINAL 400 L, CAPACIDADE DE MISTURA 310 L, MOTOR A DIESEL POTÊNCIA 5,0 HP, SEM CARREGADOR - JUROS. AF_06/2014</v>
          </cell>
          <cell r="C683" t="str">
            <v>H</v>
          </cell>
          <cell r="D683">
            <v>0.04</v>
          </cell>
        </row>
        <row r="684">
          <cell r="A684">
            <v>87443</v>
          </cell>
          <cell r="B684" t="str">
            <v>BETONEIRA CAPACIDADE NOMINAL 400 L, CAPACIDADE DE MISTURA 310 L, MOTOR A DIESEL POTÊNCIA 5,0 HP, SEM CARREGADOR - MANUTENÇÃO. AF_06/2014</v>
          </cell>
          <cell r="C684" t="str">
            <v>H</v>
          </cell>
          <cell r="D684">
            <v>0.31</v>
          </cell>
        </row>
        <row r="685">
          <cell r="A685">
            <v>87444</v>
          </cell>
          <cell r="B685" t="str">
            <v>BETONEIRA CAPACIDADE NOMINAL 400 L, CAPACIDADE DE MISTURA 310 L, MOTOR A DIESEL POTÊNCIA 5,0 HP, SEM CARREGADOR - MATERIAIS NA OPERAÇÃO. AF_06/2014</v>
          </cell>
          <cell r="C685" t="str">
            <v>H</v>
          </cell>
          <cell r="D685">
            <v>2.86</v>
          </cell>
        </row>
        <row r="686">
          <cell r="A686">
            <v>88387</v>
          </cell>
          <cell r="B686" t="str">
            <v>MISTURADOR DE ARGAMASSA, EIXO HORIZONTAL, CAPACIDADE DE MISTURA 300 KG, MOTOR ELÉTRICO POTÊNCIA 5 CV - DEPRECIAÇÃO. AF_06/2014</v>
          </cell>
          <cell r="C686" t="str">
            <v>H</v>
          </cell>
          <cell r="D686">
            <v>0.65</v>
          </cell>
        </row>
        <row r="687">
          <cell r="A687">
            <v>88389</v>
          </cell>
          <cell r="B687" t="str">
            <v>MISTURADOR DE ARGAMASSA, EIXO HORIZONTAL, CAPACIDADE DE MISTURA 300 KG, MOTOR ELÉTRICO POTÊNCIA 5 CV - JUROS. AF_06/2014</v>
          </cell>
          <cell r="C687" t="str">
            <v>H</v>
          </cell>
          <cell r="D687">
            <v>7.0000000000000007E-2</v>
          </cell>
        </row>
        <row r="688">
          <cell r="A688">
            <v>88390</v>
          </cell>
          <cell r="B688" t="str">
            <v>MISTURADOR DE ARGAMASSA, EIXO HORIZONTAL, CAPACIDADE DE MISTURA 300 KG, MOTOR ELÉTRICO POTÊNCIA 5 CV - MANUTENÇÃO. AF_06/2014</v>
          </cell>
          <cell r="C688" t="str">
            <v>H</v>
          </cell>
          <cell r="D688">
            <v>0.82</v>
          </cell>
        </row>
        <row r="689">
          <cell r="A689">
            <v>88391</v>
          </cell>
          <cell r="B689" t="str">
            <v>MISTURADOR DE ARGAMASSA, EIXO HORIZONTAL, CAPACIDADE DE MISTURA 300 KG, MOTOR ELÉTRICO POTÊNCIA 5 CV - MATERIAIS NA OPERAÇÃO. AF_06/2014</v>
          </cell>
          <cell r="C689" t="str">
            <v>H</v>
          </cell>
          <cell r="D689">
            <v>1.84</v>
          </cell>
        </row>
        <row r="690">
          <cell r="A690">
            <v>88394</v>
          </cell>
          <cell r="B690" t="str">
            <v>MISTURADOR DE ARGAMASSA, EIXO HORIZONTAL, CAPACIDADE DE MISTURA 600 KG, MOTOR ELÉTRICO POTÊNCIA 7,5 CV - DEPRECIAÇÃO. AF_06/2014</v>
          </cell>
          <cell r="C690" t="str">
            <v>H</v>
          </cell>
          <cell r="D690">
            <v>0.78</v>
          </cell>
        </row>
        <row r="691">
          <cell r="A691">
            <v>88395</v>
          </cell>
          <cell r="B691" t="str">
            <v>MISTURADOR DE ARGAMASSA, EIXO HORIZONTAL, CAPACIDADE DE MISTURA 600 KG, MOTOR ELÉTRICO POTÊNCIA 7,5 CV - JUROS. AF_06/2014</v>
          </cell>
          <cell r="C691" t="str">
            <v>H</v>
          </cell>
          <cell r="D691">
            <v>0.09</v>
          </cell>
        </row>
        <row r="692">
          <cell r="A692">
            <v>88396</v>
          </cell>
          <cell r="B692" t="str">
            <v>MISTURADOR DE ARGAMASSA, EIXO HORIZONTAL, CAPACIDADE DE MISTURA 600 KG, MOTOR ELÉTRICO POTÊNCIA 7,5 CV - MANUTENÇÃO. AF_06/2014</v>
          </cell>
          <cell r="C692" t="str">
            <v>H</v>
          </cell>
          <cell r="D692">
            <v>0.97</v>
          </cell>
        </row>
        <row r="693">
          <cell r="A693">
            <v>88397</v>
          </cell>
          <cell r="B693" t="str">
            <v>MISTURADOR DE ARGAMASSA, EIXO HORIZONTAL, CAPACIDADE DE MISTURA 600 KG, MOTOR ELÉTRICO POTÊNCIA 7,5 CV - MATERIAIS NA OPERAÇÃO. AF_06/2014</v>
          </cell>
          <cell r="C693" t="str">
            <v>H</v>
          </cell>
          <cell r="D693">
            <v>2.76</v>
          </cell>
        </row>
        <row r="694">
          <cell r="A694">
            <v>88400</v>
          </cell>
          <cell r="B694" t="str">
            <v>MISTURADOR DE ARGAMASSA, EIXO HORIZONTAL, CAPACIDADE DE MISTURA 160 KG, MOTOR ELÉTRICO POTÊNCIA 3 CV - DEPRECIAÇÃO. AF_06/2014</v>
          </cell>
          <cell r="C694" t="str">
            <v>H</v>
          </cell>
          <cell r="D694">
            <v>0.62</v>
          </cell>
        </row>
        <row r="695">
          <cell r="A695">
            <v>88401</v>
          </cell>
          <cell r="B695" t="str">
            <v>MISTURADOR DE ARGAMASSA, EIXO HORIZONTAL, CAPACIDADE DE MISTURA 160 KG, MOTOR ELÉTRICO POTÊNCIA 3 CV - JUROS. AF_06/2014</v>
          </cell>
          <cell r="C695" t="str">
            <v>H</v>
          </cell>
          <cell r="D695">
            <v>7.0000000000000007E-2</v>
          </cell>
        </row>
        <row r="696">
          <cell r="A696">
            <v>88402</v>
          </cell>
          <cell r="B696" t="str">
            <v>MISTURADOR DE ARGAMASSA, EIXO HORIZONTAL, CAPACIDADE DE MISTURA 160 KG, MOTOR ELÉTRICO POTÊNCIA 3 CV - MANUTENÇÃO. AF_06/2014</v>
          </cell>
          <cell r="C696" t="str">
            <v>H</v>
          </cell>
          <cell r="D696">
            <v>0.77</v>
          </cell>
        </row>
        <row r="697">
          <cell r="A697">
            <v>88403</v>
          </cell>
          <cell r="B697" t="str">
            <v>MISTURADOR DE ARGAMASSA, EIXO HORIZONTAL, CAPACIDADE DE MISTURA 160 KG, MOTOR ELÉTRICO POTÊNCIA 3 CV - MATERIAIS NA OPERAÇÃO. AF_06/2014</v>
          </cell>
          <cell r="C697" t="str">
            <v>H</v>
          </cell>
          <cell r="D697">
            <v>1.1000000000000001</v>
          </cell>
        </row>
        <row r="698">
          <cell r="A698">
            <v>88419</v>
          </cell>
          <cell r="B698" t="str">
            <v>PROJETOR DE ARGAMASSA, CAPACIDADE DE PROJEÇÃO 1,5 M3/H, ALCANCE DE 30 ATÉ 60 M, MOTOR ELÉTRICO POTÊNCIA 7,5 HP - DEPRECIAÇÃO. AF_06/2014</v>
          </cell>
          <cell r="C698" t="str">
            <v>H</v>
          </cell>
          <cell r="D698">
            <v>4.03</v>
          </cell>
        </row>
        <row r="699">
          <cell r="A699">
            <v>88422</v>
          </cell>
          <cell r="B699" t="str">
            <v>PROJETOR DE ARGAMASSA, CAPACIDADE DE PROJEÇÃO 1,5 M3/H, ALCANCE DE 30 ATÉ 60 M, MOTOR ELÉTRICO POTÊNCIA 7,5 HP - JUROS. AF_06/2014</v>
          </cell>
          <cell r="C699" t="str">
            <v>H</v>
          </cell>
          <cell r="D699">
            <v>0.47</v>
          </cell>
        </row>
        <row r="700">
          <cell r="A700">
            <v>88425</v>
          </cell>
          <cell r="B700" t="str">
            <v>PROJETOR DE ARGAMASSA, CAPACIDADE DE PROJEÇÃO 1,5 M3/H, ALCANCE DE 30 ATÉ 60 M, MOTOR ELÉTRICO POTÊNCIA 7,5 HP - MANUTENÇÃO. AF_06/2014</v>
          </cell>
          <cell r="C700" t="str">
            <v>H</v>
          </cell>
          <cell r="D700">
            <v>4.41</v>
          </cell>
        </row>
        <row r="701">
          <cell r="A701">
            <v>88427</v>
          </cell>
          <cell r="B701" t="str">
            <v>PROJETOR DE ARGAMASSA, CAPACIDADE DE PROJEÇÃO 1,5 M3/H, ALCANCE DE 30 ATÉ 60 M, MOTOR ELÉTRICO POTÊNCIA 7,5 HP - MATERIAIS NA OPERAÇÃO. AF_06/2014</v>
          </cell>
          <cell r="C701" t="str">
            <v>H</v>
          </cell>
          <cell r="D701">
            <v>2.8</v>
          </cell>
        </row>
        <row r="702">
          <cell r="A702">
            <v>88434</v>
          </cell>
          <cell r="B702" t="str">
            <v>PROJETOR DE ARGAMASSA, CAPACIDADE DE PROJEÇÃO 2 M3/H, ALCANCE ATÉ 50 M, MOTOR ELÉTRICO POTÊNCIA 7,5 HP - DEPRECIAÇÃO. AF_06/2014</v>
          </cell>
          <cell r="C702" t="str">
            <v>H</v>
          </cell>
          <cell r="D702">
            <v>5.35</v>
          </cell>
        </row>
        <row r="703">
          <cell r="A703">
            <v>88435</v>
          </cell>
          <cell r="B703" t="str">
            <v>PROJETOR DE ARGAMASSA, CAPACIDADE DE PROJEÇÃO 2 M3/H, ALCANCE ATÉ 50 M, MOTOR ELÉTRICO POTÊNCIA 7,5 HP - JUROS. AF_06/2014</v>
          </cell>
          <cell r="C703" t="str">
            <v>H</v>
          </cell>
          <cell r="D703">
            <v>0.63</v>
          </cell>
        </row>
        <row r="704">
          <cell r="A704">
            <v>88436</v>
          </cell>
          <cell r="B704" t="str">
            <v>PROJETOR DE ARGAMASSA, CAPACIDADE DE PROJEÇÃO 2 M3/H, ALCANCE ATÉ 50 M, MOTOR ELÉTRICO POTÊNCIA 7,5 HP - MANUTENÇÃO. AF_06/2014</v>
          </cell>
          <cell r="C704" t="str">
            <v>H</v>
          </cell>
          <cell r="D704">
            <v>5.85</v>
          </cell>
        </row>
        <row r="705">
          <cell r="A705">
            <v>88437</v>
          </cell>
          <cell r="B705" t="str">
            <v>PROJETOR DE ARGAMASSA, CAPACIDADE DE PROJEÇÃO 2 M3/H, ALCANCE ATÉ 50 M, MOTOR ELÉTRICO POTÊNCIA 7,5 HP - MATERIAIS NA OPERAÇÃO. AF_06/2014</v>
          </cell>
          <cell r="C705" t="str">
            <v>H</v>
          </cell>
          <cell r="D705">
            <v>2.8</v>
          </cell>
        </row>
        <row r="706">
          <cell r="A706">
            <v>88569</v>
          </cell>
          <cell r="B706" t="str">
            <v>ESPARGIDOR DE ASFALTO PRESSURIZADO COM TANQUE DE 2500 L, REBOCÁVEL COM MOTOR A GASOLINA POTÊNCIA 3,4 HP - DEPRECIAÇÃO. AF_07/2014</v>
          </cell>
          <cell r="C706" t="str">
            <v>H</v>
          </cell>
          <cell r="D706">
            <v>2.46</v>
          </cell>
        </row>
        <row r="707">
          <cell r="A707">
            <v>88570</v>
          </cell>
          <cell r="B707" t="str">
            <v>ESPARGIDOR DE ASFALTO PRESSURIZADO COM TANQUE DE 2500 L, REBOCÁVEL COM MOTOR A GASOLINA POTÊNCIA 3,4 HP - JUROS. AF_07/2014</v>
          </cell>
          <cell r="C707" t="str">
            <v>H</v>
          </cell>
          <cell r="D707">
            <v>0.53</v>
          </cell>
        </row>
        <row r="708">
          <cell r="A708">
            <v>88826</v>
          </cell>
          <cell r="B708" t="str">
            <v>BETONEIRA CAPACIDADE NOMINAL DE 400 L, CAPACIDADE DE MISTURA 280 L, MOTOR ELÉTRICO TRIFÁSICO POTÊNCIA DE 2 CV, SEM CARREGADOR - DEPRECIAÇÃO. AF_10/2014</v>
          </cell>
          <cell r="C708" t="str">
            <v>H</v>
          </cell>
          <cell r="D708">
            <v>0.24</v>
          </cell>
        </row>
        <row r="709">
          <cell r="A709">
            <v>88827</v>
          </cell>
          <cell r="B709" t="str">
            <v>BETONEIRA CAPACIDADE NOMINAL DE 400 L, CAPACIDADE DE MISTURA 280 L, MOTOR ELÉTRICO TRIFÁSICO POTÊNCIA DE 2 CV, SEM CARREGADOR - JUROS. AF_10/2014</v>
          </cell>
          <cell r="C709" t="str">
            <v>H</v>
          </cell>
          <cell r="D709">
            <v>0.02</v>
          </cell>
        </row>
        <row r="710">
          <cell r="A710">
            <v>88828</v>
          </cell>
          <cell r="B710" t="str">
            <v>BETONEIRA CAPACIDADE NOMINAL DE 400 L, CAPACIDADE DE MISTURA 280 L, MOTOR ELÉTRICO TRIFÁSICO POTÊNCIA DE 2 CV, SEM CARREGADOR - MANUTENÇÃO. AF_10/2014</v>
          </cell>
          <cell r="C710" t="str">
            <v>H</v>
          </cell>
          <cell r="D710">
            <v>0.23</v>
          </cell>
        </row>
        <row r="711">
          <cell r="A711">
            <v>88829</v>
          </cell>
          <cell r="B711" t="str">
            <v>BETONEIRA CAPACIDADE NOMINAL DE 400 L, CAPACIDADE DE MISTURA 280 L, MOTOR ELÉTRICO TRIFÁSICO POTÊNCIA DE 2 CV, SEM CARREGADOR - MATERIAIS NA OPERAÇÃO. AF_10/2014</v>
          </cell>
          <cell r="C711" t="str">
            <v>H</v>
          </cell>
          <cell r="D711">
            <v>0.73</v>
          </cell>
        </row>
        <row r="712">
          <cell r="A712">
            <v>88832</v>
          </cell>
          <cell r="B712" t="str">
            <v>ESCAVADEIRA HIDRÁULICA SOBRE ESTEIRAS, CAÇAMBA 0,80 M3, PESO OPERACIONAL 17,8 T, POTÊNCIA LÍQUIDA 110 HP - DEPRECIAÇÃO. AF_10/2014</v>
          </cell>
          <cell r="C712" t="str">
            <v>H</v>
          </cell>
          <cell r="D712">
            <v>22.1</v>
          </cell>
        </row>
        <row r="713">
          <cell r="A713">
            <v>88834</v>
          </cell>
          <cell r="B713" t="str">
            <v>ESCAVADEIRA HIDRÁULICA SOBRE ESTEIRAS, CAÇAMBA 0,80 M3, PESO OPERACIONAL 17,8 T, POTÊNCIA LÍQUIDA 110 HP - JUROS. AF_10/2014</v>
          </cell>
          <cell r="C713" t="str">
            <v>H</v>
          </cell>
          <cell r="D713">
            <v>2.99</v>
          </cell>
        </row>
        <row r="714">
          <cell r="A714">
            <v>88835</v>
          </cell>
          <cell r="B714" t="str">
            <v>ESCAVADEIRA HIDRÁULICA SOBRE ESTEIRAS, CAÇAMBA 0,80 M3, PESO OPERACIONAL 17,8 T, POTÊNCIA LÍQUIDA 110 HP - MANUTENÇÃO. AF_10/2014</v>
          </cell>
          <cell r="C714" t="str">
            <v>H</v>
          </cell>
          <cell r="D714">
            <v>27.62</v>
          </cell>
        </row>
        <row r="715">
          <cell r="A715">
            <v>88836</v>
          </cell>
          <cell r="B715" t="str">
            <v>ESCAVADEIRA HIDRÁULICA SOBRE ESTEIRAS, CAÇAMBA 0,80 M3, PESO OPERACIONAL 17,8 T, POTÊNCIA LÍQUIDA 110 HP - MATERIAIS NA OPERAÇÃO. AF_10/2014</v>
          </cell>
          <cell r="C715" t="str">
            <v>H</v>
          </cell>
          <cell r="D715">
            <v>43</v>
          </cell>
        </row>
        <row r="716">
          <cell r="A716">
            <v>88839</v>
          </cell>
          <cell r="B716" t="str">
            <v>TRATOR DE ESTEIRAS, POTÊNCIA 125 HP, PESO OPERACIONAL 12,9 T, COM LÂMINA 2,7 M3 - DEPRECIAÇÃO. AF_10/2014</v>
          </cell>
          <cell r="C716" t="str">
            <v>H</v>
          </cell>
          <cell r="D716">
            <v>18.07</v>
          </cell>
        </row>
        <row r="717">
          <cell r="A717">
            <v>88840</v>
          </cell>
          <cell r="B717" t="str">
            <v>TRATOR DE ESTEIRAS, POTÊNCIA 125 HP, PESO OPERACIONAL 12,9 T, COM LÂMINA 2,7 M3 - JUROS. AF_10/2014</v>
          </cell>
          <cell r="C717" t="str">
            <v>H</v>
          </cell>
          <cell r="D717">
            <v>4.0599999999999996</v>
          </cell>
        </row>
        <row r="718">
          <cell r="A718">
            <v>88841</v>
          </cell>
          <cell r="B718" t="str">
            <v>TRATOR DE ESTEIRAS, POTÊNCIA 125 HP, PESO OPERACIONAL 12,9 T, COM LÂMINA 2,7 M3 - MANUTENÇÃO. AF_10/2014</v>
          </cell>
          <cell r="C718" t="str">
            <v>H</v>
          </cell>
          <cell r="D718">
            <v>32.31</v>
          </cell>
        </row>
        <row r="719">
          <cell r="A719">
            <v>88842</v>
          </cell>
          <cell r="B719" t="str">
            <v>TRATOR DE ESTEIRAS, POTÊNCIA 125 HP, PESO OPERACIONAL 12,9 T, COM LÂMINA 2,7 M3 - MATERIAIS NA OPERAÇÃO. AF_10/2014</v>
          </cell>
          <cell r="C719" t="str">
            <v>H</v>
          </cell>
          <cell r="D719">
            <v>52.63</v>
          </cell>
        </row>
        <row r="720">
          <cell r="A720">
            <v>88847</v>
          </cell>
          <cell r="B720" t="str">
            <v>USINA DE LAMA ASFÁLTICA, PROD 30 A 50 T/H, SILO DE AGREGADO 7 M3, RESERVATÓRIOS PARA EMULSÃO E ÁGUA DE 2,3 M3 CADA, MISTURADOR TIPO PUG MILL A SER MONTADO SOBRE CAMINHÃO - DEPRECIAÇÃO. AF_10/2014</v>
          </cell>
          <cell r="C720" t="str">
            <v>H</v>
          </cell>
          <cell r="D720">
            <v>14.55</v>
          </cell>
        </row>
        <row r="721">
          <cell r="A721">
            <v>88848</v>
          </cell>
          <cell r="B721" t="str">
            <v>USINA DE LAMA ASFÁLTICA, PROD 30 A 50 T/H, SILO DE AGREGADO 7 M3, RESERVATÓRIOS PARA EMULSÃO E ÁGUA DE 2,3 M3 CADA, MISTURADOR TIPO PUG MILL A SER MONTADO SOBRE CAMINHÃO - JUROS. AF_10/2014</v>
          </cell>
          <cell r="C721" t="str">
            <v>H</v>
          </cell>
          <cell r="D721">
            <v>3.05</v>
          </cell>
        </row>
        <row r="722">
          <cell r="A722">
            <v>88853</v>
          </cell>
          <cell r="B722" t="str">
            <v>MOTOBOMBA CENTRÍFUGA, MOTOR A GASOLINA, POTÊNCIA 5,42 HP, BOCAIS 1 1/2" X 1", DIÂMETRO ROTOR 143 MM HM/Q = 6 MCA / 16,8 M3/H A 38 MCA / 6,6 M3/H - DEPRECIAÇÃO. AF_06/2014</v>
          </cell>
          <cell r="C722" t="str">
            <v>H</v>
          </cell>
          <cell r="D722">
            <v>0.14000000000000001</v>
          </cell>
        </row>
        <row r="723">
          <cell r="A723">
            <v>88854</v>
          </cell>
          <cell r="B723" t="str">
            <v>MOTOBOMBA CENTRÍFUGA, MOTOR A GASOLINA, POTÊNCIA 5,42 HP, BOCAIS 1 1/2" X 1", DIÂMETRO ROTOR 143 MM HM/Q = 6 MCA / 16,8 M3/H A 38 MCA / 6,6 M3/H - JUROS. AF_06/2014</v>
          </cell>
          <cell r="C723" t="str">
            <v>H</v>
          </cell>
          <cell r="D723">
            <v>0.01</v>
          </cell>
        </row>
        <row r="724">
          <cell r="A724">
            <v>88855</v>
          </cell>
          <cell r="B724" t="str">
            <v>GRADE DE DISCO CONTROLE REMOTO REBOCÁVEL, COM 24 DISCOS 24 X 6 MM COM PNEUS PARA TRANSPORTE - DEPRECIAÇÃO. AF_06/2014</v>
          </cell>
          <cell r="C724" t="str">
            <v>H</v>
          </cell>
          <cell r="D724">
            <v>1.71</v>
          </cell>
        </row>
        <row r="725">
          <cell r="A725">
            <v>88856</v>
          </cell>
          <cell r="B725" t="str">
            <v>GRADE DE DISCO CONTROLE REMOTO REBOCÁVEL, COM 24 DISCOS 24 X 6 MM COM PNEUS PARA TRANSPORTE - JUROS. AF_06/2014</v>
          </cell>
          <cell r="C725" t="str">
            <v>H</v>
          </cell>
          <cell r="D725">
            <v>0.24</v>
          </cell>
        </row>
        <row r="726">
          <cell r="A726">
            <v>88857</v>
          </cell>
          <cell r="B726" t="str">
            <v>RETROESCAVADEIRA SOBRE RODAS COM CARREGADEIRA, TRAÇÃO 4X4, POTÊNCIA LÍQ. 88 HP, CAÇAMBA CARREG. CAP. MÍN. 1 M3, CAÇAMBA RETRO CAP. 0,26 M3, PESO OPERACIONAL MÍN. 6.674 KG, PROFUNDIDADE ESCAVAÇÃO MÁX. 4,37 M - DEPRECIAÇÃO. AF_06/2014</v>
          </cell>
          <cell r="C726" t="str">
            <v>H</v>
          </cell>
          <cell r="D726">
            <v>13.64</v>
          </cell>
        </row>
        <row r="727">
          <cell r="A727">
            <v>88858</v>
          </cell>
          <cell r="B727" t="str">
            <v>RETROESCAVADEIRA SOBRE RODAS COM CARREGADEIRA, TRAÇÃO 4X4, POTÊNCIA LÍQ. 88 HP, CAÇAMBA CARREG. CAP. MÍN. 1 M3, CAÇAMBA RETRO CAP. 0,26 M3, PESO OPERACIONAL MÍN. 6.674 KG, PROFUNDIDADE ESCAVAÇÃO MÁX. 4,37 M - JUROS. AF_06/2014</v>
          </cell>
          <cell r="C727" t="str">
            <v>H</v>
          </cell>
          <cell r="D727">
            <v>1.85</v>
          </cell>
        </row>
        <row r="728">
          <cell r="A728">
            <v>88859</v>
          </cell>
          <cell r="B728" t="str">
            <v>RETROESCAVADEIRA SOBRE RODAS COM CARREGADEIRA, TRAÇÃO 4X2, POTÊNCIA LÍQ. 79 HP, CAÇAMBA CARREG. CAP. MÍN. 1 M3, CAÇAMBA RETRO CAP. 0,20 M3, PESO OPERACIONAL MÍN. 6.570 KG, PROFUNDIDADE ESCAVAÇÃO MÁX. 4,37 M - DEPRECIAÇÃO. AF_06/2014</v>
          </cell>
          <cell r="C728" t="str">
            <v>H</v>
          </cell>
          <cell r="D728">
            <v>12.13</v>
          </cell>
        </row>
        <row r="729">
          <cell r="A729">
            <v>88860</v>
          </cell>
          <cell r="B729" t="str">
            <v>RETROESCAVADEIRA SOBRE RODAS COM CARREGADEIRA, TRAÇÃO 4X2, POTÊNCIA LÍQ. 79 HP, CAÇAMBA CARREG. CAP. MÍN. 1 M3, CAÇAMBA RETRO CAP. 0,20 M3, PESO OPERACIONAL MÍN. 6.570 KG, PROFUNDIDADE ESCAVAÇÃO MÁX. 4,37 M - JUROS. AF_06/2014</v>
          </cell>
          <cell r="C729" t="str">
            <v>H</v>
          </cell>
          <cell r="D729">
            <v>1.64</v>
          </cell>
        </row>
        <row r="730">
          <cell r="A730">
            <v>88900</v>
          </cell>
          <cell r="B730" t="str">
            <v>ESCAVADEIRA HIDRÁULICA SOBRE ESTEIRAS, CAÇAMBA 1,20 M3, PESO OPERACIONAL 21 T, POTÊNCIA BRUTA 155 HP - DEPRECIAÇÃO. AF_06/2014</v>
          </cell>
          <cell r="C730" t="str">
            <v>H</v>
          </cell>
          <cell r="D730">
            <v>25.76</v>
          </cell>
        </row>
        <row r="731">
          <cell r="A731">
            <v>88902</v>
          </cell>
          <cell r="B731" t="str">
            <v>ESCAVADEIRA HIDRÁULICA SOBRE ESTEIRAS, CAÇAMBA 1,20 M3, PESO OPERACIONAL 21 T, POTÊNCIA BRUTA 155 HP - JUROS. AF_06/2014</v>
          </cell>
          <cell r="C731" t="str">
            <v>H</v>
          </cell>
          <cell r="D731">
            <v>3.49</v>
          </cell>
        </row>
        <row r="732">
          <cell r="A732">
            <v>88903</v>
          </cell>
          <cell r="B732" t="str">
            <v>ESCAVADEIRA HIDRÁULICA SOBRE ESTEIRAS, CAÇAMBA 1,20 M3, PESO OPERACIONAL 21 T, POTÊNCIA BRUTA 155 HP - MANUTENÇÃO. AF_06/2014</v>
          </cell>
          <cell r="C732" t="str">
            <v>H</v>
          </cell>
          <cell r="D732">
            <v>32.21</v>
          </cell>
        </row>
        <row r="733">
          <cell r="A733">
            <v>88904</v>
          </cell>
          <cell r="B733" t="str">
            <v>ESCAVADEIRA HIDRÁULICA SOBRE ESTEIRAS, CAÇAMBA 1,20 M3, PESO OPERACIONAL 21 T, POTÊNCIA BRUTA 155 HP - MATERIAIS NA OPERAÇÃO. AF_06/2014</v>
          </cell>
          <cell r="C733" t="str">
            <v>H</v>
          </cell>
          <cell r="D733">
            <v>60.57</v>
          </cell>
        </row>
        <row r="734">
          <cell r="A734">
            <v>89009</v>
          </cell>
          <cell r="B734" t="str">
            <v>TRATOR DE ESTEIRAS, POTÊNCIA 150 HP, PESO OPERACIONAL 16,7 T, COM RODA MOTRIZ ELEVADA E LÂMINA 3,18 M3 - DEPRECIAÇÃO. AF_06/2014</v>
          </cell>
          <cell r="C734" t="str">
            <v>H</v>
          </cell>
          <cell r="D734">
            <v>22.39</v>
          </cell>
        </row>
        <row r="735">
          <cell r="A735">
            <v>89010</v>
          </cell>
          <cell r="B735" t="str">
            <v>TRATOR DE ESTEIRAS, POTÊNCIA 150 HP, PESO OPERACIONAL 16,7 T, COM RODA MOTRIZ ELEVADA E LÂMINA 3,18 M3 - JUROS. AF_06/2014</v>
          </cell>
          <cell r="C735" t="str">
            <v>H</v>
          </cell>
          <cell r="D735">
            <v>5.04</v>
          </cell>
        </row>
        <row r="736">
          <cell r="A736">
            <v>89011</v>
          </cell>
          <cell r="B736" t="str">
            <v>RETROESCAVADEIRA SOBRE RODAS COM CARREGADEIRA, TRAÇÃO 4X4, POTÊNCIA LÍQ. 72 HP, CAÇAMBA CARREG. CAP. MÍN. 0,79 M3, CAÇAMBA RETRO CAP. 0,18 M3, PESO OPERACIONAL MÍN. 7.140 KG, PROFUNDIDADE ESCAVAÇÃO MÁX. 4,50 M - DEPRECIAÇÃO. AF_06/2014</v>
          </cell>
          <cell r="C736" t="str">
            <v>H</v>
          </cell>
          <cell r="D736">
            <v>13.16</v>
          </cell>
        </row>
        <row r="737">
          <cell r="A737">
            <v>89012</v>
          </cell>
          <cell r="B737" t="str">
            <v>RETROESCAVADEIRA SOBRE RODAS COM CARREGADEIRA, TRAÇÃO 4X4, POTÊNCIA LÍQ. 72 HP, CAÇAMBA CARREG. CAP. MÍN. 0,79 M3, CAÇAMBA RETRO CAP. 0,18 M3, PESO OPERACIONAL MÍN. 7.140 KG, PROFUNDIDADE ESCAVAÇÃO MÁX. 4,50 M - JUROS. AF_06/2014</v>
          </cell>
          <cell r="C737" t="str">
            <v>H</v>
          </cell>
          <cell r="D737">
            <v>1.78</v>
          </cell>
        </row>
        <row r="738">
          <cell r="A738">
            <v>89013</v>
          </cell>
          <cell r="B738" t="str">
            <v>TRATOR DE ESTEIRAS, POTÊNCIA 347 HP, PESO OPERACIONAL 38,5 T, COM LÂMINA 8,70 M3 - DEPRECIAÇÃO. AF_06/2014</v>
          </cell>
          <cell r="C738" t="str">
            <v>H</v>
          </cell>
          <cell r="D738">
            <v>73.34</v>
          </cell>
        </row>
        <row r="739">
          <cell r="A739">
            <v>89014</v>
          </cell>
          <cell r="B739" t="str">
            <v>TRATOR DE ESTEIRAS, POTÊNCIA 347 HP, PESO OPERACIONAL 38,5 T, COM LÂMINA 8,70 M3 - JUROS. AF_06/2014</v>
          </cell>
          <cell r="C739" t="str">
            <v>H</v>
          </cell>
          <cell r="D739">
            <v>16.5</v>
          </cell>
        </row>
        <row r="740">
          <cell r="A740">
            <v>89015</v>
          </cell>
          <cell r="B740" t="str">
            <v>VASSOURA MECÂNICA REBOCÁVEL COM ESCOVA CILÍNDRICA, LARGURA ÚTIL DE VARRIMENTO DE 2,44 M - DEPRECIAÇÃO. AF_06/2014</v>
          </cell>
          <cell r="C740" t="str">
            <v>H</v>
          </cell>
          <cell r="D740">
            <v>1.98</v>
          </cell>
        </row>
        <row r="741">
          <cell r="A741">
            <v>89016</v>
          </cell>
          <cell r="B741" t="str">
            <v>VASSOURA MECÂNICA REBOCÁVEL COM ESCOVA CILÍNDRICA, LARGURA ÚTIL DE VARRIMENTO DE 2,44 M - JUROS. AF_06/2014</v>
          </cell>
          <cell r="C741" t="str">
            <v>H</v>
          </cell>
          <cell r="D741">
            <v>0.26</v>
          </cell>
        </row>
        <row r="742">
          <cell r="A742">
            <v>89017</v>
          </cell>
          <cell r="B742" t="str">
            <v>TRATOR DE ESTEIRAS, POTÊNCIA 170 HP, PESO OPERACIONAL 19 T, CAÇAMBA 5,2 M3 - DEPRECIAÇÃO. AF_06/2014</v>
          </cell>
          <cell r="C742" t="str">
            <v>H</v>
          </cell>
          <cell r="D742">
            <v>22.25</v>
          </cell>
        </row>
        <row r="743">
          <cell r="A743">
            <v>89018</v>
          </cell>
          <cell r="B743" t="str">
            <v>TRATOR DE ESTEIRAS, POTÊNCIA 170 HP, PESO OPERACIONAL 19 T, CAÇAMBA 5,2 M3 - JUROS. AF_06/2014</v>
          </cell>
          <cell r="C743" t="str">
            <v>H</v>
          </cell>
          <cell r="D743">
            <v>5</v>
          </cell>
        </row>
        <row r="744">
          <cell r="A744">
            <v>89019</v>
          </cell>
          <cell r="B744" t="str">
            <v>BOMBA SUBMERSÍVEL ELÉTRICA TRIFÁSICA, POTÊNCIA 2,96 HP, Ø ROTOR 144 MM SEMI-ABERTO, BOCAL DE SAÍDA Ø 2, HM/Q = 2 MCA / 38,8 M3/H A 28 MCA / 5 M3/H - DEPRECIAÇÃO. AF_06/2014</v>
          </cell>
          <cell r="C744" t="str">
            <v>H</v>
          </cell>
          <cell r="D744">
            <v>0.3</v>
          </cell>
        </row>
        <row r="745">
          <cell r="A745">
            <v>89020</v>
          </cell>
          <cell r="B745" t="str">
            <v>BOMBA SUBMERSÍVEL ELÉTRICA TRIFÁSICA, POTÊNCIA 2,96 HP, Ø ROTOR 144 MM SEMI-ABERTO, BOCAL DE SAÍDA Ø 2, HM/Q = 2 MCA / 38,8 M3/H A 28 MCA / 5 M3/H - JUROS. AF_06/2014</v>
          </cell>
          <cell r="C745" t="str">
            <v>H</v>
          </cell>
          <cell r="D745">
            <v>0.03</v>
          </cell>
        </row>
        <row r="746">
          <cell r="A746">
            <v>89023</v>
          </cell>
          <cell r="B746" t="str">
            <v>TANQUE DE ASFALTO ESTACIONÁRIO COM MAÇARICO, CAPACIDADE 20.000 L - DEPRECIAÇÃO. AF_06/2014</v>
          </cell>
          <cell r="C746" t="str">
            <v>H</v>
          </cell>
          <cell r="D746">
            <v>2.2799999999999998</v>
          </cell>
        </row>
        <row r="747">
          <cell r="A747">
            <v>89024</v>
          </cell>
          <cell r="B747" t="str">
            <v>TANQUE DE ASFALTO ESTACIONÁRIO COM MAÇARICO, CAPACIDADE 20.000 L - JUROS. AF_06/2014</v>
          </cell>
          <cell r="C747" t="str">
            <v>H</v>
          </cell>
          <cell r="D747">
            <v>0.38</v>
          </cell>
        </row>
        <row r="748">
          <cell r="A748">
            <v>89025</v>
          </cell>
          <cell r="B748" t="str">
            <v>TANQUE DE ASFALTO ESTACIONÁRIO COM MAÇARICO, CAPACIDADE 20.000 L - MANUTENÇÃO. AF_06/2014</v>
          </cell>
          <cell r="C748" t="str">
            <v>H</v>
          </cell>
          <cell r="D748">
            <v>4.29</v>
          </cell>
        </row>
        <row r="749">
          <cell r="A749">
            <v>89026</v>
          </cell>
          <cell r="B749" t="str">
            <v>TANQUE DE ASFALTO ESTACIONÁRIO COM MAÇARICO, CAPACIDADE 20.000 L - MATERIAIS NA OPERAÇÃO. AF_06/2014</v>
          </cell>
          <cell r="C749" t="str">
            <v>H</v>
          </cell>
          <cell r="D749">
            <v>134.11000000000001</v>
          </cell>
        </row>
        <row r="750">
          <cell r="A750">
            <v>89029</v>
          </cell>
          <cell r="B750" t="str">
            <v>TRATOR DE ESTEIRAS, POTÊNCIA 100 HP, PESO OPERACIONAL 9,4 T, COM LÂMINA 2,19 M3 - DEPRECIAÇÃO. AF_06/2014</v>
          </cell>
          <cell r="C750" t="str">
            <v>H</v>
          </cell>
          <cell r="D750">
            <v>17.27</v>
          </cell>
        </row>
        <row r="751">
          <cell r="A751">
            <v>89030</v>
          </cell>
          <cell r="B751" t="str">
            <v>TRATOR DE ESTEIRAS, POTÊNCIA 100 HP, PESO OPERACIONAL 9,4 T, COM LÂMINA 2,19 M3 - JUROS. AF_06/2014</v>
          </cell>
          <cell r="C751" t="str">
            <v>H</v>
          </cell>
          <cell r="D751">
            <v>3.88</v>
          </cell>
        </row>
        <row r="752">
          <cell r="A752">
            <v>89033</v>
          </cell>
          <cell r="B752" t="str">
            <v>TRATOR DE PNEUS, POTÊNCIA 85 CV, TRAÇÃO 4X4, PESO COM LASTRO DE 4.675 KG - DEPRECIAÇÃO. AF_06/2014</v>
          </cell>
          <cell r="C752" t="str">
            <v>H</v>
          </cell>
          <cell r="D752">
            <v>6.87</v>
          </cell>
        </row>
        <row r="753">
          <cell r="A753">
            <v>89034</v>
          </cell>
          <cell r="B753" t="str">
            <v>TRATOR DE PNEUS, POTÊNCIA 85 CV, TRAÇÃO 4X4, PESO COM LASTRO DE 4.675 KG - JUROS. AF_06/2014</v>
          </cell>
          <cell r="C753" t="str">
            <v>H</v>
          </cell>
          <cell r="D753">
            <v>0.95</v>
          </cell>
        </row>
        <row r="754">
          <cell r="A754">
            <v>89128</v>
          </cell>
          <cell r="B754" t="str">
            <v>PÁ CARREGADEIRA SOBRE RODAS, POTÊNCIA LÍQUIDA 128 HP, CAPACIDADE DA CAÇAMBA 1,7 A 2,8 M3, PESO OPERACIONAL 11632 KG - DEPRECIAÇÃO. AF_06/2014</v>
          </cell>
          <cell r="C754" t="str">
            <v>H</v>
          </cell>
          <cell r="D754">
            <v>20.53</v>
          </cell>
        </row>
        <row r="755">
          <cell r="A755">
            <v>89129</v>
          </cell>
          <cell r="B755" t="str">
            <v>PÁ CARREGADEIRA SOBRE RODAS, POTÊNCIA LÍQUIDA 128 HP, CAPACIDADE DA CAÇAMBA 1,7 A 2,8 M3, PESO OPERACIONAL 11632 KG - JUROS. AF_06/2014</v>
          </cell>
          <cell r="C755" t="str">
            <v>H</v>
          </cell>
          <cell r="D755">
            <v>2.78</v>
          </cell>
        </row>
        <row r="756">
          <cell r="A756">
            <v>89130</v>
          </cell>
          <cell r="B756" t="str">
            <v>PÁ CARREGADEIRA SOBRE RODAS, POTÊNCIA 197 HP, CAPACIDADE DA CAÇAMBA 2,5 A 3,5 M3, PESO OPERACIONAL 18338 KG - DEPRECIAÇÃO. AF_06/2014</v>
          </cell>
          <cell r="C756" t="str">
            <v>H</v>
          </cell>
          <cell r="D756">
            <v>28.46</v>
          </cell>
        </row>
        <row r="757">
          <cell r="A757">
            <v>89131</v>
          </cell>
          <cell r="B757" t="str">
            <v>PÁ CARREGADEIRA SOBRE RODAS, POTÊNCIA 197 HP, CAPACIDADE DA CAÇAMBA 2,5 A 3,5 M3, PESO OPERACIONAL 18338 KG - JUROS. AF_06/2014</v>
          </cell>
          <cell r="C757" t="str">
            <v>H</v>
          </cell>
          <cell r="D757">
            <v>3.86</v>
          </cell>
        </row>
        <row r="758">
          <cell r="A758">
            <v>89210</v>
          </cell>
          <cell r="B758" t="str">
            <v>ROLO COMPACTADOR VIBRATÓRIO DE UM CILINDRO AÇO LISO, POTÊNCIA 80 HP, PESO OPERACIONAL MÁXIMO 8,1 T, IMPACTO DINÂMICO 16,15 / 9,5 T, LARGURA DE TRABALHO 1,68 M - DEPRECIAÇÃO. AF_06/2014</v>
          </cell>
          <cell r="C758" t="str">
            <v>H</v>
          </cell>
          <cell r="D758">
            <v>15.38</v>
          </cell>
        </row>
        <row r="759">
          <cell r="A759">
            <v>89211</v>
          </cell>
          <cell r="B759" t="str">
            <v>ROLO COMPACTADOR VIBRATÓRIO DE UM CILINDRO AÇO LISO, POTÊNCIA 80 HP, PESO OPERACIONAL MÁXIMO 8,1 T, IMPACTO DINÂMICO 16,15 / 9,5 T, LARGURA DE TRABALHO 1,68 M - JUROS. AF_06/2014</v>
          </cell>
          <cell r="C759" t="str">
            <v>H</v>
          </cell>
          <cell r="D759">
            <v>2.13</v>
          </cell>
        </row>
        <row r="760">
          <cell r="A760">
            <v>89212</v>
          </cell>
          <cell r="B760" t="str">
            <v>BATE-ESTACAS POR GRAVIDADE, POTÊNCIA DE 160 HP, PESO DO MARTELO ATÉ 3 TONELADAS - DEPRECIAÇÃO. AF_11/2014</v>
          </cell>
          <cell r="C760" t="str">
            <v>H</v>
          </cell>
          <cell r="D760">
            <v>15.18</v>
          </cell>
        </row>
        <row r="761">
          <cell r="A761">
            <v>89213</v>
          </cell>
          <cell r="B761" t="str">
            <v>BATE-ESTACAS POR GRAVIDADE, POTÊNCIA DE 160 HP, PESO DO MARTELO ATÉ 3 TONELADAS - JUROS. AF_11/2014</v>
          </cell>
          <cell r="C761" t="str">
            <v>H</v>
          </cell>
          <cell r="D761">
            <v>2.39</v>
          </cell>
        </row>
        <row r="762">
          <cell r="A762">
            <v>89214</v>
          </cell>
          <cell r="B762" t="str">
            <v>BATE-ESTACAS POR GRAVIDADE, POTÊNCIA DE 160 HP, PESO DO MARTELO ATÉ 3 TONELADAS - MANUTENÇÃO. AF_11/2014</v>
          </cell>
          <cell r="C762" t="str">
            <v>H</v>
          </cell>
          <cell r="D762">
            <v>14.25</v>
          </cell>
        </row>
        <row r="763">
          <cell r="A763">
            <v>89215</v>
          </cell>
          <cell r="B763" t="str">
            <v>BATE-ESTACAS POR GRAVIDADE, POTÊNCIA DE 160 HP, PESO DO MARTELO ATÉ 3 TONELADAS - MATERIAIS NA OPERAÇÃO. AF_11/2014</v>
          </cell>
          <cell r="C763" t="str">
            <v>H</v>
          </cell>
          <cell r="D763">
            <v>62.54</v>
          </cell>
        </row>
        <row r="764">
          <cell r="A764">
            <v>89221</v>
          </cell>
          <cell r="B764" t="str">
            <v>BETONEIRA CAPACIDADE NOMINAL DE 600 L, CAPACIDADE DE MISTURA 360 L, MOTOR ELÉTRICO TRIFÁSICO POTÊNCIA DE 4 CV, SEM CARREGADOR - DEPRECIAÇÃO. AF_11/2014</v>
          </cell>
          <cell r="C764" t="str">
            <v>H</v>
          </cell>
          <cell r="D764">
            <v>1</v>
          </cell>
        </row>
        <row r="765">
          <cell r="A765">
            <v>89222</v>
          </cell>
          <cell r="B765" t="str">
            <v>BETONEIRA CAPACIDADE NOMINAL DE 600 L, CAPACIDADE DE MISTURA 360 L, MOTOR ELÉTRICO TRIFÁSICO POTÊNCIA DE 4 CV, SEM CARREGADOR - JUROS. AF_11/2014</v>
          </cell>
          <cell r="C765" t="str">
            <v>H</v>
          </cell>
          <cell r="D765">
            <v>0.11</v>
          </cell>
        </row>
        <row r="766">
          <cell r="A766">
            <v>89223</v>
          </cell>
          <cell r="B766" t="str">
            <v>BETONEIRA CAPACIDADE NOMINAL DE 600 L, CAPACIDADE DE MISTURA 360 L, MOTOR ELÉTRICO TRIFÁSICO POTÊNCIA DE 4 CV, SEM CARREGADOR - MANUTENÇÃO. AF_11/2014</v>
          </cell>
          <cell r="C766" t="str">
            <v>H</v>
          </cell>
          <cell r="D766">
            <v>0.94</v>
          </cell>
        </row>
        <row r="767">
          <cell r="A767">
            <v>89224</v>
          </cell>
          <cell r="B767" t="str">
            <v>BETONEIRA CAPACIDADE NOMINAL DE 600 L, CAPACIDADE DE MISTURA 360 L, MOTOR ELÉTRICO TRIFÁSICO POTÊNCIA DE 4 CV, SEM CARREGADOR - MATERIAIS NA OPERAÇÃO. AF_11/2014</v>
          </cell>
          <cell r="C767" t="str">
            <v>H</v>
          </cell>
          <cell r="D767">
            <v>1.47</v>
          </cell>
        </row>
        <row r="768">
          <cell r="A768">
            <v>89228</v>
          </cell>
          <cell r="B768" t="str">
            <v>MOTONIVELADORA POTÊNCIA BÁSICA LÍQUIDA (PRIMEIRA MARCHA) 125 HP, PESO BRUTO 13032 KG, LARGURA DA LÂMINA DE 3,7 M - DEPRECIAÇÃO. AF_06/2014</v>
          </cell>
          <cell r="C768" t="str">
            <v>H</v>
          </cell>
          <cell r="D768">
            <v>21.88</v>
          </cell>
        </row>
        <row r="769">
          <cell r="A769">
            <v>89229</v>
          </cell>
          <cell r="B769" t="str">
            <v>MOTONIVELADORA POTÊNCIA BÁSICA LÍQUIDA (PRIMEIRA MARCHA) 125 HP, PESO BRUTO 13032 KG, LARGURA DA LÂMINA DE 3,7 M - JUROS. AF_06/2014</v>
          </cell>
          <cell r="C769" t="str">
            <v>H</v>
          </cell>
          <cell r="D769">
            <v>3.93</v>
          </cell>
        </row>
        <row r="770">
          <cell r="A770">
            <v>89230</v>
          </cell>
          <cell r="B770" t="str">
            <v>FRESADORA DE ASFALTO A FRIO SOBRE RODAS, LARGURA FRESAGEM DE 1,0 M, POTÊNCIA 208 HP - DEPRECIAÇÃO. AF_11/2014</v>
          </cell>
          <cell r="C770" t="str">
            <v>H</v>
          </cell>
          <cell r="D770">
            <v>90.55</v>
          </cell>
        </row>
        <row r="771">
          <cell r="A771">
            <v>89231</v>
          </cell>
          <cell r="B771" t="str">
            <v>FRESADORA DE ASFALTO A FRIO SOBRE RODAS, LARGURA FRESAGEM DE 1,0 M, POTÊNCIA 208 HP - JUROS. AF_11/2014</v>
          </cell>
          <cell r="C771" t="str">
            <v>H</v>
          </cell>
          <cell r="D771">
            <v>14.34</v>
          </cell>
        </row>
        <row r="772">
          <cell r="A772">
            <v>89232</v>
          </cell>
          <cell r="B772" t="str">
            <v>FRESADORA DE ASFALTO A FRIO SOBRE RODAS, LARGURA FRESAGEM DE 1,0 M, POTÊNCIA 208 HP - MANUTENÇÃO. AF_11/2014</v>
          </cell>
          <cell r="C772" t="str">
            <v>H</v>
          </cell>
          <cell r="D772">
            <v>161.52000000000001</v>
          </cell>
        </row>
        <row r="773">
          <cell r="A773">
            <v>89233</v>
          </cell>
          <cell r="B773" t="str">
            <v>FRESADORA DE ASFALTO A FRIO SOBRE RODAS, LARGURA FRESAGEM DE 1,0 M, POTÊNCIA 208 HP - MATERIAIS NA OPERAÇÃO. AF_11/2014</v>
          </cell>
          <cell r="C773" t="str">
            <v>H</v>
          </cell>
          <cell r="D773">
            <v>112.55</v>
          </cell>
        </row>
        <row r="774">
          <cell r="A774">
            <v>89236</v>
          </cell>
          <cell r="B774" t="str">
            <v>FRESADORA DE ASFALTO A FRIO SOBRE RODAS, LARGURA FRESAGEM DE 2,0 M, POTÊNCIA 550 HP - DEPRECIAÇÃO. AF_11/2014</v>
          </cell>
          <cell r="C774" t="str">
            <v>H</v>
          </cell>
          <cell r="D774">
            <v>211.54</v>
          </cell>
        </row>
        <row r="775">
          <cell r="A775">
            <v>89237</v>
          </cell>
          <cell r="B775" t="str">
            <v>FRESADORA DE ASFALTO A FRIO SOBRE RODAS, LARGURA FRESAGEM DE 2,0 M, POTÊNCIA 550 HP - JUROS. AF_11/2014</v>
          </cell>
          <cell r="C775" t="str">
            <v>H</v>
          </cell>
          <cell r="D775">
            <v>33.520000000000003</v>
          </cell>
        </row>
        <row r="776">
          <cell r="A776">
            <v>89238</v>
          </cell>
          <cell r="B776" t="str">
            <v>FRESADORA DE ASFALTO A FRIO SOBRE RODAS, LARGURA FRESAGEM DE 2,0 M, POTÊNCIA 550 HP - MANUTENÇÃO. AF_11/2014</v>
          </cell>
          <cell r="C776" t="str">
            <v>H</v>
          </cell>
          <cell r="D776">
            <v>377.32</v>
          </cell>
        </row>
        <row r="777">
          <cell r="A777">
            <v>89239</v>
          </cell>
          <cell r="B777" t="str">
            <v>FRESADORA DE ASFALTO A FRIO SOBRE RODAS, LARGURA FRESAGEM DE 2,0 M, POTÊNCIA 550 HP - MATERIAIS NA OPERAÇÃO. AF_11/2014</v>
          </cell>
          <cell r="C777" t="str">
            <v>H</v>
          </cell>
          <cell r="D777">
            <v>297.64999999999998</v>
          </cell>
        </row>
        <row r="778">
          <cell r="A778">
            <v>89240</v>
          </cell>
          <cell r="B778" t="str">
            <v>VIBROACABADORA DE ASFALTO SOBRE ESTEIRAS, LARGURA DE PAVIMENTAÇÃO 1,90 M A 5,30 M, POTÊNCIA 105 HP CAPACIDADE 450 T/H - DEPRECIAÇÃO. AF_11/2014</v>
          </cell>
          <cell r="C778" t="str">
            <v>H</v>
          </cell>
          <cell r="D778">
            <v>64.92</v>
          </cell>
        </row>
        <row r="779">
          <cell r="A779">
            <v>89241</v>
          </cell>
          <cell r="B779" t="str">
            <v>VIBROACABADORA DE ASFALTO SOBRE ESTEIRAS, LARGURA DE PAVIMENTAÇÃO 1,90 M A 5,30 M, POTÊNCIA 105 HP CAPACIDADE 450 T/H - JUROS. AF_11/2014</v>
          </cell>
          <cell r="C779" t="str">
            <v>H</v>
          </cell>
          <cell r="D779">
            <v>11.68</v>
          </cell>
        </row>
        <row r="780">
          <cell r="A780">
            <v>89246</v>
          </cell>
          <cell r="B780" t="str">
            <v>RECICLADORA DE ASFALTO A FRIO SOBRE RODAS, LARGURA FRESAGEM DE 2,0 M, POTÊNCIA 422 HP - DEPRECIAÇÃO. AF_11/2014</v>
          </cell>
          <cell r="C780" t="str">
            <v>H</v>
          </cell>
          <cell r="D780">
            <v>183.81</v>
          </cell>
        </row>
        <row r="781">
          <cell r="A781">
            <v>89247</v>
          </cell>
          <cell r="B781" t="str">
            <v>RECICLADORA DE ASFALTO A FRIO SOBRE RODAS, LARGURA FRESAGEM DE 2,0 M, POTÊNCIA 422 HP - JUROS. AF_11/2014</v>
          </cell>
          <cell r="C781" t="str">
            <v>H</v>
          </cell>
          <cell r="D781">
            <v>29.12</v>
          </cell>
        </row>
        <row r="782">
          <cell r="A782">
            <v>89248</v>
          </cell>
          <cell r="B782" t="str">
            <v>RECICLADORA DE ASFALTO A FRIO SOBRE RODAS, LARGURA FRESAGEM DE 2,0 M, POTÊNCIA 422 HP - MANUTENÇÃO. AF_11/2014</v>
          </cell>
          <cell r="C782" t="str">
            <v>H</v>
          </cell>
          <cell r="D782">
            <v>327.87</v>
          </cell>
        </row>
        <row r="783">
          <cell r="A783">
            <v>89249</v>
          </cell>
          <cell r="B783" t="str">
            <v>RECICLADORA DE ASFALTO A FRIO SOBRE RODAS, LARGURA FRESAGEM DE 2,0 M, POTÊNCIA 422 HP - MATERIAIS NA OPERAÇÃO. AF_11/2014</v>
          </cell>
          <cell r="C783" t="str">
            <v>H</v>
          </cell>
          <cell r="D783">
            <v>253.72</v>
          </cell>
        </row>
        <row r="784">
          <cell r="A784">
            <v>89253</v>
          </cell>
          <cell r="B784" t="str">
            <v>VIBROACABADORA DE ASFALTO SOBRE ESTEIRAS, LARGURA DE PAVIMENTAÇÃO 2,13 M A 4,55 M, POTÊNCIA 100 HP, CAPACIDADE 400 T/H - DEPRECIAÇÃO. AF_11/2014</v>
          </cell>
          <cell r="C784" t="str">
            <v>H</v>
          </cell>
          <cell r="D784">
            <v>53.2</v>
          </cell>
        </row>
        <row r="785">
          <cell r="A785">
            <v>89254</v>
          </cell>
          <cell r="B785" t="str">
            <v>VIBROACABADORA DE ASFALTO SOBRE ESTEIRAS, LARGURA DE PAVIMENTAÇÃO 2,13 M A 4,55 M, POTÊNCIA 100 HP, CAPACIDADE 400 T/H - JUROS. AF_11/2014</v>
          </cell>
          <cell r="C785" t="str">
            <v>H</v>
          </cell>
          <cell r="D785">
            <v>9.57</v>
          </cell>
        </row>
        <row r="786">
          <cell r="A786">
            <v>89255</v>
          </cell>
          <cell r="B786" t="str">
            <v>VIBROACABADORA DE ASFALTO SOBRE ESTEIRAS, LARGURA DE PAVIMENTAÇÃO 2,13 M A 4,55 M, POTÊNCIA 100 HP, CAPACIDADE 400 T/H - MANUTENÇÃO. AF_11/2014</v>
          </cell>
          <cell r="C786" t="str">
            <v>H</v>
          </cell>
          <cell r="D786">
            <v>85.52</v>
          </cell>
        </row>
        <row r="787">
          <cell r="A787">
            <v>89256</v>
          </cell>
          <cell r="B787" t="str">
            <v>VIBROACABADORA DE ASFALTO SOBRE ESTEIRAS, LARGURA DE PAVIMENTAÇÃO 2,13 M A 4,55 M, POTÊNCIA 100 HP, CAPACIDADE 400 T/H - MATERIAIS NA OPERAÇÃO. AF_11/2014</v>
          </cell>
          <cell r="C787" t="str">
            <v>H</v>
          </cell>
          <cell r="D787">
            <v>57.1</v>
          </cell>
        </row>
        <row r="788">
          <cell r="A788">
            <v>89259</v>
          </cell>
          <cell r="B788" t="str">
            <v>GUINDAUTO HIDRÁULICO, CAPACIDADE MÁXIMA DE CARGA 6200 KG, MOMENTO MÁXIMO DE CARGA 11,7 TM, ALCANCE MÁXIMO HORIZONTAL 9,70 M, INCLUSIVE CAMINHÃO TOCO PBT 16.000 KG, POTÊNCIA DE 189 CV - DEPRECIAÇÃO. AF_06/2014</v>
          </cell>
          <cell r="C788" t="str">
            <v>H</v>
          </cell>
          <cell r="D788">
            <v>9.6</v>
          </cell>
        </row>
        <row r="789">
          <cell r="A789">
            <v>89260</v>
          </cell>
          <cell r="B789" t="str">
            <v>GUINDAUTO HIDRÁULICO, CAPACIDADE MÁXIMA DE CARGA 6200 KG, MOMENTO MÁXIMO DE CARGA 11,7 TM, ALCANCE MÁXIMO HORIZONTAL 9,70 M, INCLUSIVE CAMINHÃO TOCO PBT 16.000 KG, POTÊNCIA DE 189 CV - JUROS. AF_06/2014</v>
          </cell>
          <cell r="C789" t="str">
            <v>H</v>
          </cell>
          <cell r="D789">
            <v>2</v>
          </cell>
        </row>
        <row r="790">
          <cell r="A790">
            <v>89262</v>
          </cell>
          <cell r="B790" t="str">
            <v>GUINDAUTO HIDRÁULICO, CAPACIDADE MÁXIMA DE CARGA 6200 KG, MOMENTO MÁXIMO DE CARGA 11,7 TM, ALCANCE MÁXIMO HORIZONTAL 9,70 M, INCLUSIVE CAMINHÃO TOCO PBT 16.000 KG, POTÊNCIA DE 189 CV - MANUTENÇÃO. AF_06/2014</v>
          </cell>
          <cell r="C790" t="str">
            <v>H</v>
          </cell>
          <cell r="D790">
            <v>18</v>
          </cell>
        </row>
        <row r="791">
          <cell r="A791">
            <v>89264</v>
          </cell>
          <cell r="B791" t="str">
            <v>CAMINHÃO TOCO, PBT 16.000 KG, CARGA ÚTIL MÁX. 10.685 KG, DIST. ENTRE EIXOS 4,8 M, POTÊNCIA 189 CV, INCLUSIVE CARROCERIA FIXA ABERTA DE MADEIRA P/ TRANSPORTE GERAL DE CARGA SECA, DIMEN. APROX. 2,5 X 7,00 X 0,50 M - DEPRECIAÇÃO. AF_06/2014</v>
          </cell>
          <cell r="C791" t="str">
            <v>H</v>
          </cell>
          <cell r="D791">
            <v>7.64</v>
          </cell>
        </row>
        <row r="792">
          <cell r="A792">
            <v>89265</v>
          </cell>
          <cell r="B792" t="str">
            <v>CAMINHÃO TOCO, PBT 16.000 KG, CARGA ÚTIL MÁX. 10.685 KG, DIST. ENTRE EIXOS 4,8 M, POTÊNCIA 189 CV, INCLUSIVE CARROCERIA FIXA ABERTA DE MADEIRA P/ TRANSPORTE GERAL DE CARGA SECA, DIMEN. APROX. 2,5 X 7,00 X 0,50 M - JUROS. AF_06/2014</v>
          </cell>
          <cell r="C792" t="str">
            <v>H</v>
          </cell>
          <cell r="D792">
            <v>1.59</v>
          </cell>
        </row>
        <row r="793">
          <cell r="A793">
            <v>89266</v>
          </cell>
          <cell r="B793" t="str">
            <v>CAMINHÃO TOCO, PBT 16.000 KG, CARGA ÚTIL MÁX. 10.685 KG, DIST. ENTRE EIXOS 4,8 M, POTÊNCIA 189 CV, INCLUSIVE CARROCERIA FIXA ABERTA DE MADEIRA P/ TRANSPORTE GERAL DE CARGA SECA, DIMEN. APROX. 2,5 X 7,00 X 0,50 M - IMPOSTOS E SEGUROS. AF_06/2014</v>
          </cell>
          <cell r="C793" t="str">
            <v>H</v>
          </cell>
          <cell r="D793">
            <v>0.61</v>
          </cell>
        </row>
        <row r="794">
          <cell r="A794">
            <v>89267</v>
          </cell>
          <cell r="B794" t="str">
            <v>GUINDASTE HIDRÁULICO AUTOPROPELIDO, COM LANÇA TELESCÓPICA 28,80 M, CAPACIDADE MÁXIMA 30 T, POTÊNCIA 97 KW, TRAÇÃO 4 X 4 - DEPRECIAÇÃO. AF_11/2014</v>
          </cell>
          <cell r="C794" t="str">
            <v>H</v>
          </cell>
          <cell r="D794">
            <v>26.42</v>
          </cell>
        </row>
        <row r="795">
          <cell r="A795">
            <v>89268</v>
          </cell>
          <cell r="B795" t="str">
            <v>GUINDASTE HIDRÁULICO AUTOPROPELIDO, COM LANÇA TELESCÓPICA 28,80 M, CAPACIDADE MÁXIMA 30 T, POTÊNCIA 97 KW, TRAÇÃO 4 X 4 - JUROS. AF_11/2014</v>
          </cell>
          <cell r="C795" t="str">
            <v>H</v>
          </cell>
          <cell r="D795">
            <v>4.75</v>
          </cell>
        </row>
        <row r="796">
          <cell r="A796">
            <v>89269</v>
          </cell>
          <cell r="B796" t="str">
            <v>GUINDASTE HIDRÁULICO AUTOPROPELIDO, COM LANÇA TELESCÓPICA 28,80 M, CAPACIDADE MÁXIMA 30 T, POTÊNCIA 97 KW, TRAÇÃO 4 X 4 - IMPOSTOS E SEGUROS. AF_11/2014</v>
          </cell>
          <cell r="C796" t="str">
            <v>H</v>
          </cell>
          <cell r="D796">
            <v>1.84</v>
          </cell>
        </row>
        <row r="797">
          <cell r="A797">
            <v>89270</v>
          </cell>
          <cell r="B797" t="str">
            <v>GUINDASTE HIDRÁULICO AUTOPROPELIDO, COM LANÇA TELESCÓPICA 28,80 M, CAPACIDADE MÁXIMA 30 T, POTÊNCIA 97 KW, TRAÇÃO 4 X 4 - MANUTENÇÃO. AF_11/2014</v>
          </cell>
          <cell r="C797" t="str">
            <v>H</v>
          </cell>
          <cell r="D797">
            <v>42.48</v>
          </cell>
        </row>
        <row r="798">
          <cell r="A798">
            <v>89271</v>
          </cell>
          <cell r="B798" t="str">
            <v>GUINDASTE HIDRÁULICO AUTOPROPELIDO, COM LANÇA TELESCÓPICA 28,80 M, CAPACIDADE MÁXIMA 30 T, POTÊNCIA 97 KW, TRAÇÃO 4 X 4 - MATERIAIS NA OPERAÇÃO. AF_11/2014</v>
          </cell>
          <cell r="C798" t="str">
            <v>H</v>
          </cell>
          <cell r="D798">
            <v>19.54</v>
          </cell>
        </row>
        <row r="799">
          <cell r="A799">
            <v>89274</v>
          </cell>
          <cell r="B799" t="str">
            <v>BETONEIRA CAPACIDADE NOMINAL DE 600 L, CAPACIDADE DE MISTURA 440 L, MOTOR A DIESEL POTÊNCIA 10 HP, COM CARREGADOR - DEPRECIAÇÃO. AF_11/2014</v>
          </cell>
          <cell r="C799" t="str">
            <v>H</v>
          </cell>
          <cell r="D799">
            <v>1.22</v>
          </cell>
        </row>
        <row r="800">
          <cell r="A800">
            <v>89275</v>
          </cell>
          <cell r="B800" t="str">
            <v>BETONEIRA CAPACIDADE NOMINAL DE 600 L, CAPACIDADE DE MISTURA 440 L, MOTOR A DIESEL POTÊNCIA 10 HP, COM CARREGADOR - JUROS. AF_11/2014</v>
          </cell>
          <cell r="C800" t="str">
            <v>H</v>
          </cell>
          <cell r="D800">
            <v>0.14000000000000001</v>
          </cell>
        </row>
        <row r="801">
          <cell r="A801">
            <v>89276</v>
          </cell>
          <cell r="B801" t="str">
            <v>BETONEIRA CAPACIDADE NOMINAL DE 600 L, CAPACIDADE DE MISTURA 440 L, MOTOR A DIESEL POTÊNCIA 10 HP, COM CARREGADOR - MANUTENÇÃO. AF_11/2014</v>
          </cell>
          <cell r="C801" t="str">
            <v>H</v>
          </cell>
          <cell r="D801">
            <v>1.1399999999999999</v>
          </cell>
        </row>
        <row r="802">
          <cell r="A802">
            <v>89277</v>
          </cell>
          <cell r="B802" t="str">
            <v>BETONEIRA CAPACIDADE NOMINAL DE 600 L, CAPACIDADE DE MISTURA 440 L, MOTOR A DIESEL POTÊNCIA 10 HP, COM CARREGADOR - MATERIAIS NA OPERAÇÃO. AF_11/2014</v>
          </cell>
          <cell r="C802" t="str">
            <v>H</v>
          </cell>
          <cell r="D802">
            <v>5.72</v>
          </cell>
        </row>
        <row r="803">
          <cell r="A803">
            <v>89280</v>
          </cell>
          <cell r="B803" t="str">
            <v>ROLO COMPACTADOR VIBRATÓRIO TANDEM AÇO LISO, POTÊNCIA 58 HP, PESO SEM/COM LASTRO 6,5 / 9,4 T, LARGURA DE TRABALHO 1,2 M - DEPRECIAÇÃO. AF_06/2014</v>
          </cell>
          <cell r="C803" t="str">
            <v>H</v>
          </cell>
          <cell r="D803">
            <v>18.88</v>
          </cell>
        </row>
        <row r="804">
          <cell r="A804">
            <v>89281</v>
          </cell>
          <cell r="B804" t="str">
            <v>ROLO COMPACTADOR VIBRATÓRIO TANDEM AÇO LISO, POTÊNCIA 58 HP, PESO SEM/COM LASTRO 6,5 / 9,4 T, LARGURA DE TRABALHO 1,2 M - JUROS. AF_06/2014</v>
          </cell>
          <cell r="C804" t="str">
            <v>H</v>
          </cell>
          <cell r="D804">
            <v>2.62</v>
          </cell>
        </row>
        <row r="805">
          <cell r="A805">
            <v>89870</v>
          </cell>
          <cell r="B805" t="str">
            <v>CAMINHÃO BASCULANTE 14 M3, COM CAVALO MECÂNICO DE CAPACIDADE MÁXIMA DE TRAÇÃO COMBINADO DE 36000 KG, POTÊNCIA 286 CV, INCLUSIVE SEMIREBOQUE COM CAÇAMBA METÁLICA - DEPRECIAÇÃO. AF_12/2014</v>
          </cell>
          <cell r="C805" t="str">
            <v>H</v>
          </cell>
          <cell r="D805">
            <v>19.89</v>
          </cell>
        </row>
        <row r="806">
          <cell r="A806">
            <v>89871</v>
          </cell>
          <cell r="B806" t="str">
            <v>CAMINHÃO BASCULANTE 14 M3, COM CAVALO MECÂNICO DE CAPACIDADE MÁXIMA DE TRAÇÃO COMBINADO DE 36000 KG, POTÊNCIA 286 CV, INCLUSIVE SEMIREBOQUE COM CAÇAMBA METÁLICA - JUROS. AF_12/2014</v>
          </cell>
          <cell r="C806" t="str">
            <v>H</v>
          </cell>
          <cell r="D806">
            <v>3.67</v>
          </cell>
        </row>
        <row r="807">
          <cell r="A807">
            <v>89872</v>
          </cell>
          <cell r="B807" t="str">
            <v>CAMINHÃO BASCULANTE 14 M3, COM CAVALO MECÂNICO DE CAPACIDADE MÁXIMA DE TRAÇÃO COMBINADO DE 36000 KG, POTÊNCIA 286 CV, INCLUSIVE SEMIREBOQUE COM CAÇAMBA METÁLICA - IMPOSTOS E SEGUROS. AF_12/2014</v>
          </cell>
          <cell r="C807" t="str">
            <v>H</v>
          </cell>
          <cell r="D807">
            <v>1.43</v>
          </cell>
        </row>
        <row r="808">
          <cell r="A808">
            <v>89873</v>
          </cell>
          <cell r="B808" t="str">
            <v>CAMINHÃO BASCULANTE 14 M3, COM CAVALO MECÂNICO DE CAPACIDADE MÁXIMA DE TRAÇÃO COMBINADO DE 36000 KG, POTÊNCIA 286 CV, INCLUSIVE SEMIREBOQUE COM CAÇAMBA METÁLICA - MANUTENÇÃO. AF_12/2014</v>
          </cell>
          <cell r="C808" t="str">
            <v>H</v>
          </cell>
          <cell r="D808">
            <v>37.299999999999997</v>
          </cell>
        </row>
        <row r="809">
          <cell r="A809">
            <v>89874</v>
          </cell>
          <cell r="B809" t="str">
            <v>CAMINHÃO BASCULANTE 14 M3, COM CAVALO MECÂNICO DE CAPACIDADE MÁXIMA DE TRAÇÃO COMBINADO DE 36000 KG, POTÊNCIA 286 CV, INCLUSIVE SEMIREBOQUE COM CAÇAMBA METÁLICA - MATERIAIS NA OPERAÇÃO. AF_12/2014</v>
          </cell>
          <cell r="C809" t="str">
            <v>H</v>
          </cell>
          <cell r="D809">
            <v>118.76</v>
          </cell>
        </row>
        <row r="810">
          <cell r="A810">
            <v>89878</v>
          </cell>
          <cell r="B810" t="str">
            <v>CAMINHÃO BASCULANTE 18 M3, COM CAVALO MECÂNICO DE CAPACIDADE MÁXIMA DE TRAÇÃO COMBINADO DE 45000 KG, POTÊNCIA 330 CV, INCLUSIVE SEMIREBOQUE COM CAÇAMBA METÁLICA - DEPRECIAÇÃO. AF_12/2014</v>
          </cell>
          <cell r="C810" t="str">
            <v>H</v>
          </cell>
          <cell r="D810">
            <v>20.91</v>
          </cell>
        </row>
        <row r="811">
          <cell r="A811">
            <v>89879</v>
          </cell>
          <cell r="B811" t="str">
            <v>CAMINHÃO BASCULANTE 18 M3, COM CAVALO MECÂNICO DE CAPACIDADE MÁXIMA DE TRAÇÃO COMBINADO DE 45000 KG, POTÊNCIA 330 CV, INCLUSIVE SEMIREBOQUE COM CAÇAMBA METÁLICA - JUROS. AF_12/2014</v>
          </cell>
          <cell r="C811" t="str">
            <v>H</v>
          </cell>
          <cell r="D811">
            <v>3.86</v>
          </cell>
        </row>
        <row r="812">
          <cell r="A812">
            <v>89880</v>
          </cell>
          <cell r="B812" t="str">
            <v>CAMINHÃO BASCULANTE 18 M3, COM CAVALO MECÂNICO DE CAPACIDADE MÁXIMA DE TRAÇÃO COMBINADO DE 45000 KG, POTÊNCIA 330 CV, INCLUSIVE SEMIREBOQUE COM CAÇAMBA METÁLICA - IMPOSTOS E SEGUROS. AF_12/2014</v>
          </cell>
          <cell r="C812" t="str">
            <v>H</v>
          </cell>
          <cell r="D812">
            <v>1.51</v>
          </cell>
        </row>
        <row r="813">
          <cell r="A813">
            <v>89881</v>
          </cell>
          <cell r="B813" t="str">
            <v>CAMINHÃO BASCULANTE 18 M3, COM CAVALO MECÂNICO DE CAPACIDADE MÁXIMA DE TRAÇÃO COMBINADO DE 45000 KG, POTÊNCIA 330 CV, INCLUSIVE SEMIREBOQUE COM CAÇAMBA METÁLICA - MANUTENÇÃO. AF_12/2014</v>
          </cell>
          <cell r="C813" t="str">
            <v>H</v>
          </cell>
          <cell r="D813">
            <v>39.21</v>
          </cell>
        </row>
        <row r="814">
          <cell r="A814">
            <v>89882</v>
          </cell>
          <cell r="B814" t="str">
            <v>CAMINHÃO BASCULANTE 18 M3, COM CAVALO MECÂNICO DE CAPACIDADE MÁXIMA DE TRAÇÃO COMBINADO DE 45000 KG, POTÊNCIA 330 CV, INCLUSIVE SEMIREBOQUE COM CAÇAMBA METÁLICA - MATERIAIS NA OPERAÇÃO. AF_12/2014</v>
          </cell>
          <cell r="C814" t="str">
            <v>H</v>
          </cell>
          <cell r="D814">
            <v>137.02000000000001</v>
          </cell>
        </row>
        <row r="815">
          <cell r="A815">
            <v>90582</v>
          </cell>
          <cell r="B815" t="str">
            <v>VIBRADOR DE IMERSÃO, DIÂMETRO DE PONTEIRA 45MM, MOTOR ELÉTRICO TRIFÁSICO POTÊNCIA DE 2 CV - DEPRECIAÇÃO. AF_06/2015</v>
          </cell>
          <cell r="C815" t="str">
            <v>H</v>
          </cell>
          <cell r="D815">
            <v>0.27</v>
          </cell>
        </row>
        <row r="816">
          <cell r="A816">
            <v>90583</v>
          </cell>
          <cell r="B816" t="str">
            <v>VIBRADOR DE IMERSÃO, DIÂMETRO DE PONTEIRA 45MM, MOTOR ELÉTRICO TRIFÁSICO POTÊNCIA DE 2 CV - JUROS. AF_06/2015</v>
          </cell>
          <cell r="C816" t="str">
            <v>H</v>
          </cell>
          <cell r="D816">
            <v>0.03</v>
          </cell>
        </row>
        <row r="817">
          <cell r="A817">
            <v>90584</v>
          </cell>
          <cell r="B817" t="str">
            <v>VIBRADOR DE IMERSÃO, DIÂMETRO DE PONTEIRA 45MM, MOTOR ELÉTRICO TRIFÁSICO POTÊNCIA DE 2 CV - MANUTENÇÃO. AF_06/2015</v>
          </cell>
          <cell r="C817" t="str">
            <v>H</v>
          </cell>
          <cell r="D817">
            <v>0.21</v>
          </cell>
        </row>
        <row r="818">
          <cell r="A818">
            <v>90585</v>
          </cell>
          <cell r="B818" t="str">
            <v>VIBRADOR DE IMERSÃO, DIÂMETRO DE PONTEIRA 45MM, MOTOR ELÉTRICO TRIFÁSICO POTÊNCIA DE 2 CV - MATERIAIS NA OPERAÇÃO. AF_06/2015</v>
          </cell>
          <cell r="C818" t="str">
            <v>H</v>
          </cell>
          <cell r="D818">
            <v>0.73</v>
          </cell>
        </row>
        <row r="819">
          <cell r="A819">
            <v>90621</v>
          </cell>
          <cell r="B819" t="str">
            <v>PERFURATRIZ MANUAL, TORQUE MÁXIMO 83 N.M, POTÊNCIA 5 CV, COM DIÂMETRO MÁXIMO 4" - DEPRECIAÇÃO. AF_06/2015</v>
          </cell>
          <cell r="C819" t="str">
            <v>H</v>
          </cell>
          <cell r="D819">
            <v>1.51</v>
          </cell>
        </row>
        <row r="820">
          <cell r="A820">
            <v>90622</v>
          </cell>
          <cell r="B820" t="str">
            <v>PERFURATRIZ MANUAL, TORQUE MÁXIMO 83 N.M, POTÊNCIA 5 CV, COM DIÂMETRO MÁXIMO 4" - JUROS. AF_06/2015</v>
          </cell>
          <cell r="C820" t="str">
            <v>H</v>
          </cell>
          <cell r="D820">
            <v>0.18</v>
          </cell>
        </row>
        <row r="821">
          <cell r="A821">
            <v>90623</v>
          </cell>
          <cell r="B821" t="str">
            <v>PERFURATRIZ MANUAL, TORQUE MÁXIMO 83 N.M, POTÊNCIA 5 CV, COM DIÂMETRO MÁXIMO 4" - MANUTENÇÃO. AF_06/2015</v>
          </cell>
          <cell r="C821" t="str">
            <v>H</v>
          </cell>
          <cell r="D821">
            <v>1.89</v>
          </cell>
        </row>
        <row r="822">
          <cell r="A822">
            <v>90624</v>
          </cell>
          <cell r="B822" t="str">
            <v>PERFURATRIZ MANUAL, TORQUE MÁXIMO 83 N.M, POTÊNCIA 5 CV, COM DIÂMETRO MÁXIMO 4" - MATERIAIS NA OPERAÇÃO. AF_06/2015</v>
          </cell>
          <cell r="C822" t="str">
            <v>H</v>
          </cell>
          <cell r="D822">
            <v>1.84</v>
          </cell>
        </row>
        <row r="823">
          <cell r="A823">
            <v>90627</v>
          </cell>
          <cell r="B823" t="str">
            <v>PERFURATRIZ SOBRE ESTEIRA, TORQUE MÁXIMO 600 KGF, PESO MÉDIO 1000 KG, POTÊNCIA 20 HP, DIÂMETRO MÁXIMO 10" - DEPRECIAÇÃO. AF_06/2015</v>
          </cell>
          <cell r="C823" t="str">
            <v>H</v>
          </cell>
          <cell r="D823">
            <v>23.57</v>
          </cell>
        </row>
        <row r="824">
          <cell r="A824">
            <v>90628</v>
          </cell>
          <cell r="B824" t="str">
            <v>PERFURATRIZ SOBRE ESTEIRA, TORQUE MÁXIMO 600 KGF, PESO MÉDIO 1000 KG, POTÊNCIA 20 HP, DIÂMETRO MÁXIMO 10" - JUROS. AF_06/2015</v>
          </cell>
          <cell r="C824" t="str">
            <v>H</v>
          </cell>
          <cell r="D824">
            <v>3.36</v>
          </cell>
        </row>
        <row r="825">
          <cell r="A825">
            <v>90629</v>
          </cell>
          <cell r="B825" t="str">
            <v>PERFURATRIZ SOBRE ESTEIRA, TORQUE MÁXIMO 600 KGF, PESO MÉDIO 1000 KG, POTÊNCIA 20 HP, DIÂMETRO MÁXIMO 10" - MANUTENÇÃO. AF_06/2015</v>
          </cell>
          <cell r="C825" t="str">
            <v>H</v>
          </cell>
          <cell r="D825">
            <v>29.5</v>
          </cell>
        </row>
        <row r="826">
          <cell r="A826">
            <v>90630</v>
          </cell>
          <cell r="B826" t="str">
            <v>PERFURATRIZ SOBRE ESTEIRA, TORQUE MÁXIMO 600 KGF, PESO MÉDIO 1000 KG, POTÊNCIA 20 HP, DIÂMETRO MÁXIMO 10" - MATERIAIS NA OPERAÇÃO. AF_06/2015</v>
          </cell>
          <cell r="C826" t="str">
            <v>H</v>
          </cell>
          <cell r="D826">
            <v>7.48</v>
          </cell>
        </row>
        <row r="827">
          <cell r="A827">
            <v>90633</v>
          </cell>
          <cell r="B827" t="str">
            <v>MISTURADOR DUPLO HORIZONTAL DE ALTA TURBULÊNCIA, CAPACIDADE / VOLUME 2 X 500 LITROS, MOTORES ELÉTRICOS MÍNIMO 5 CV CADA, PARA NATA CIMENTO, ARGAMASSA E OUTROS - DEPRECIAÇÃO. AF_06/2015</v>
          </cell>
          <cell r="C827" t="str">
            <v>H</v>
          </cell>
          <cell r="D827">
            <v>3.1</v>
          </cell>
        </row>
        <row r="828">
          <cell r="A828">
            <v>90634</v>
          </cell>
          <cell r="B828" t="str">
            <v>MISTURADOR DUPLO HORIZONTAL DE ALTA TURBULÊNCIA, CAPACIDADE / VOLUME 2 X 500 LITROS, MOTORES ELÉTRICOS MÍNIMO 5 CV CADA, PARA NATA CIMENTO, ARGAMASSA E OUTROS - JUROS. AF_06/2015</v>
          </cell>
          <cell r="C828" t="str">
            <v>H</v>
          </cell>
          <cell r="D828">
            <v>0.36</v>
          </cell>
        </row>
        <row r="829">
          <cell r="A829">
            <v>90635</v>
          </cell>
          <cell r="B829" t="str">
            <v>MISTURADOR DUPLO HORIZONTAL DE ALTA TURBULÊNCIA, CAPACIDADE / VOLUME 2 X 500 LITROS, MOTORES ELÉTRICOS MÍNIMO 5 CV CADA, PARA NATA CIMENTO, ARGAMASSA E OUTROS - MANUTENÇÃO. AF_06/2015</v>
          </cell>
          <cell r="C829" t="str">
            <v>H</v>
          </cell>
          <cell r="D829">
            <v>3.39</v>
          </cell>
        </row>
        <row r="830">
          <cell r="A830">
            <v>90636</v>
          </cell>
          <cell r="B830" t="str">
            <v>MISTURADOR DUPLO HORIZONTAL DE ALTA TURBULÊNCIA, CAPACIDADE / VOLUME 2 X 500 LITROS, MOTORES ELÉTRICOS MÍNIMO 5 CV CADA, PARA NATA CIMENTO, ARGAMASSA E OUTROS - MATERIAIS NA OPERAÇÃO. AF_06/2015</v>
          </cell>
          <cell r="C830" t="str">
            <v>H</v>
          </cell>
          <cell r="D830">
            <v>3.69</v>
          </cell>
        </row>
        <row r="831">
          <cell r="A831">
            <v>90639</v>
          </cell>
          <cell r="B831" t="str">
            <v>BOMBA TRIPLEX, PARA INJEÇÃO DE NATA DE CIMENTO, VAZÃO MÁXIMA DE 100 LITROS/MINUTO, PRESSÃO MÁXIMA DE 70 BAR - DEPRECIAÇÃO. AF_06/2015</v>
          </cell>
          <cell r="C831" t="str">
            <v>H</v>
          </cell>
          <cell r="D831">
            <v>4.63</v>
          </cell>
        </row>
        <row r="832">
          <cell r="A832">
            <v>90640</v>
          </cell>
          <cell r="B832" t="str">
            <v>BOMBA TRIPLEX, PARA INJEÇÃO DE NATA DE CIMENTO, VAZÃO MÁXIMA DE 100 LITROS/MINUTO, PRESSÃO MÁXIMA DE 70 BAR - JUROS. AF_06/2015</v>
          </cell>
          <cell r="C832" t="str">
            <v>H</v>
          </cell>
          <cell r="D832">
            <v>0.55000000000000004</v>
          </cell>
        </row>
        <row r="833">
          <cell r="A833">
            <v>90641</v>
          </cell>
          <cell r="B833" t="str">
            <v>BOMBA TRIPLEX, PARA INJEÇÃO DE NATA DE CIMENTO, VAZÃO MÁXIMA DE 100 LITROS/MINUTO, PRESSÃO MÁXIMA DE 70 BAR - MANUTENÇÃO. AF_06/2015</v>
          </cell>
          <cell r="C833" t="str">
            <v>H</v>
          </cell>
          <cell r="D833">
            <v>5.07</v>
          </cell>
        </row>
        <row r="834">
          <cell r="A834">
            <v>90642</v>
          </cell>
          <cell r="B834" t="str">
            <v>BOMBA TRIPLEX, PARA INJEÇÃO DE NATA DE CIMENTO, VAZÃO MÁXIMA DE 100 LITROS/MINUTO, PRESSÃO MÁXIMA DE 70 BAR - MATERIAIS NA OPERAÇÃO. AF_06/2015</v>
          </cell>
          <cell r="C834" t="str">
            <v>H</v>
          </cell>
          <cell r="D834">
            <v>6.2</v>
          </cell>
        </row>
        <row r="835">
          <cell r="A835">
            <v>90646</v>
          </cell>
          <cell r="B835" t="str">
            <v>BOMBA CENTRÍFUGA MONOESTÁGIO COM MOTOR ELÉTRICO MONOFÁSICO, POTÊNCIA 15 HP, DIÂMETRO DO ROTOR 173 MM, HM/Q = 30 MCA / 90 M3/H A 45 MCA / 55 M3/H - DEPRECIAÇÃO. AF_06/2015</v>
          </cell>
          <cell r="C835" t="str">
            <v>H</v>
          </cell>
          <cell r="D835">
            <v>0.52</v>
          </cell>
        </row>
        <row r="836">
          <cell r="A836">
            <v>90647</v>
          </cell>
          <cell r="B836" t="str">
            <v>BOMBA CENTRÍFUGA MONOESTÁGIO COM MOTOR ELÉTRICO MONOFÁSICO, POTÊNCIA 15 HP, DIÂMETRO DO ROTOR 173 MM, HM/Q = 30 MCA / 90 M3/H A 45 MCA / 55 M3/H - JUROS. AF_06/2015</v>
          </cell>
          <cell r="C836" t="str">
            <v>H</v>
          </cell>
          <cell r="D836">
            <v>0.06</v>
          </cell>
        </row>
        <row r="837">
          <cell r="A837">
            <v>90648</v>
          </cell>
          <cell r="B837" t="str">
            <v>BOMBA CENTRÍFUGA MONOESTÁGIO COM MOTOR ELÉTRICO MONOFÁSICO, POTÊNCIA 15 HP, DIÂMETRO DO ROTOR 173 MM, HM/Q = 30 MCA / 90 M3/H A 45 MCA / 55 M3/H - MANUTENÇÃO. AF_06/2015</v>
          </cell>
          <cell r="C837" t="str">
            <v>H</v>
          </cell>
          <cell r="D837">
            <v>0.56999999999999995</v>
          </cell>
        </row>
        <row r="838">
          <cell r="A838">
            <v>90649</v>
          </cell>
          <cell r="B838" t="str">
            <v>BOMBA CENTRÍFUGA MONOESTÁGIO COM MOTOR ELÉTRICO MONOFÁSICO, POTÊNCIA 15 HP, DIÂMETRO DO ROTOR 173 MM, HM/Q = 30 MCA / 90 M3/H A 45 MCA / 55 M3/H - MATERIAIS NA OPERAÇÃO. AF_06/2015</v>
          </cell>
          <cell r="C838" t="str">
            <v>H</v>
          </cell>
          <cell r="D838">
            <v>5.7</v>
          </cell>
        </row>
        <row r="839">
          <cell r="A839">
            <v>90652</v>
          </cell>
          <cell r="B839" t="str">
            <v>BOMBA DE PROJEÇÃO DE CONCRETO SECO, POTÊNCIA 10 CV, VAZÃO 3 M3/H - DEPRECIAÇÃO. AF_06/2015</v>
          </cell>
          <cell r="C839" t="str">
            <v>H</v>
          </cell>
          <cell r="D839">
            <v>3.01</v>
          </cell>
        </row>
        <row r="840">
          <cell r="A840">
            <v>90653</v>
          </cell>
          <cell r="B840" t="str">
            <v>BOMBA DE PROJEÇÃO DE CONCRETO SECO, POTÊNCIA 10 CV, VAZÃO 3 M3/H - JUROS. AF_06/2015</v>
          </cell>
          <cell r="C840" t="str">
            <v>H</v>
          </cell>
          <cell r="D840">
            <v>0.35</v>
          </cell>
        </row>
        <row r="841">
          <cell r="A841">
            <v>90654</v>
          </cell>
          <cell r="B841" t="str">
            <v>BOMBA DE PROJEÇÃO DE CONCRETO SECO, POTÊNCIA 10 CV, VAZÃO 3 M3/H - MANUTENÇÃO. AF_06/2015</v>
          </cell>
          <cell r="C841" t="str">
            <v>H</v>
          </cell>
          <cell r="D841">
            <v>3.3</v>
          </cell>
        </row>
        <row r="842">
          <cell r="A842">
            <v>90655</v>
          </cell>
          <cell r="B842" t="str">
            <v>BOMBA DE PROJEÇÃO DE CONCRETO SECO, POTÊNCIA 10 CV, VAZÃO 3 M3/H - MATERIAIS NA OPERAÇÃO. AF_06/2015</v>
          </cell>
          <cell r="C842" t="str">
            <v>H</v>
          </cell>
          <cell r="D842">
            <v>3.75</v>
          </cell>
        </row>
        <row r="843">
          <cell r="A843">
            <v>90658</v>
          </cell>
          <cell r="B843" t="str">
            <v>BOMBA DE PROJEÇÃO DE CONCRETO SECO, POTÊNCIA 10 CV, VAZÃO 6 M3/H - DEPRECIAÇÃO. AF_06/2015</v>
          </cell>
          <cell r="C843" t="str">
            <v>H</v>
          </cell>
          <cell r="D843">
            <v>3.23</v>
          </cell>
        </row>
        <row r="844">
          <cell r="A844">
            <v>90659</v>
          </cell>
          <cell r="B844" t="str">
            <v>BOMBA DE PROJEÇÃO DE CONCRETO SECO, POTÊNCIA 10 CV, VAZÃO 6 M3/H - JUROS. AF_06/2015</v>
          </cell>
          <cell r="C844" t="str">
            <v>H</v>
          </cell>
          <cell r="D844">
            <v>0.38</v>
          </cell>
        </row>
        <row r="845">
          <cell r="A845">
            <v>90660</v>
          </cell>
          <cell r="B845" t="str">
            <v>BOMBA DE PROJEÇÃO DE CONCRETO SECO, POTÊNCIA 10 CV, VAZÃO 6 M3/H - MANUTENÇÃO. AF_06/2015</v>
          </cell>
          <cell r="C845" t="str">
            <v>H</v>
          </cell>
          <cell r="D845">
            <v>3.53</v>
          </cell>
        </row>
        <row r="846">
          <cell r="A846">
            <v>90661</v>
          </cell>
          <cell r="B846" t="str">
            <v>BOMBA DE PROJEÇÃO DE CONCRETO SECO, POTÊNCIA 10 CV, VAZÃO 6 M3/H - MATERIAIS NA OPERAÇÃO. AF_06/2015</v>
          </cell>
          <cell r="C846" t="str">
            <v>H</v>
          </cell>
          <cell r="D846">
            <v>3.75</v>
          </cell>
        </row>
        <row r="847">
          <cell r="A847">
            <v>90664</v>
          </cell>
          <cell r="B847" t="str">
            <v>PROJETOR PNEUMÁTICO DE ARGAMASSA PARA CHAPISCO E REBOCO COM RECIPIENTE ACOPLADO, TIPO CANEQUINHA, COM COMPRESSOR DE AR REBOCÁVEL VAZÃO 89 PCM E MOTOR DIESEL DE 20 CV - DEPRECIAÇÃO. AF_06/2015</v>
          </cell>
          <cell r="C847" t="str">
            <v>H</v>
          </cell>
          <cell r="D847">
            <v>3.77</v>
          </cell>
        </row>
        <row r="848">
          <cell r="A848">
            <v>90665</v>
          </cell>
          <cell r="B848" t="str">
            <v>PROJETOR PNEUMÁTICO DE ARGAMASSA PARA CHAPISCO E REBOCO COM RECIPIENTE ACOPLADO, TIPO CANEQUINHA, COM COMPRESSOR DE AR REBOCÁVEL VAZÃO 89 PCM E MOTOR DIESEL DE 20 CV - JUROS. AF_06/2015</v>
          </cell>
          <cell r="C848" t="str">
            <v>H</v>
          </cell>
          <cell r="D848">
            <v>0.43</v>
          </cell>
        </row>
        <row r="849">
          <cell r="A849">
            <v>90666</v>
          </cell>
          <cell r="B849" t="str">
            <v>PROJETOR PNEUMÁTICO DE ARGAMASSA PARA CHAPISCO E REBOCO COM RECIPIENTE ACOPLADO, TIPO CANEQUINHA, COM COMPRESSOR DE AR REBOCÁVEL VAZÃO 89 PCM E MOTOR DIESEL DE 20 CV - MANUTENÇÃO. AF_06/2015</v>
          </cell>
          <cell r="C849" t="str">
            <v>H</v>
          </cell>
          <cell r="D849">
            <v>4.12</v>
          </cell>
        </row>
        <row r="850">
          <cell r="A850">
            <v>90667</v>
          </cell>
          <cell r="B850" t="str">
            <v>PROJETOR PNEUMÁTICO DE ARGAMASSA PARA CHAPISCO E REBOCO COM RECIPIENTE ACOPLADO, TIPO CANEQUINHA, COM COMPRESSOR DE AR REBOCÁVEL VAZÃO 89 PCM E MOTOR DIESEL DE 20 CV - MATERIAIS NA OPERAÇÃO. AF_06/2015</v>
          </cell>
          <cell r="C850" t="str">
            <v>H</v>
          </cell>
          <cell r="D850">
            <v>10.07</v>
          </cell>
        </row>
        <row r="851">
          <cell r="A851">
            <v>90670</v>
          </cell>
          <cell r="B851" t="str">
            <v>PERFURATRIZ COM TORRE METÁLICA PARA EXECUÇÃO DE ESTACA HÉLICE CONTÍNUA, PROFUNDIDADE MÁXIMA DE 30 M, DIÂMETRO MÁXIMO DE 800 MM, POTÊNCIA INSTALADA DE 268 HP, MESA ROTATIVA COM TORQUE MÁXIMO DE 170 KNM - DEPRECIAÇÃO. AF_06/2015</v>
          </cell>
          <cell r="C851" t="str">
            <v>H</v>
          </cell>
          <cell r="D851">
            <v>108.2</v>
          </cell>
        </row>
        <row r="852">
          <cell r="A852">
            <v>90671</v>
          </cell>
          <cell r="B852" t="str">
            <v>PERFURATRIZ COM TORRE METÁLICA PARA EXECUÇÃO DE ESTACA HÉLICE CONTÍNUA, PROFUNDIDADE MÁXIMA DE 30 M, DIÂMETRO MÁXIMO DE 800 MM, POTÊNCIA INSTALADA DE 268 HP, MESA ROTATIVA COM TORQUE MÁXIMO DE 170 KNM - JUROS. AF_06/2015</v>
          </cell>
          <cell r="C852" t="str">
            <v>H</v>
          </cell>
          <cell r="D852">
            <v>15.02</v>
          </cell>
        </row>
        <row r="853">
          <cell r="A853">
            <v>90672</v>
          </cell>
          <cell r="B853" t="str">
            <v>PERFURATRIZ COM TORRE METÁLICA PARA EXECUÇÃO DE ESTACA HÉLICE CONTÍNUA, PROFUNDIDADE MÁXIMA DE 30 M, DIÂMETRO MÁXIMO DE 800 MM, POTÊNCIA INSTALADA DE 268 HP, MESA ROTATIVA COM TORQUE MÁXIMO DE 170 KNM - MANUTENÇÃO. AF_06/2015</v>
          </cell>
          <cell r="C853" t="str">
            <v>H</v>
          </cell>
          <cell r="D853">
            <v>135.4</v>
          </cell>
        </row>
        <row r="854">
          <cell r="A854">
            <v>90673</v>
          </cell>
          <cell r="B854" t="str">
            <v>PERFURATRIZ COM TORRE METÁLICA PARA EXECUÇÃO DE ESTACA HÉLICE CONTÍNUA, PROFUNDIDADE MÁXIMA DE 30 M, DIÂMETRO MÁXIMO DE 800 MM, POTÊNCIA INSTALADA DE 268 HP, MESA ROTATIVA COM TORQUE MÁXIMO DE 170 KNM - MATERIAIS NA OPERAÇÃO. AF_06/2015</v>
          </cell>
          <cell r="C854" t="str">
            <v>H</v>
          </cell>
          <cell r="D854">
            <v>80.599999999999994</v>
          </cell>
        </row>
        <row r="855">
          <cell r="A855">
            <v>90676</v>
          </cell>
          <cell r="B855" t="str">
            <v>PERFURATRIZ HIDRÁULICA SOBRE CAMINHÃO COM TRADO CURTO ACOPLADO, PROFUNDIDADE MÁXIMA DE 20 M, DIÂMETRO MÁXIMO DE 1500 MM, POTÊNCIA INSTALADA DE 137 HP, MESA ROTATIVA COM TORQUE MÁXIMO DE 30 KNM - DEPRECIAÇÃO. AF_06/2015</v>
          </cell>
          <cell r="C855" t="str">
            <v>H</v>
          </cell>
          <cell r="D855">
            <v>57.2</v>
          </cell>
        </row>
        <row r="856">
          <cell r="A856">
            <v>90677</v>
          </cell>
          <cell r="B856" t="str">
            <v>PERFURATRIZ HIDRÁULICA SOBRE CAMINHÃO COM TRADO CURTO ACOPLADO, PROFUNDIDADE MÁXIMA DE 20 M, DIÂMETRO MÁXIMO DE 1500 MM, POTÊNCIA INSTALADA DE 137 HP, MESA ROTATIVA COM TORQUE MÁXIMO DE 30 KNM - JUROS. AF_06/2015</v>
          </cell>
          <cell r="C856" t="str">
            <v>H</v>
          </cell>
          <cell r="D856">
            <v>7.93</v>
          </cell>
        </row>
        <row r="857">
          <cell r="A857">
            <v>90678</v>
          </cell>
          <cell r="B857" t="str">
            <v>PERFURATRIZ HIDRÁULICA SOBRE CAMINHÃO COM TRADO CURTO ACOPLADO, PROFUNDIDADE MÁXIMA DE 20 M, DIÂMETRO MÁXIMO DE 1500 MM, POTÊNCIA INSTALADA DE 137 HP, MESA ROTATIVA COM TORQUE MÁXIMO DE 30 KNM - MANUTENÇÃO. AF_06/2015</v>
          </cell>
          <cell r="C857" t="str">
            <v>H</v>
          </cell>
          <cell r="D857">
            <v>71.569999999999993</v>
          </cell>
        </row>
        <row r="858">
          <cell r="A858">
            <v>90679</v>
          </cell>
          <cell r="B858" t="str">
            <v>PERFURATRIZ HIDRÁULICA SOBRE CAMINHÃO COM TRADO CURTO ACOPLADO, PROFUNDIDADE MÁXIMA DE 20 M, DIÂMETRO MÁXIMO DE 1500 MM, POTÊNCIA INSTALADA DE 137 HP, MESA ROTATIVA COM TORQUE MÁXIMO DE 30 KNM - MATERIAIS NA OPERAÇÃO. AF_06/2015</v>
          </cell>
          <cell r="C858" t="str">
            <v>H</v>
          </cell>
          <cell r="D858">
            <v>61.77</v>
          </cell>
        </row>
        <row r="859">
          <cell r="A859">
            <v>90682</v>
          </cell>
          <cell r="B859" t="str">
            <v>MANIPULADOR TELESCÓPICO, POTÊNCIA DE 85 HP, CAPACIDADE DE CARGA DE 3.500 KG, ALTURA MÁXIMA DE ELEVAÇÃO DE 12,3 M - DEPRECIAÇÃO. AF_06/2015</v>
          </cell>
          <cell r="C859" t="str">
            <v>H</v>
          </cell>
          <cell r="D859">
            <v>20.89</v>
          </cell>
        </row>
        <row r="860">
          <cell r="A860">
            <v>90683</v>
          </cell>
          <cell r="B860" t="str">
            <v>MANIPULADOR TELESCÓPICO, POTÊNCIA DE 85 HP, CAPACIDADE DE CARGA DE 3.500 KG, ALTURA MÁXIMA DE ELEVAÇÃO DE 12,3 M - JUROS. AF_06/2015</v>
          </cell>
          <cell r="C860" t="str">
            <v>H</v>
          </cell>
          <cell r="D860">
            <v>2.48</v>
          </cell>
        </row>
        <row r="861">
          <cell r="A861">
            <v>90684</v>
          </cell>
          <cell r="B861" t="str">
            <v>MANIPULADOR TELESCÓPICO, POTÊNCIA DE 85 HP, CAPACIDADE DE CARGA DE 3.500 KG, ALTURA MÁXIMA DE ELEVAÇÃO DE 12,3 M - MANUTENÇÃO. AF_06/2015</v>
          </cell>
          <cell r="C861" t="str">
            <v>H</v>
          </cell>
          <cell r="D861">
            <v>22.85</v>
          </cell>
        </row>
        <row r="862">
          <cell r="A862">
            <v>90685</v>
          </cell>
          <cell r="B862" t="str">
            <v>MANIPULADOR TELESCÓPICO, POTÊNCIA DE 85 HP, CAPACIDADE DE CARGA DE 3.500 KG, ALTURA MÁXIMA DE ELEVAÇÃO DE 12,3 M - MATERIAIS NA OPERAÇÃO. AF_06/2015</v>
          </cell>
          <cell r="C862" t="str">
            <v>H</v>
          </cell>
          <cell r="D862">
            <v>38.32</v>
          </cell>
        </row>
        <row r="863">
          <cell r="A863">
            <v>90688</v>
          </cell>
          <cell r="B863" t="str">
            <v>MINICARREGADEIRA SOBRE RODAS, POTÊNCIA LÍQUIDA DE 47 HP, CAPACIDADE NOMINAL DE OPERAÇÃO DE 646 KG - DEPRECIAÇÃO. AF_06/2015</v>
          </cell>
          <cell r="C863" t="str">
            <v>H</v>
          </cell>
          <cell r="D863">
            <v>11.59</v>
          </cell>
        </row>
        <row r="864">
          <cell r="A864">
            <v>90689</v>
          </cell>
          <cell r="B864" t="str">
            <v>MINICARREGADEIRA SOBRE RODAS, POTÊNCIA LÍQUIDA DE 47 HP, CAPACIDADE NOMINAL DE OPERAÇÃO DE 646 KG - JUROS. AF_06/2015</v>
          </cell>
          <cell r="C864" t="str">
            <v>H</v>
          </cell>
          <cell r="D864">
            <v>1.17</v>
          </cell>
        </row>
        <row r="865">
          <cell r="A865">
            <v>90690</v>
          </cell>
          <cell r="B865" t="str">
            <v>MINICARREGADEIRA SOBRE RODAS, POTÊNCIA LÍQUIDA DE 47 HP, CAPACIDADE NOMINAL DE OPERAÇÃO DE 646 KG - MANUTENÇÃO. AF_06/2015</v>
          </cell>
          <cell r="C865" t="str">
            <v>H</v>
          </cell>
          <cell r="D865">
            <v>14.48</v>
          </cell>
        </row>
        <row r="866">
          <cell r="A866">
            <v>90691</v>
          </cell>
          <cell r="B866" t="str">
            <v>MINICARREGADEIRA SOBRE RODAS, POTÊNCIA LÍQUIDA DE 47 HP, CAPACIDADE NOMINAL DE OPERAÇÃO DE 646 KG - MATERIAIS NA OPERAÇÃO. AF_06/2015</v>
          </cell>
          <cell r="C866" t="str">
            <v>H</v>
          </cell>
          <cell r="D866">
            <v>35.299999999999997</v>
          </cell>
        </row>
        <row r="867">
          <cell r="A867">
            <v>90957</v>
          </cell>
          <cell r="B867" t="str">
            <v>COMPRESSOR DE AR REBOCÁVEL, VAZÃO 189 PCM, PRESSÃO EFETIVA DE TRABALHO 102 PSI, MOTOR DIESEL, POTÊNCIA 63 CV - DEPRECIAÇÃO. AF_06/2015</v>
          </cell>
          <cell r="C867" t="str">
            <v>H</v>
          </cell>
          <cell r="D867">
            <v>2.33</v>
          </cell>
        </row>
        <row r="868">
          <cell r="A868">
            <v>90958</v>
          </cell>
          <cell r="B868" t="str">
            <v>COMPRESSOR DE AR REBOCÁVEL, VAZÃO 189 PCM, PRESSÃO EFETIVA DE TRABALHO 102 PSI, MOTOR DIESEL, POTÊNCIA 63 CV - JUROS. AF_06/2015</v>
          </cell>
          <cell r="C868" t="str">
            <v>H</v>
          </cell>
          <cell r="D868">
            <v>0.32</v>
          </cell>
        </row>
        <row r="869">
          <cell r="A869">
            <v>90960</v>
          </cell>
          <cell r="B869" t="str">
            <v>COMPRESSOR DE AR REBOCÁVEL, VAZÃO 89 PCM, PRESSÃO EFETIVA DE TRABALHO 102 PSI, MOTOR DIESEL, POTÊNCIA 20 CV - DEPRECIAÇÃO. AF_06/2015</v>
          </cell>
          <cell r="C869" t="str">
            <v>H</v>
          </cell>
          <cell r="D869">
            <v>3.11</v>
          </cell>
        </row>
        <row r="870">
          <cell r="A870">
            <v>90961</v>
          </cell>
          <cell r="B870" t="str">
            <v>COMPRESSOR DE AR REBOCÁVEL, VAZÃO 89 PCM, PRESSÃO EFETIVA DE TRABALHO 102 PSI, MOTOR DIESEL, POTÊNCIA 20 CV - JUROS. AF_06/2015</v>
          </cell>
          <cell r="C870" t="str">
            <v>H</v>
          </cell>
          <cell r="D870">
            <v>0.43</v>
          </cell>
        </row>
        <row r="871">
          <cell r="A871">
            <v>90962</v>
          </cell>
          <cell r="B871" t="str">
            <v>COMPRESSOR DE AR REBOCÁVEL, VAZÃO 89 PCM, PRESSÃO EFETIVA DE TRABALHO 102 PSI, MOTOR DIESEL, POTÊNCIA 20 CV - MANUTENÇÃO. AF_06/2015</v>
          </cell>
          <cell r="C871" t="str">
            <v>H</v>
          </cell>
          <cell r="D871">
            <v>3.89</v>
          </cell>
        </row>
        <row r="872">
          <cell r="A872">
            <v>90963</v>
          </cell>
          <cell r="B872" t="str">
            <v>COMPRESSOR DE AR REBOCÁVEL, VAZÃO 89 PCM, PRESSÃO EFETIVA DE TRABALHO 102 PSI, MOTOR DIESEL, POTÊNCIA 20 CV - MATERIAIS NA OPERAÇÃO. AF_06/2015</v>
          </cell>
          <cell r="C872" t="str">
            <v>H</v>
          </cell>
          <cell r="D872">
            <v>10.07</v>
          </cell>
        </row>
        <row r="873">
          <cell r="A873">
            <v>90968</v>
          </cell>
          <cell r="B873" t="str">
            <v>COMPRESSOR DE AR REBOCAVEL, VAZÃO 250 PCM, PRESSAO DE TRABALHO 102 PSI, MOTOR A DIESEL POTÊNCIA 81 CV - DEPRECIAÇÃO. AF_06/2015</v>
          </cell>
          <cell r="C873" t="str">
            <v>H</v>
          </cell>
          <cell r="D873">
            <v>3.12</v>
          </cell>
        </row>
        <row r="874">
          <cell r="A874">
            <v>90969</v>
          </cell>
          <cell r="B874" t="str">
            <v>COMPRESSOR DE AR REBOCAVEL, VAZÃO 250 PCM, PRESSAO DE TRABALHO 102 PSI, MOTOR A DIESEL POTÊNCIA 81 CV - JUROS. AF_06/2015</v>
          </cell>
          <cell r="C874" t="str">
            <v>H</v>
          </cell>
          <cell r="D874">
            <v>0.43</v>
          </cell>
        </row>
        <row r="875">
          <cell r="A875">
            <v>90970</v>
          </cell>
          <cell r="B875" t="str">
            <v>COMPRESSOR DE AR REBOCAVEL, VAZÃO 250 PCM, PRESSAO DE TRABALHO 102 PSI, MOTOR A DIESEL POTÊNCIA 81 CV - MANUTENÇÃO. AF_06/2015</v>
          </cell>
          <cell r="C875" t="str">
            <v>H</v>
          </cell>
          <cell r="D875">
            <v>3.91</v>
          </cell>
        </row>
        <row r="876">
          <cell r="A876">
            <v>90971</v>
          </cell>
          <cell r="B876" t="str">
            <v>COMPRESSOR DE AR REBOCAVEL, VAZÃO 250 PCM, PRESSAO DE TRABALHO 102 PSI, MOTOR A DIESEL POTÊNCIA 81 CV - MATERIAIS NA OPERAÇÃO. AF_06/2015</v>
          </cell>
          <cell r="C876" t="str">
            <v>H</v>
          </cell>
          <cell r="D876">
            <v>40.82</v>
          </cell>
        </row>
        <row r="877">
          <cell r="A877">
            <v>90975</v>
          </cell>
          <cell r="B877" t="str">
            <v>COMPRESSOR DE AR REBOCÁVEL, VAZÃO 748 PCM, PRESSÃO EFETIVA DE TRABALHO 102 PSI, MOTOR DIESEL, POTÊNCIA 210 CV - DEPRECIAÇÃO. AF_06/2015</v>
          </cell>
          <cell r="C877" t="str">
            <v>H</v>
          </cell>
          <cell r="D877">
            <v>7.93</v>
          </cell>
        </row>
        <row r="878">
          <cell r="A878">
            <v>90976</v>
          </cell>
          <cell r="B878" t="str">
            <v>COMPRESSOR DE AR REBOCÁVEL, VAZÃO 748 PCM, PRESSÃO EFETIVA DE TRABALHO 102 PSI, MOTOR DIESEL, POTÊNCIA 210 CV - JUROS. AF_06/2015</v>
          </cell>
          <cell r="C878" t="str">
            <v>H</v>
          </cell>
          <cell r="D878">
            <v>1.1000000000000001</v>
          </cell>
        </row>
        <row r="879">
          <cell r="A879">
            <v>90977</v>
          </cell>
          <cell r="B879" t="str">
            <v>COMPRESSOR DE AR REBOCÁVEL, VAZÃO 748 PCM, PRESSÃO EFETIVA DE TRABALHO 102 PSI, MOTOR DIESEL, POTÊNCIA 210 CV - MANUTENÇÃO. AF_06/2015</v>
          </cell>
          <cell r="C879" t="str">
            <v>H</v>
          </cell>
          <cell r="D879">
            <v>9.92</v>
          </cell>
        </row>
        <row r="880">
          <cell r="A880">
            <v>90978</v>
          </cell>
          <cell r="B880" t="str">
            <v>COMPRESSOR DE AR REBOCÁVEL, VAZÃO 748 PCM, PRESSÃO EFETIVA DE TRABALHO 102 PSI, MOTOR DIESEL, POTÊNCIA 210 CV - MATERIAIS NA OPERAÇÃO. AF_06/2015</v>
          </cell>
          <cell r="C880" t="str">
            <v>H</v>
          </cell>
          <cell r="D880">
            <v>105.9</v>
          </cell>
        </row>
        <row r="881">
          <cell r="A881">
            <v>90992</v>
          </cell>
          <cell r="B881" t="str">
            <v>COMPRESSOR DE AR REBOCAVEL, VAZÃO 400 PCM, PRESSAO DE TRABALHO 102 PSI, MOTOR A DIESEL POTÊNCIA 110 CV - DEPRECIAÇÃO. AF_06/2015</v>
          </cell>
          <cell r="C881" t="str">
            <v>H</v>
          </cell>
          <cell r="D881">
            <v>3.7</v>
          </cell>
        </row>
        <row r="882">
          <cell r="A882">
            <v>90993</v>
          </cell>
          <cell r="B882" t="str">
            <v>COMPRESSOR DE AR REBOCAVEL, VAZÃO 400 PCM, PRESSAO DE TRABALHO 102 PSI, MOTOR A DIESEL POTÊNCIA 110 CV - JUROS. AF_06/2015</v>
          </cell>
          <cell r="C882" t="str">
            <v>H</v>
          </cell>
          <cell r="D882">
            <v>0.51</v>
          </cell>
        </row>
        <row r="883">
          <cell r="A883">
            <v>90994</v>
          </cell>
          <cell r="B883" t="str">
            <v>COMPRESSOR DE AR REBOCAVEL, VAZÃO 400 PCM, PRESSAO DE TRABALHO 102 PSI, MOTOR A DIESEL POTÊNCIA 110 CV - MANUTENÇÃO. AF_06/2015</v>
          </cell>
          <cell r="C883" t="str">
            <v>H</v>
          </cell>
          <cell r="D883">
            <v>4.63</v>
          </cell>
        </row>
        <row r="884">
          <cell r="A884">
            <v>90995</v>
          </cell>
          <cell r="B884" t="str">
            <v>COMPRESSOR DE AR REBOCAVEL, VAZÃO 400 PCM, PRESSAO DE TRABALHO 102 PSI, MOTOR A DIESEL POTÊNCIA 110 CV - MATERIAIS NA OPERAÇÃO. AF_06/2015</v>
          </cell>
          <cell r="C884" t="str">
            <v>H</v>
          </cell>
          <cell r="D884">
            <v>55.45</v>
          </cell>
        </row>
        <row r="885">
          <cell r="A885">
            <v>91021</v>
          </cell>
          <cell r="B885" t="str">
            <v>PERFURATRIZ HIDRÁULICA SOBRE CAMINHÃO COM TRADO CURTO ACOPLADO, PROFUNDIDADE MÁXIMA DE 20 M, DIÂMETRO MÁXIMO DE 1500 MM, POTÊNCIA INSTALADA DE 137 HP, MESA ROTATIVA COM TORQUE MÁXIMO DE 30 KNM - IMPOSTOS E SEGUROS. AF_06/2015</v>
          </cell>
          <cell r="C885" t="str">
            <v>H</v>
          </cell>
          <cell r="D885">
            <v>3.11</v>
          </cell>
        </row>
        <row r="886">
          <cell r="A886">
            <v>91026</v>
          </cell>
          <cell r="B886" t="str">
            <v>CAMINHÃO TRUCADO (C/ TERCEIRO EIXO) ELETRÔNICO - POTÊNCIA 231CV - PBT = 22000KG - DIST. ENTRE EIXOS 5170 MM - INCLUI CARROCERIA FIXA ABERTA DE MADEIRA - DEPRECIAÇÃO. AF_06/2015</v>
          </cell>
          <cell r="C886" t="str">
            <v>H</v>
          </cell>
          <cell r="D886">
            <v>10.81</v>
          </cell>
        </row>
        <row r="887">
          <cell r="A887">
            <v>91027</v>
          </cell>
          <cell r="B887" t="str">
            <v>CAMINHÃO TRUCADO (C/ TERCEIRO EIXO) ELETRÔNICO - POTÊNCIA 231CV - PBT = 22000KG - DIST. ENTRE EIXOS 5170 MM - INCLUI CARROCERIA FIXA ABERTA DE MADEIRA - JUROS. AF_06/2015</v>
          </cell>
          <cell r="C887" t="str">
            <v>H</v>
          </cell>
          <cell r="D887">
            <v>2.2599999999999998</v>
          </cell>
        </row>
        <row r="888">
          <cell r="A888">
            <v>91028</v>
          </cell>
          <cell r="B888" t="str">
            <v>CAMINHÃO TRUCADO (C/ TERCEIRO EIXO) ELETRÔNICO - POTÊNCIA 231CV - PBT = 22000KG - DIST. ENTRE EIXOS 5170 MM - INCLUI CARROCERIA FIXA ABERTA DE MADEIRA - IMPOSTOS E SEGUROS. AF_06/2015</v>
          </cell>
          <cell r="C888" t="str">
            <v>H</v>
          </cell>
          <cell r="D888">
            <v>0.88</v>
          </cell>
        </row>
        <row r="889">
          <cell r="A889">
            <v>91029</v>
          </cell>
          <cell r="B889" t="str">
            <v>CAMINHÃO TRUCADO (C/ TERCEIRO EIXO) ELETRÔNICO - POTÊNCIA 231CV - PBT = 22000KG - DIST. ENTRE EIXOS 5170 MM - INCLUI CARROCERIA FIXA ABERTA DE MADEIRA - MANUTENÇÃO. AF_06/2015</v>
          </cell>
          <cell r="C889" t="str">
            <v>H</v>
          </cell>
          <cell r="D889">
            <v>20.27</v>
          </cell>
        </row>
        <row r="890">
          <cell r="A890">
            <v>91030</v>
          </cell>
          <cell r="B890" t="str">
            <v>CAMINHÃO TRUCADO (C/ TERCEIRO EIXO) ELETRÔNICO - POTÊNCIA 231CV - PBT = 22000KG - DIST. ENTRE EIXOS 5170 MM - INCLUI CARROCERIA FIXA ABERTA DE MADEIRA - MATERIAIS NA OPERAÇÃO. AF_06/2015</v>
          </cell>
          <cell r="C890" t="str">
            <v>H</v>
          </cell>
          <cell r="D890">
            <v>95.91</v>
          </cell>
        </row>
        <row r="891">
          <cell r="A891">
            <v>91273</v>
          </cell>
          <cell r="B891" t="str">
            <v>PLACA VIBRATÓRIA REVERSÍVEL COM MOTOR 4 TEMPOS A GASOLINA, FORÇA CENTRÍFUGA DE 25 KN (2500 KGF), POTÊNCIA 5,5 CV - DEPRECIAÇÃO. AF_08/2015</v>
          </cell>
          <cell r="C891" t="str">
            <v>H</v>
          </cell>
          <cell r="D891">
            <v>0.43</v>
          </cell>
        </row>
        <row r="892">
          <cell r="A892">
            <v>91274</v>
          </cell>
          <cell r="B892" t="str">
            <v>PLACA VIBRATÓRIA REVERSÍVEL COM MOTOR 4 TEMPOS A GASOLINA, FORÇA CENTRÍFUGA DE 25 KN (2500 KGF), POTÊNCIA 5,5 CV - JUROS. AF_08/2015</v>
          </cell>
          <cell r="C892" t="str">
            <v>H</v>
          </cell>
          <cell r="D892">
            <v>0.05</v>
          </cell>
        </row>
        <row r="893">
          <cell r="A893">
            <v>91275</v>
          </cell>
          <cell r="B893" t="str">
            <v>PLACA VIBRATÓRIA REVERSÍVEL COM MOTOR 4 TEMPOS A GASOLINA, FORÇA CENTRÍFUGA DE 25 KN (2500 KGF), POTÊNCIA 5,5 CV - MANUTENÇÃO. AF_08/2015</v>
          </cell>
          <cell r="C893" t="str">
            <v>H</v>
          </cell>
          <cell r="D893">
            <v>0.54</v>
          </cell>
        </row>
        <row r="894">
          <cell r="A894">
            <v>91276</v>
          </cell>
          <cell r="B894" t="str">
            <v>PLACA VIBRATÓRIA REVERSÍVEL COM MOTOR 4 TEMPOS A GASOLINA, FORÇA CENTRÍFUGA DE 25 KN (2500 KGF), POTÊNCIA 5,5 CV - MATERIAIS NA OPERAÇÃO. AF_08/2015</v>
          </cell>
          <cell r="C894" t="str">
            <v>H</v>
          </cell>
          <cell r="D894">
            <v>6.64</v>
          </cell>
        </row>
        <row r="895">
          <cell r="A895">
            <v>91279</v>
          </cell>
          <cell r="B895" t="str">
            <v>CORTADORA DE PISO COM MOTOR 4 TEMPOS A GASOLINA, POTÊNCIA DE 13 HP, COM DISCO DE CORTE DIAMANTADO SEGMENTADO PARA CONCRETO, DIÂMETRO DE 350 MM, FURO DE 1" (14 X 1") - DEPRECIAÇÃO. AF_08/2015</v>
          </cell>
          <cell r="C895" t="str">
            <v>H</v>
          </cell>
          <cell r="D895">
            <v>0.86</v>
          </cell>
        </row>
        <row r="896">
          <cell r="A896">
            <v>91280</v>
          </cell>
          <cell r="B896" t="str">
            <v>CORTADORA DE PISO COM MOTOR 4 TEMPOS A GASOLINA, POTÊNCIA DE 13 HP, COM DISCO DE CORTE DIAMANTADO SEGMENTADO PARA CONCRETO, DIÂMETRO DE 350 MM, FURO DE 1" (14 X 1") - JUROS. AF_08/2015</v>
          </cell>
          <cell r="C896" t="str">
            <v>H</v>
          </cell>
          <cell r="D896">
            <v>0.09</v>
          </cell>
        </row>
        <row r="897">
          <cell r="A897">
            <v>91281</v>
          </cell>
          <cell r="B897" t="str">
            <v>CORTADORA DE PISO COM MOTOR 4 TEMPOS A GASOLINA, POTÊNCIA DE 13 HP, COM DISCO DE CORTE DIAMANTADO SEGMENTADO PARA CONCRETO, DIÂMETRO DE 350 MM, FURO DE 1" (14 X 1") - MANUTENÇÃO. AF_08/2015</v>
          </cell>
          <cell r="C897" t="str">
            <v>H</v>
          </cell>
          <cell r="D897">
            <v>1.08</v>
          </cell>
        </row>
        <row r="898">
          <cell r="A898">
            <v>91282</v>
          </cell>
          <cell r="B898" t="str">
            <v>CORTADORA DE PISO COM MOTOR 4 TEMPOS A GASOLINA, POTÊNCIA DE 13 HP, COM DISCO DE CORTE DIAMANTADO SEGMENTADO PARA CONCRETO, DIÂMETRO DE 350 MM, FURO DE 1" (14 X 1") - MATERIAIS NA OPERAÇÃO. AF_08/2015</v>
          </cell>
          <cell r="C898" t="str">
            <v>H</v>
          </cell>
          <cell r="D898">
            <v>15.88</v>
          </cell>
        </row>
        <row r="899">
          <cell r="A899">
            <v>91354</v>
          </cell>
          <cell r="B899" t="str">
            <v>CAMINHÃO TOCO, PESO BRUTO TOTAL 14.300 KG, CARGA ÚTIL MÁXIMA 9590 KG, DISTÂNCIA ENTRE EIXOS 4,76 M, POTÊNCIA 185 CV (NÃO INCLUI CARROCERIA) - DEPRECIAÇÃO. AF_06/2014</v>
          </cell>
          <cell r="C899" t="str">
            <v>H</v>
          </cell>
          <cell r="D899">
            <v>8.41</v>
          </cell>
        </row>
        <row r="900">
          <cell r="A900">
            <v>91355</v>
          </cell>
          <cell r="B900" t="str">
            <v>CAMINHÃO TOCO, PESO BRUTO TOTAL 14.300 KG, CARGA ÚTIL MÁXIMA 9590 KG, DISTÂNCIA ENTRE EIXOS 4,76 M, POTÊNCIA 185 CV (NÃO INCLUI CARROCERIA) - JUROS. AF_06/2014</v>
          </cell>
          <cell r="C900" t="str">
            <v>H</v>
          </cell>
          <cell r="D900">
            <v>1.76</v>
          </cell>
        </row>
        <row r="901">
          <cell r="A901">
            <v>91356</v>
          </cell>
          <cell r="B901" t="str">
            <v>CAMINHÃO TOCO, PESO BRUTO TOTAL 14.300 KG, CARGA ÚTIL MÁXIMA 9590 KG, DISTÂNCIA ENTRE EIXOS 4,76 M, POTÊNCIA 185 CV (NÃO INCLUI CARROCERIA) - IMPOSTOS E SEGUROS. AF_06/2014</v>
          </cell>
          <cell r="C901" t="str">
            <v>H</v>
          </cell>
          <cell r="D901">
            <v>0.68</v>
          </cell>
        </row>
        <row r="902">
          <cell r="A902">
            <v>91359</v>
          </cell>
          <cell r="B902" t="str">
            <v>CAMINHÃO PIPA 6.000 L, PESO BRUTO TOTAL 13.000 KG, DISTÂNCIA ENTRE EIXOS 4,80 M, POTÊNCIA 189 CV INCLUSIVE TANQUE DE AÇO PARA TRANSPORTE DE ÁGUA, CAPACIDADE 6 M3 - DEPRECIAÇÃO. AF_06/2014</v>
          </cell>
          <cell r="C902" t="str">
            <v>H</v>
          </cell>
          <cell r="D902">
            <v>9.43</v>
          </cell>
        </row>
        <row r="903">
          <cell r="A903">
            <v>91360</v>
          </cell>
          <cell r="B903" t="str">
            <v>CAMINHÃO PIPA 6.000 L, PESO BRUTO TOTAL 13.000 KG, DISTÂNCIA ENTRE EIXOS 4,80 M, POTÊNCIA 189 CV INCLUSIVE TANQUE DE AÇO PARA TRANSPORTE DE ÁGUA, CAPACIDADE 6 M3 - JUROS. AF_06/2014</v>
          </cell>
          <cell r="C903" t="str">
            <v>H</v>
          </cell>
          <cell r="D903">
            <v>1.97</v>
          </cell>
        </row>
        <row r="904">
          <cell r="A904">
            <v>91361</v>
          </cell>
          <cell r="B904" t="str">
            <v>CAMINHÃO PIPA 6.000 L, PESO BRUTO TOTAL 13.000 KG, DISTÂNCIA ENTRE EIXOS 4,80 M, POTÊNCIA 189 CV INCLUSIVE TANQUE DE AÇO PARA TRANSPORTE DE ÁGUA, CAPACIDADE 6 M3 - IMPOSTOS E SEGUROS. AF_06/2014</v>
          </cell>
          <cell r="C904" t="str">
            <v>H</v>
          </cell>
          <cell r="D904">
            <v>0.76</v>
          </cell>
        </row>
        <row r="905">
          <cell r="A905">
            <v>91367</v>
          </cell>
          <cell r="B905" t="str">
            <v>CAMINHÃO BASCULANTE 6 M3, PESO BRUTO TOTAL 16.000 KG, CARGA ÚTIL MÁXIMA 13.071 KG, DISTÂNCIA ENTRE EIXOS 4,80 M, POTÊNCIA 230 CV INCLUSIVE CAÇAMBA METÁLICA - DEPRECIAÇÃO. AF_06/2014</v>
          </cell>
          <cell r="C905" t="str">
            <v>H</v>
          </cell>
          <cell r="D905">
            <v>12.25</v>
          </cell>
        </row>
        <row r="906">
          <cell r="A906">
            <v>91368</v>
          </cell>
          <cell r="B906" t="str">
            <v>CAMINHÃO BASCULANTE 6 M3, PESO BRUTO TOTAL 16.000 KG, CARGA ÚTIL MÁXIMA 13.071 KG, DISTÂNCIA ENTRE EIXOS 4,80 M, POTÊNCIA 230 CV INCLUSIVE CAÇAMBA METÁLICA - JUROS. AF_06/2014</v>
          </cell>
          <cell r="C906" t="str">
            <v>H</v>
          </cell>
          <cell r="D906">
            <v>2.2599999999999998</v>
          </cell>
        </row>
        <row r="907">
          <cell r="A907">
            <v>91369</v>
          </cell>
          <cell r="B907" t="str">
            <v>CAMINHÃO BASCULANTE 6 M3, PESO BRUTO TOTAL 16.000 KG, CARGA ÚTIL MÁXIMA 13.071 KG, DISTÂNCIA ENTRE EIXOS 4,80 M, POTÊNCIA 230 CV INCLUSIVE CAÇAMBA METÁLICA - IMPOSTOS E SEGUROS. AF_06/2014</v>
          </cell>
          <cell r="C907" t="str">
            <v>H</v>
          </cell>
          <cell r="D907">
            <v>0.88</v>
          </cell>
        </row>
        <row r="908">
          <cell r="A908">
            <v>91375</v>
          </cell>
          <cell r="B908" t="str">
            <v>CAMINHÃO TOCO, PESO BRUTO TOTAL 16.000 KG, CARGA ÚTIL MÁXIMA DE 10.685 KG, DISTÂNCIA ENTRE EIXOS 4,80 M, POTÊNCIA 189 CV EXCLUSIVE CARROCERIA - DEPRECIAÇÃO. AF_06/2014</v>
          </cell>
          <cell r="C908" t="str">
            <v>H</v>
          </cell>
          <cell r="D908">
            <v>7.09</v>
          </cell>
        </row>
        <row r="909">
          <cell r="A909">
            <v>91376</v>
          </cell>
          <cell r="B909" t="str">
            <v>CAMINHÃO TOCO, PESO BRUTO TOTAL 16.000 KG, CARGA ÚTIL MÁXIMA DE 10.685 KG, DISTÂNCIA ENTRE EIXOS 4,80 M, POTÊNCIA 189 CV EXCLUSIVE CARROCERIA - JUROS. AF_06/2014</v>
          </cell>
          <cell r="C909" t="str">
            <v>H</v>
          </cell>
          <cell r="D909">
            <v>1.48</v>
          </cell>
        </row>
        <row r="910">
          <cell r="A910">
            <v>91377</v>
          </cell>
          <cell r="B910" t="str">
            <v>CAMINHÃO TOCO, PESO BRUTO TOTAL 16.000 KG, CARGA ÚTIL MÁXIMA DE 10.685 KG, DISTÂNCIA ENTRE EIXOS 4,80 M, POTÊNCIA 189 CV EXCLUSIVE CARROCERIA - IMPOSTOS E SEGUROS. AF_06/2014</v>
          </cell>
          <cell r="C910" t="str">
            <v>H</v>
          </cell>
          <cell r="D910">
            <v>0.56999999999999995</v>
          </cell>
        </row>
        <row r="911">
          <cell r="A911">
            <v>91380</v>
          </cell>
          <cell r="B911" t="str">
            <v>CAMINHÃO BASCULANTE 10 M3, TRUCADO CABINE SIMPLES, PESO BRUTO TOTAL 23.000 KG, CARGA ÚTIL MÁXIMA 15.935 KG, DISTÂNCIA ENTRE EIXOS 4,80 M, POTÊNCIA 230 CV INCLUSIVE CAÇAMBA METÁLICA - DEPRECIAÇÃO. AF_06/2014</v>
          </cell>
          <cell r="C911" t="str">
            <v>H</v>
          </cell>
          <cell r="D911">
            <v>13.83</v>
          </cell>
        </row>
        <row r="912">
          <cell r="A912">
            <v>91381</v>
          </cell>
          <cell r="B912" t="str">
            <v>CAMINHÃO BASCULANTE 10 M3, TRUCADO CABINE SIMPLES, PESO BRUTO TOTAL 23.000 KG, CARGA ÚTIL MÁXIMA 15.935 KG, DISTÂNCIA ENTRE EIXOS 4,80 M, POTÊNCIA 230 CV INCLUSIVE CAÇAMBA METÁLICA - JUROS. AF_06/2014</v>
          </cell>
          <cell r="C912" t="str">
            <v>H</v>
          </cell>
          <cell r="D912">
            <v>2.5499999999999998</v>
          </cell>
        </row>
        <row r="913">
          <cell r="A913">
            <v>91382</v>
          </cell>
          <cell r="B913" t="str">
            <v>CAMINHÃO BASCULANTE 10 M3, TRUCADO CABINE SIMPLES, PESO BRUTO TOTAL 23.000 KG, CARGA ÚTIL MÁXIMA 15.935 KG, DISTÂNCIA ENTRE EIXOS 4,80 M, POTÊNCIA 230 CV INCLUSIVE CAÇAMBA METÁLICA - IMPOSTOS E SEGUROS. AF_06/2014</v>
          </cell>
          <cell r="C913" t="str">
            <v>H</v>
          </cell>
          <cell r="D913">
            <v>0.99</v>
          </cell>
        </row>
        <row r="914">
          <cell r="A914">
            <v>91383</v>
          </cell>
          <cell r="B914" t="str">
            <v>CAMINHÃO BASCULANTE 10 M3, TRUCADO CABINE SIMPLES, PESO BRUTO TOTAL 23.000 KG, CARGA ÚTIL MÁXIMA 15.935 KG, DISTÂNCIA ENTRE EIXOS 4,80 M, POTÊNCIA 230 CV INCLUSIVE CAÇAMBA METÁLICA - MANUTENÇÃO. AF_06/2014</v>
          </cell>
          <cell r="C914" t="str">
            <v>H</v>
          </cell>
          <cell r="D914">
            <v>25.93</v>
          </cell>
        </row>
        <row r="915">
          <cell r="A915">
            <v>91384</v>
          </cell>
          <cell r="B915" t="str">
            <v>CAMINHÃO BASCULANTE 10 M3, TRUCADO CABINE SIMPLES, PESO BRUTO TOTAL 23.000 KG, CARGA ÚTIL MÁXIMA 15.935 KG, DISTÂNCIA ENTRE EIXOS 4,80 M, POTÊNCIA 230 CV INCLUSIVE CAÇAMBA METÁLICA - MATERIAIS NA OPERAÇÃO. AF_06/2014</v>
          </cell>
          <cell r="C915" t="str">
            <v>H</v>
          </cell>
          <cell r="D915">
            <v>95.51</v>
          </cell>
        </row>
        <row r="916">
          <cell r="A916">
            <v>91390</v>
          </cell>
          <cell r="B916" t="str">
            <v>CAMINHÃO TOCO, PBT 14.300 KG, CARGA ÚTIL MÁX. 9.710 KG, DIST. ENTRE EIXOS 3,56 M, POTÊNCIA 185 CV, INCLUSIVE CARROCERIA FIXA ABERTA DE MADEIRA P/ TRANSPORTE GERAL DE CARGA SECA, DIMEN. APROX. 2,50 X 6,50 X 0,50 M - DEPRECIAÇÃO. AF_06/2014</v>
          </cell>
          <cell r="C916" t="str">
            <v>H</v>
          </cell>
          <cell r="D916">
            <v>9.07</v>
          </cell>
        </row>
        <row r="917">
          <cell r="A917">
            <v>91391</v>
          </cell>
          <cell r="B917" t="str">
            <v>CAMINHÃO TOCO, PBT 14.300 KG, CARGA ÚTIL MÁX. 9.710 KG, DIST. ENTRE EIXOS 3,56 M, POTÊNCIA 185 CV, INCLUSIVE CARROCERIA FIXA ABERTA DE MADEIRA P/ TRANSPORTE GERAL DE CARGA SECA, DIMEN. APROX. 2,50 X 6,50 X 0,50 M - JUROS. AF_06/2014</v>
          </cell>
          <cell r="C917" t="str">
            <v>H</v>
          </cell>
          <cell r="D917">
            <v>1.89</v>
          </cell>
        </row>
        <row r="918">
          <cell r="A918">
            <v>91392</v>
          </cell>
          <cell r="B918" t="str">
            <v>CAMINHÃO TOCO, PBT 14.300 KG, CARGA ÚTIL MÁX. 9.710 KG, DIST. ENTRE EIXOS 3,56 M, POTÊNCIA 185 CV, INCLUSIVE CARROCERIA FIXA ABERTA DE MADEIRA P/ TRANSPORTE GERAL DE CARGA SECA, DIMEN. APROX. 2,50 X 6,50 X 0,50 M - IMPOSTOS E SEGUROS. AF_06/2014</v>
          </cell>
          <cell r="C918" t="str">
            <v>H</v>
          </cell>
          <cell r="D918">
            <v>0.73</v>
          </cell>
        </row>
        <row r="919">
          <cell r="A919">
            <v>91396</v>
          </cell>
          <cell r="B919" t="str">
            <v>CAMINHÃO PIPA 10.000 L TRUCADO, PESO BRUTO TOTAL 23.000 KG, CARGA ÚTIL MÁXIMA 15.935 KG, DISTÂNCIA ENTRE EIXOS 4,8 M, POTÊNCIA 230 CV, INCLUSIVE TANQUE DE AÇO PARA TRANSPORTE DE ÁGUA - DEPRECIAÇÃO. AF_06/2014</v>
          </cell>
          <cell r="C919" t="str">
            <v>H</v>
          </cell>
          <cell r="D919">
            <v>12.1</v>
          </cell>
        </row>
        <row r="920">
          <cell r="A920">
            <v>91397</v>
          </cell>
          <cell r="B920" t="str">
            <v>CAMINHÃO PIPA 10.000 L TRUCADO, PESO BRUTO TOTAL 23.000 KG, CARGA ÚTIL MÁXIMA 15.935 KG, DISTÂNCIA ENTRE EIXOS 4,8 M, POTÊNCIA 230 CV, INCLUSIVE TANQUE DE AÇO PARA TRANSPORTE DE ÁGUA - JUROS. AF_06/2014</v>
          </cell>
          <cell r="C920" t="str">
            <v>H</v>
          </cell>
          <cell r="D920">
            <v>2.5299999999999998</v>
          </cell>
        </row>
        <row r="921">
          <cell r="A921">
            <v>91398</v>
          </cell>
          <cell r="B921" t="str">
            <v>CAMINHÃO PIPA 10.000 L TRUCADO, PESO BRUTO TOTAL 23.000 KG, CARGA ÚTIL MÁXIMA 15.935 KG, DISTÂNCIA ENTRE EIXOS 4,8 M, POTÊNCIA 230 CV, INCLUSIVE TANQUE DE AÇO PARA TRANSPORTE DE ÁGUA - IMPOSTOS E SEGUROS. AF_06/2014</v>
          </cell>
          <cell r="C921" t="str">
            <v>H</v>
          </cell>
          <cell r="D921">
            <v>0.98</v>
          </cell>
        </row>
        <row r="922">
          <cell r="A922">
            <v>91402</v>
          </cell>
          <cell r="B922" t="str">
            <v>CAMINHÃO BASCULANTE 6 M3 TOCO, PESO BRUTO TOTAL 16.000 KG, CARGA ÚTIL MÁXIMA 11.130 KG, DISTÂNCIA ENTRE EIXOS 5,36 M, POTÊNCIA 185 CV, INCLUSIVE CAÇAMBA METÁLICA - IMPOSTOS E SEGUROS. AF_06/2014</v>
          </cell>
          <cell r="C922" t="str">
            <v>H</v>
          </cell>
          <cell r="D922">
            <v>0.83</v>
          </cell>
        </row>
        <row r="923">
          <cell r="A923">
            <v>91466</v>
          </cell>
          <cell r="B923" t="str">
            <v>GUINDAUTO HIDRÁULICO, CAPACIDADE MÁXIMA DE CARGA 6200 KG, MOMENTO MÁXIMO DE CARGA 11,7 TM, ALCANCE MÁXIMO HORIZONTAL 9,70 M, INCLUSIVE CAMINHÃO TOCO PBT 16.000 KG, POTÊNCIA DE 189 CV - IMPOSTOS E SEGUROS. AF_08/2015</v>
          </cell>
          <cell r="C923" t="str">
            <v>H</v>
          </cell>
          <cell r="D923">
            <v>0.77</v>
          </cell>
        </row>
        <row r="924">
          <cell r="A924">
            <v>91467</v>
          </cell>
          <cell r="B924" t="str">
            <v>GUINDAUTO HIDRÁULICO, CAPACIDADE MÁXIMA DE CARGA 6200 KG, MOMENTO MÁXIMO DE CARGA 11,7 TM, ALCANCE MÁXIMO HORIZONTAL 9,70 M, INCLUSIVE CAMINHÃO TOCO PBT 16.000 KG, POTÊNCIA DE 189 CV - MATERIAIS NA OPERAÇÃO. AF_08/2015</v>
          </cell>
          <cell r="C924" t="str">
            <v>H</v>
          </cell>
          <cell r="D924">
            <v>106.51</v>
          </cell>
        </row>
        <row r="925">
          <cell r="A925">
            <v>91468</v>
          </cell>
          <cell r="B925" t="str">
            <v>ESPARGIDOR DE ASFALTO PRESSURIZADO, TANQUE 6 M3 COM ISOLAÇÃO TÉRMICA, AQUECIDO COM 2 MAÇARICOS, COM BARRA ESPARGIDORA 3,60 M, MONTADO SOBRE CAMINHÃO  TOCO, PBT 14.300 KG, POTÊNCIA 185 CV - DEPRECIAÇÃO. AF_08/2015</v>
          </cell>
          <cell r="C925" t="str">
            <v>H</v>
          </cell>
          <cell r="D925">
            <v>13.4</v>
          </cell>
        </row>
        <row r="926">
          <cell r="A926">
            <v>91469</v>
          </cell>
          <cell r="B926" t="str">
            <v>ESPARGIDOR DE ASFALTO PRESSURIZADO, TANQUE 6 M3 COM ISOLAÇÃO TÉRMICA, AQUECIDO COM 2 MAÇARICOS, COM BARRA ESPARGIDORA 3,60 M, MONTADO SOBRE CAMINHÃO  TOCO, PBT 14.300 KG, POTÊNCIA 185 CV - JUROS. AF_08/2015</v>
          </cell>
          <cell r="C926" t="str">
            <v>H</v>
          </cell>
          <cell r="D926">
            <v>2.89</v>
          </cell>
        </row>
        <row r="927">
          <cell r="A927">
            <v>91484</v>
          </cell>
          <cell r="B927" t="str">
            <v>ESPARGIDOR DE ASFALTO PRESSURIZADO, TANQUE 6 M3 COM ISOLAÇÃO TÉRMICA, AQUECIDO COM 2 MAÇARICOS, COM BARRA ESPARGIDORA 3,60 M, MONTADO SOBRE CAMINHÃO  TOCO, PBT 14.300 KG, POTÊNCIA 185 CV - IMPOSTOS E SEGUROS. AF_08/2015</v>
          </cell>
          <cell r="C927" t="str">
            <v>H</v>
          </cell>
          <cell r="D927">
            <v>0.92</v>
          </cell>
        </row>
        <row r="928">
          <cell r="A928">
            <v>91485</v>
          </cell>
          <cell r="B928" t="str">
            <v>ESPARGIDOR DE ASFALTO PRESSURIZADO, TANQUE 6 M3 COM ISOLAÇÃO TÉRMICA, AQUECIDO COM 2 MAÇARICOS, COM BARRA ESPARGIDORA 3,60 M, MONTADO SOBRE CAMINHÃO  TOCO, PBT 14.300 KG, POTÊNCIA 185 CV - MATERIAIS NA OPERAÇÃO. AF_08/2015</v>
          </cell>
          <cell r="C928" t="str">
            <v>H</v>
          </cell>
          <cell r="D928">
            <v>144.55000000000001</v>
          </cell>
        </row>
        <row r="929">
          <cell r="A929">
            <v>91529</v>
          </cell>
          <cell r="B929" t="str">
            <v>COMPACTADOR DE SOLOS DE PERCUSSÃO (SOQUETE) COM MOTOR A GASOLINA 4 TEMPOS, POTÊNCIA 4 CV - DEPRECIAÇÃO. AF_08/2015</v>
          </cell>
          <cell r="C929" t="str">
            <v>H</v>
          </cell>
          <cell r="D929">
            <v>0.63</v>
          </cell>
        </row>
        <row r="930">
          <cell r="A930">
            <v>91530</v>
          </cell>
          <cell r="B930" t="str">
            <v>COMPACTADOR DE SOLOS DE PERCUSSÃO (SOQUETE) COM MOTOR A GASOLINA 4 TEMPOS, POTÊNCIA 4 CV - JUROS. AF_08/2015</v>
          </cell>
          <cell r="C930" t="str">
            <v>H</v>
          </cell>
          <cell r="D930">
            <v>0.08</v>
          </cell>
        </row>
        <row r="931">
          <cell r="A931">
            <v>91531</v>
          </cell>
          <cell r="B931" t="str">
            <v>COMPACTADOR DE SOLOS DE PERCUSSÃO (SOQUETE) COM MOTOR A GASOLINA 4 TEMPOS, POTÊNCIA 4 CV - MANUTENÇÃO. AF_08/2015</v>
          </cell>
          <cell r="C931" t="str">
            <v>H</v>
          </cell>
          <cell r="D931">
            <v>0.79</v>
          </cell>
        </row>
        <row r="932">
          <cell r="A932">
            <v>91532</v>
          </cell>
          <cell r="B932" t="str">
            <v>COMPACTADOR DE SOLOS DE PERCUSSÃO (SOQUETE) COM MOTOR A GASOLINA 4 TEMPOS, POTÊNCIA 4 CV - MATERIAIS NA OPERAÇÃO. AF_08/2015</v>
          </cell>
          <cell r="C932" t="str">
            <v>H</v>
          </cell>
          <cell r="D932">
            <v>4.82</v>
          </cell>
        </row>
        <row r="933">
          <cell r="A933">
            <v>91629</v>
          </cell>
          <cell r="B933" t="str">
            <v>GUINDAUTO HIDRÁULICO, CAPACIDADE MÁXIMA DE CARGA 6500 KG, MOMENTO MÁXIMO DE CARGA 5,8 TM, ALCANCE MÁXIMO HORIZONTAL 7,60 M, INCLUSIVE CAMINHÃO TOCO PBT 9.700 KG, POTÊNCIA DE 160 CV - DEPRECIAÇÃO. AF_08/2015</v>
          </cell>
          <cell r="C933" t="str">
            <v>H</v>
          </cell>
          <cell r="D933">
            <v>8.8699999999999992</v>
          </cell>
        </row>
        <row r="934">
          <cell r="A934">
            <v>91630</v>
          </cell>
          <cell r="B934" t="str">
            <v>GUINDAUTO HIDRÁULICO, CAPACIDADE MÁXIMA DE CARGA 6500 KG, MOMENTO MÁXIMO DE CARGA 5,8 TM, ALCANCE MÁXIMO HORIZONTAL 7,60 M, INCLUSIVE CAMINHÃO TOCO PBT 9.700 KG, POTÊNCIA DE 160 CV - JUROS. AF_08/2015</v>
          </cell>
          <cell r="C934" t="str">
            <v>H</v>
          </cell>
          <cell r="D934">
            <v>1.85</v>
          </cell>
        </row>
        <row r="935">
          <cell r="A935">
            <v>91631</v>
          </cell>
          <cell r="B935" t="str">
            <v>GUINDAUTO HIDRÁULICO, CAPACIDADE MÁXIMA DE CARGA 6500 KG, MOMENTO MÁXIMO DE CARGA 5,8 TM, ALCANCE MÁXIMO HORIZONTAL 7,60 M, INCLUSIVE CAMINHÃO TOCO PBT 9.700 KG, POTÊNCIA DE 160 CV - IMPOSTOS E SEGUROS. AF_08/2015</v>
          </cell>
          <cell r="C935" t="str">
            <v>H</v>
          </cell>
          <cell r="D935">
            <v>0.71</v>
          </cell>
        </row>
        <row r="936">
          <cell r="A936">
            <v>91632</v>
          </cell>
          <cell r="B936" t="str">
            <v>GUINDAUTO HIDRÁULICO, CAPACIDADE MÁXIMA DE CARGA 6500 KG, MOMENTO MÁXIMO DE CARGA 5,8 TM, ALCANCE MÁXIMO HORIZONTAL 7,60 M, INCLUSIVE CAMINHÃO TOCO PBT 9.700 KG, POTÊNCIA DE 160 CV - MANUTENÇÃO. AF_08/2015</v>
          </cell>
          <cell r="C936" t="str">
            <v>H</v>
          </cell>
          <cell r="D936">
            <v>16.64</v>
          </cell>
        </row>
        <row r="937">
          <cell r="A937">
            <v>91633</v>
          </cell>
          <cell r="B937" t="str">
            <v>GUINDAUTO HIDRÁULICO, CAPACIDADE MÁXIMA DE CARGA 6500 KG, MOMENTO MÁXIMO DE CARGA 5,8 TM, ALCANCE MÁXIMO HORIZONTAL 7,60 M, INCLUSIVE CAMINHÃO TOCO PBT 9.700 KG, POTÊNCIA DE 160 CV - MATERIAIS NA OPERAÇÃO. AF_08/2015</v>
          </cell>
          <cell r="C937" t="str">
            <v>H</v>
          </cell>
          <cell r="D937">
            <v>90.15</v>
          </cell>
        </row>
        <row r="938">
          <cell r="A938">
            <v>91640</v>
          </cell>
          <cell r="B938" t="str">
            <v>CAMINHÃO DE TRANSPORTE DE MATERIAL ASFÁLTICO 30.000 L, COM CAVALO MECÂNICO DE CAPACIDADE MÁXIMA DE TRAÇÃO COMBINADO DE 66.000 KG, POTÊNCIA 360 CV, INCLUSIVE TANQUE DE ASFALTO COM SERPENTINA - DEPRECIAÇÃO. AF_08/2015</v>
          </cell>
          <cell r="C938" t="str">
            <v>H</v>
          </cell>
          <cell r="D938">
            <v>21.14</v>
          </cell>
        </row>
        <row r="939">
          <cell r="A939">
            <v>91641</v>
          </cell>
          <cell r="B939" t="str">
            <v>CAMINHÃO DE TRANSPORTE DE MATERIAL ASFÁLTICO 30.000 L, COM CAVALO MECÂNICO DE CAPACIDADE MÁXIMA DE TRAÇÃO COMBINADO DE 66.000 KG, POTÊNCIA 360 CV, INCLUSIVE TANQUE DE ASFALTO COM SERPENTINA - JUROS. AF_08/2015</v>
          </cell>
          <cell r="C939" t="str">
            <v>H</v>
          </cell>
          <cell r="D939">
            <v>4.43</v>
          </cell>
        </row>
        <row r="940">
          <cell r="A940">
            <v>91642</v>
          </cell>
          <cell r="B940" t="str">
            <v>CAMINHÃO DE TRANSPORTE DE MATERIAL ASFÁLTICO 30.000 L, COM CAVALO MECÂNICO DE CAPACIDADE MÁXIMA DE TRAÇÃO COMBINADO DE 66.000 KG, POTÊNCIA 360 CV, INCLUSIVE TANQUE DE ASFALTO COM SERPENTINA - IMPOSTOS E SEGUROS. AF_08/2015</v>
          </cell>
          <cell r="C940" t="str">
            <v>H</v>
          </cell>
          <cell r="D940">
            <v>1.71</v>
          </cell>
        </row>
        <row r="941">
          <cell r="A941">
            <v>91643</v>
          </cell>
          <cell r="B941" t="str">
            <v>CAMINHÃO DE TRANSPORTE DE MATERIAL ASFÁLTICO 30.000 L, COM CAVALO MECÂNICO DE CAPACIDADE MÁXIMA DE TRAÇÃO COMBINADO DE 66.000 KG, POTÊNCIA 360 CV, INCLUSIVE TANQUE DE ASFALTO COM SERPENTINA - MANUTENÇÃO. AF_08/2015</v>
          </cell>
          <cell r="C941" t="str">
            <v>H</v>
          </cell>
          <cell r="D941">
            <v>39.630000000000003</v>
          </cell>
        </row>
        <row r="942">
          <cell r="A942">
            <v>91644</v>
          </cell>
          <cell r="B942" t="str">
            <v>CAMINHÃO DE TRANSPORTE DE MATERIAL ASFÁLTICO 30.000 L, COM CAVALO MECÂNICO DE CAPACIDADE MÁXIMA DE TRAÇÃO COMBINADO DE 66.000 KG, POTÊNCIA 360 CV, INCLUSIVE TANQUE DE ASFALTO COM SERPENTINA - MATERIAIS NA OPERAÇÃO. AF_08/2015</v>
          </cell>
          <cell r="C942" t="str">
            <v>H</v>
          </cell>
          <cell r="D942">
            <v>202.87</v>
          </cell>
        </row>
        <row r="943">
          <cell r="A943">
            <v>91688</v>
          </cell>
          <cell r="B943" t="str">
            <v>SERRA CIRCULAR DE BANCADA COM MOTOR ELÉTRICO POTÊNCIA DE 5HP, COM COIFA PARA DISCO 10" - DEPRECIAÇÃO. AF_08/2015</v>
          </cell>
          <cell r="C943" t="str">
            <v>H</v>
          </cell>
          <cell r="D943">
            <v>0.1</v>
          </cell>
        </row>
        <row r="944">
          <cell r="A944">
            <v>91689</v>
          </cell>
          <cell r="B944" t="str">
            <v>SERRA CIRCULAR DE BANCADA COM MOTOR ELÉTRICO POTÊNCIA DE 5HP, COM COIFA PARA DISCO 10" - JUROS. AF_08/2015</v>
          </cell>
          <cell r="C944" t="str">
            <v>H</v>
          </cell>
          <cell r="D944">
            <v>0.02</v>
          </cell>
        </row>
        <row r="945">
          <cell r="A945">
            <v>91690</v>
          </cell>
          <cell r="B945" t="str">
            <v>SERRA CIRCULAR DE BANCADA COM MOTOR ELÉTRICO POTÊNCIA DE 5HP, COM COIFA PARA DISCO 10" - MANUTENÇÃO. AF_08/2015</v>
          </cell>
          <cell r="C945" t="str">
            <v>H</v>
          </cell>
          <cell r="D945">
            <v>0.06</v>
          </cell>
        </row>
        <row r="946">
          <cell r="A946">
            <v>91691</v>
          </cell>
          <cell r="B946" t="str">
            <v>SERRA CIRCULAR DE BANCADA COM MOTOR ELÉTRICO POTÊNCIA DE 5HP, COM COIFA PARA DISCO 10" - MATERIAIS NA OPERAÇÃO. AF_08/2015</v>
          </cell>
          <cell r="C946" t="str">
            <v>H</v>
          </cell>
          <cell r="D946">
            <v>1.87</v>
          </cell>
        </row>
        <row r="947">
          <cell r="A947">
            <v>92040</v>
          </cell>
          <cell r="B947" t="str">
            <v>DISTRIBUIDOR DE AGREGADOS REBOCAVEL, CAPACIDADE 1,9 M³, LARGURA DE TRABALHO 3,66 M - DEPRECIAÇÃO. AF_11/2015</v>
          </cell>
          <cell r="C947" t="str">
            <v>H</v>
          </cell>
          <cell r="D947">
            <v>4.13</v>
          </cell>
        </row>
        <row r="948">
          <cell r="A948">
            <v>92041</v>
          </cell>
          <cell r="B948" t="str">
            <v>DISTRIBUIDOR DE AGREGADOS REBOCAVEL, CAPACIDADE 1,9 M³, LARGURA DE TRABALHO 3,66 M - JUROS. AF_11/2015</v>
          </cell>
          <cell r="C948" t="str">
            <v>H</v>
          </cell>
          <cell r="D948">
            <v>0.43</v>
          </cell>
        </row>
        <row r="949">
          <cell r="A949">
            <v>92042</v>
          </cell>
          <cell r="B949" t="str">
            <v>DISTRIBUIDOR DE AGREGADOS REBOCAVEL, CAPACIDADE 1,9 M³, LARGURA DE TRABALHO 3,66 M - MANUTENÇÃO. AF_11/2015</v>
          </cell>
          <cell r="C949" t="str">
            <v>H</v>
          </cell>
          <cell r="D949">
            <v>3.44</v>
          </cell>
        </row>
        <row r="950">
          <cell r="A950">
            <v>92101</v>
          </cell>
          <cell r="B950" t="str">
            <v>CAMINHÃO PARA EQUIPAMENTO DE LIMPEZA A SUCÇÃO COM CAMINHÃO TRUCADO DE PESO BRUTO TOTAL 23000 KG, CARGA ÚTIL MÁXIMA 15935 KG, DISTÂNCIA ENTRE EIXOS 4,80 M, POTÊNCIA 230 CV, INCLUSIVE LIMPADORA A SUCÇÃO, TANQUE 12000 L - DEPRECIAÇÃO. AF_11/2015</v>
          </cell>
          <cell r="C950" t="str">
            <v>H</v>
          </cell>
          <cell r="D950">
            <v>13.83</v>
          </cell>
        </row>
        <row r="951">
          <cell r="A951">
            <v>92102</v>
          </cell>
          <cell r="B951" t="str">
            <v>CAMINHÃO PARA EQUIPAMENTO DE LIMPEZA A SUCÇÃO COM CAMINHÃO TRUCADO DE PESO BRUTO TOTAL 23000 KG, CARGA ÚTIL MÁXIMA 15935 KG, DISTÂNCIA ENTRE EIXOS 4,80 M, POTÊNCIA 230 CV, INCLUSIVE LIMPADORA A SUCÇÃO, TANQUE 12000 L - JUROS. AF_11/2015</v>
          </cell>
          <cell r="C951" t="str">
            <v>H</v>
          </cell>
          <cell r="D951">
            <v>2.89</v>
          </cell>
        </row>
        <row r="952">
          <cell r="A952">
            <v>92103</v>
          </cell>
          <cell r="B952" t="str">
            <v>CAMINHÃO PARA EQUIPAMENTO DE LIMPEZA A SUCÇÃO COM CAMINHÃO TRUCADO DE PESO BRUTO TOTAL 23000 KG, CARGA ÚTIL MÁXIMA 15935 KG, DISTÂNCIA ENTRE EIXOS 4,80 M, POTÊNCIA 230 CV, INCLUSIVE LIMPADORA A SUCÇÃO, TANQUE 12000 L - IMPOSTOS E SEGUROS. AF_11/2015</v>
          </cell>
          <cell r="C952" t="str">
            <v>H</v>
          </cell>
          <cell r="D952">
            <v>1.1200000000000001</v>
          </cell>
        </row>
        <row r="953">
          <cell r="A953">
            <v>92104</v>
          </cell>
          <cell r="B953" t="str">
            <v>CAMINHÃO PARA EQUIPAMENTO DE LIMPEZA A SUCÇÃO COM CAMINHÃO TRUCADO DE PESO BRUTO TOTAL 23000 KG, CARGA ÚTIL MÁXIMA 15935 KG, DISTÂNCIA ENTRE EIXOS 4,80 M, POTÊNCIA 230 CV, INCLUSIVE LIMPADORA A SUCÇÃO, TANQUE 12000 L - MANUTENÇÃO. AF_11/2015</v>
          </cell>
          <cell r="C953" t="str">
            <v>H</v>
          </cell>
          <cell r="D953">
            <v>25.94</v>
          </cell>
        </row>
        <row r="954">
          <cell r="A954">
            <v>92105</v>
          </cell>
          <cell r="B954" t="str">
            <v>CAMINHÃO PARA EQUIPAMENTO DE LIMPEZA A SUCÇÃO COM CAMINHÃO TRUCADO DE PESO BRUTO TOTAL 23000 KG, CARGA ÚTIL MÁX. 15935 KG, DISTÂNCIA ENTRE EIXOS 4,80 M, POTÊNCIA 230 CV, INCLUSIVE LIMPADORA A SUCÇÃO, TANQUE 12000 L - MATERIAIS NA OPERAÇÃO. AF_11/2015</v>
          </cell>
          <cell r="C954" t="str">
            <v>H</v>
          </cell>
          <cell r="D954">
            <v>129.6</v>
          </cell>
        </row>
        <row r="955">
          <cell r="A955">
            <v>92108</v>
          </cell>
          <cell r="B955" t="str">
            <v>PENEIRA ROTATIVA COM MOTOR ELÉTRICO TRIFÁSICO DE 2 CV, CILINDRO DE 1 M X 0,60 M, COM FUROS DE 3,17 MM - DEPRECIAÇÃO. AF_11/2015</v>
          </cell>
          <cell r="C955" t="str">
            <v>H</v>
          </cell>
          <cell r="D955">
            <v>0.72</v>
          </cell>
        </row>
        <row r="956">
          <cell r="A956">
            <v>92109</v>
          </cell>
          <cell r="B956" t="str">
            <v>PENEIRA ROTATIVA COM MOTOR ELÉTRICO TRIFÁSICO DE 2 CV, CILINDRO DE 1 M X 0,60 M, COM FUROS DE 3,17 MM - JUROS. AF_11/2015</v>
          </cell>
          <cell r="C956" t="str">
            <v>H</v>
          </cell>
          <cell r="D956">
            <v>0.08</v>
          </cell>
        </row>
        <row r="957">
          <cell r="A957">
            <v>92110</v>
          </cell>
          <cell r="B957" t="str">
            <v>PENEIRA ROTATIVA COM MOTOR ELÉTRICO TRIFÁSICO DE 2 CV, CILINDRO DE 1 M X 0,60 M, COM FUROS DE 3,17 MM - MANUTENÇÃO. AF_11/2015</v>
          </cell>
          <cell r="C957" t="str">
            <v>H</v>
          </cell>
          <cell r="D957">
            <v>0.56000000000000005</v>
          </cell>
        </row>
        <row r="958">
          <cell r="A958">
            <v>92111</v>
          </cell>
          <cell r="B958" t="str">
            <v>PENEIRA ROTATIVA COM MOTOR ELÉTRICO TRIFÁSICO DE 2 CV, CILINDRO DE 1 M X 0,60 M, COM FUROS DE 3,17 MM - MATERIAIS NA OPERAÇÃO. AF_11/2015</v>
          </cell>
          <cell r="C958" t="str">
            <v>H</v>
          </cell>
          <cell r="D958">
            <v>0.73</v>
          </cell>
        </row>
        <row r="959">
          <cell r="A959">
            <v>92114</v>
          </cell>
          <cell r="B959" t="str">
            <v>DOSADOR DE AREIA, CAPACIDADE DE 26 LITROS - DEPRECIAÇÃO. AF_11/2015</v>
          </cell>
          <cell r="C959" t="str">
            <v>H</v>
          </cell>
          <cell r="D959">
            <v>0.08</v>
          </cell>
        </row>
        <row r="960">
          <cell r="A960">
            <v>92115</v>
          </cell>
          <cell r="B960" t="str">
            <v>DOSADOR DE AREIA, CAPACIDADE DE 26 LITROS - JUROS. AF_11/2015</v>
          </cell>
          <cell r="C960" t="str">
            <v>H</v>
          </cell>
          <cell r="D960">
            <v>0</v>
          </cell>
        </row>
        <row r="961">
          <cell r="A961">
            <v>92116</v>
          </cell>
          <cell r="B961" t="str">
            <v>DOSADOR DE AREIA, CAPACIDADE DE 26 LITROS - MANUTENÇÃO. AF_11/2015</v>
          </cell>
          <cell r="C961" t="str">
            <v>H</v>
          </cell>
          <cell r="D961">
            <v>0.1</v>
          </cell>
        </row>
        <row r="962">
          <cell r="A962">
            <v>92133</v>
          </cell>
          <cell r="B962" t="str">
            <v>CAMINHONETE COM MOTOR A DIESEL, POTÊNCIA 180 CV, CABINE DUPLA, 4X4 - DEPRECIAÇÃO. AF_11/2015</v>
          </cell>
          <cell r="C962" t="str">
            <v>H</v>
          </cell>
          <cell r="D962">
            <v>7.77</v>
          </cell>
        </row>
        <row r="963">
          <cell r="A963">
            <v>92134</v>
          </cell>
          <cell r="B963" t="str">
            <v>CAMINHONETE COM MOTOR A DIESEL, POTÊNCIA 180 CV, CABINE DUPLA, 4X4 - JUROS. AF_11/2015</v>
          </cell>
          <cell r="C963" t="str">
            <v>H</v>
          </cell>
          <cell r="D963">
            <v>1.23</v>
          </cell>
        </row>
        <row r="964">
          <cell r="A964">
            <v>92135</v>
          </cell>
          <cell r="B964" t="str">
            <v>CAMINHONETE COM MOTOR A DIESEL, POTÊNCIA 180 CV, CABINE DUPLA, 4X4 - IMPOSTOS E SEGUROS. AF_11/2015</v>
          </cell>
          <cell r="C964" t="str">
            <v>H</v>
          </cell>
          <cell r="D964">
            <v>0.48</v>
          </cell>
        </row>
        <row r="965">
          <cell r="A965">
            <v>92136</v>
          </cell>
          <cell r="B965" t="str">
            <v>CAMINHONETE COM MOTOR A DIESEL, POTÊNCIA 180 CV, CABINE DUPLA, 4X4 - MANUTENÇÃO. AF_11/2015</v>
          </cell>
          <cell r="C965" t="str">
            <v>H</v>
          </cell>
          <cell r="D965">
            <v>9.7200000000000006</v>
          </cell>
        </row>
        <row r="966">
          <cell r="A966">
            <v>92137</v>
          </cell>
          <cell r="B966" t="str">
            <v>CAMINHONETE COM MOTOR A DIESEL, POTÊNCIA 180 CV, CABINE DUPLA, 4X4 - MATERIAIS NA OPERAÇÃO. AF_11/2015</v>
          </cell>
          <cell r="C966" t="str">
            <v>H</v>
          </cell>
          <cell r="D966">
            <v>26.67</v>
          </cell>
        </row>
        <row r="967">
          <cell r="A967">
            <v>92140</v>
          </cell>
          <cell r="B967" t="str">
            <v>CAMINHONETE CABINE SIMPLES COM MOTOR 1.6 FLEX, CÂMBIO MANUAL, POTÊNCIA 101/104 CV, 2 PORTAS - DEPRECIAÇÃO. AF_11/2015</v>
          </cell>
          <cell r="C967" t="str">
            <v>H</v>
          </cell>
          <cell r="D967">
            <v>2.37</v>
          </cell>
        </row>
        <row r="968">
          <cell r="A968">
            <v>92141</v>
          </cell>
          <cell r="B968" t="str">
            <v>CAMINHONETE CABINE SIMPLES COM MOTOR 1.6 FLEX, CÂMBIO MANUAL, POTÊNCIA 101/104 CV, 2 PORTAS - JUROS. AF_11/2015</v>
          </cell>
          <cell r="C968" t="str">
            <v>H</v>
          </cell>
          <cell r="D968">
            <v>0.37</v>
          </cell>
        </row>
        <row r="969">
          <cell r="A969">
            <v>92142</v>
          </cell>
          <cell r="B969" t="str">
            <v>CAMINHONETE CABINE SIMPLES COM MOTOR 1.6 FLEX, CÂMBIO MANUAL, POTÊNCIA 101/104 CV, 2 PORTAS - IMPOSTOS E SEGUROS. AF_11/2015</v>
          </cell>
          <cell r="C969" t="str">
            <v>H</v>
          </cell>
          <cell r="D969">
            <v>0.14000000000000001</v>
          </cell>
        </row>
        <row r="970">
          <cell r="A970">
            <v>92143</v>
          </cell>
          <cell r="B970" t="str">
            <v>CAMINHONETE CABINE SIMPLES COM MOTOR 1.6 FLEX, CÂMBIO MANUAL, POTÊNCIA 101/104 CV, 2 PORTAS - MANUTENÇÃO. AF_11/2015</v>
          </cell>
          <cell r="C970" t="str">
            <v>H</v>
          </cell>
          <cell r="D970">
            <v>2.96</v>
          </cell>
        </row>
        <row r="971">
          <cell r="A971">
            <v>92144</v>
          </cell>
          <cell r="B971" t="str">
            <v>CAMINHONETE CABINE SIMPLES COM MOTOR 1.6 FLEX, CÂMBIO MANUAL, POTÊNCIA 101/104 CV, 2 PORTAS - MATERIAIS NA OPERAÇÃO. AF_11/2015</v>
          </cell>
          <cell r="C971" t="str">
            <v>H</v>
          </cell>
          <cell r="D971">
            <v>31.3</v>
          </cell>
        </row>
        <row r="972">
          <cell r="A972">
            <v>92237</v>
          </cell>
          <cell r="B972" t="str">
            <v>CAMINHÃO DE TRANSPORTE DE MATERIAL ASFÁLTICO 20.000 L, COM CAVALO MECÂNICO DE CAPACIDADE MÁXIMA DE TRAÇÃO COMBINADO DE 45.000 KG, POTÊNCIA 330 CV, INCLUSIVE TANQUE DE ASFALTO COM MAÇARICO - DEPRECIAÇÃO. AF_12/2015</v>
          </cell>
          <cell r="C972" t="str">
            <v>H</v>
          </cell>
          <cell r="D972">
            <v>15.43</v>
          </cell>
        </row>
        <row r="973">
          <cell r="A973">
            <v>92238</v>
          </cell>
          <cell r="B973" t="str">
            <v>CAMINHÃO DE TRANSPORTE DE MATERIAL ASFÁLTICO 20.000 L, COM CAVALO MECÂNICO DE CAPACIDADE MÁXIMA DE TRAÇÃO COMBINADO DE 45.000 KG, POTÊNCIA 330 CV, INCLUSIVE TANQUE DE ASFALTO COM MAÇARICO - JUROS. AF_12/2015</v>
          </cell>
          <cell r="C973" t="str">
            <v>H</v>
          </cell>
          <cell r="D973">
            <v>3.24</v>
          </cell>
        </row>
        <row r="974">
          <cell r="A974">
            <v>92239</v>
          </cell>
          <cell r="B974" t="str">
            <v>CAMINHÃO DE TRANSPORTE DE MATERIAL ASFÁLTICO 20.000 L, COM CAVALO MECÂNICO DE CAPACIDADE MÁXIMA DE TRAÇÃO COMBINADO DE 45.000 KG, POTÊNCIA 330 CV, INCLUSIVE TANQUE DE ASFALTO COM MAÇARICO - IMPOSTOS E SEGUROS. AF_12/2015</v>
          </cell>
          <cell r="C974" t="str">
            <v>H</v>
          </cell>
          <cell r="D974">
            <v>1.25</v>
          </cell>
        </row>
        <row r="975">
          <cell r="A975">
            <v>92240</v>
          </cell>
          <cell r="B975" t="str">
            <v>CAMINHÃO DE TRANSPORTE DE MATERIAL ASFÁLTICO 20.000 L, COM CAVALO MECÂNICO DE CAPACIDADE MÁXIMA DE TRAÇÃO COMBINADO DE 45.000 KG, POTÊNCIA 330 CV, INCLUSIVE TANQUE DE ASFALTO COM MAÇARICO - MANUTENÇÃO. AF_12/2015</v>
          </cell>
          <cell r="C975" t="str">
            <v>H</v>
          </cell>
          <cell r="D975">
            <v>28.94</v>
          </cell>
        </row>
        <row r="976">
          <cell r="A976">
            <v>92241</v>
          </cell>
          <cell r="B976" t="str">
            <v>CAMINHÃO DE TRANSPORTE DE MATERIAL ASFÁLTICO 20.000 L, COM CAVALO MECÂNICO DE CAPACIDADE MÁXIMA DE TRAÇÃO COMBINADO DE 45.000 KG, POTÊNCIA 330 CV, INCLUSIVE TANQUE DE ASFALTO COM MAÇARICO - MATERIAIS NA OPERAÇÃO. AF_12/2015</v>
          </cell>
          <cell r="C976" t="str">
            <v>H</v>
          </cell>
          <cell r="D976">
            <v>185.98</v>
          </cell>
        </row>
        <row r="977">
          <cell r="A977">
            <v>92712</v>
          </cell>
          <cell r="B977" t="str">
            <v>APARELHO PARA CORTE E SOLDA OXI-ACETILENO SOBRE RODAS, INCLUSIVE CILINDROS E MAÇARICOS - DEPRECIAÇÃO. AF_12/2015</v>
          </cell>
          <cell r="C977" t="str">
            <v>H</v>
          </cell>
          <cell r="D977">
            <v>0.24</v>
          </cell>
        </row>
        <row r="978">
          <cell r="A978">
            <v>92713</v>
          </cell>
          <cell r="B978" t="str">
            <v>APARELHO PARA CORTE E SOLDA OXI-ACETILENO SOBRE RODAS, INCLUSIVE CILINDROS E MAÇARICOS - JUROS. AF_12/2015</v>
          </cell>
          <cell r="C978" t="str">
            <v>H</v>
          </cell>
          <cell r="D978">
            <v>0.02</v>
          </cell>
        </row>
        <row r="979">
          <cell r="A979">
            <v>92714</v>
          </cell>
          <cell r="B979" t="str">
            <v>APARELHO PARA CORTE E SOLDA OXI-ACETILENO SOBRE RODAS, INCLUSIVE CILINDROS E MAÇARICOS - MANUTENÇÃO. AF_12/2015</v>
          </cell>
          <cell r="C979" t="str">
            <v>H</v>
          </cell>
          <cell r="D979">
            <v>0.3</v>
          </cell>
        </row>
        <row r="980">
          <cell r="A980">
            <v>92715</v>
          </cell>
          <cell r="B980" t="str">
            <v>APARELHO PARA CORTE E SOLDA OXI-ACETILENO SOBRE RODAS, INCLUSIVE CILINDROS E MAÇARICOS - MATERIAIS NA OPERAÇÃO. AF_12/2015</v>
          </cell>
          <cell r="C980" t="str">
            <v>H</v>
          </cell>
          <cell r="D980">
            <v>26.1</v>
          </cell>
        </row>
        <row r="981">
          <cell r="A981">
            <v>92956</v>
          </cell>
          <cell r="B981" t="str">
            <v>MÁQUINA EXTRUSORA DE CONCRETO PARA GUIAS E SARJETAS, MOTOR A DIESEL, POTÊNCIA 14 CV - DEPRECIAÇÃO. AF_12/2015</v>
          </cell>
          <cell r="C981" t="str">
            <v>H</v>
          </cell>
          <cell r="D981">
            <v>5.01</v>
          </cell>
        </row>
        <row r="982">
          <cell r="A982">
            <v>92957</v>
          </cell>
          <cell r="B982" t="str">
            <v>MÁQUINA EXTRUSORA DE CONCRETO PARA GUIAS E SARJETAS, MOTOR A DIESEL, POTÊNCIA 14 CV - JUROS. AF_12/2015</v>
          </cell>
          <cell r="C982" t="str">
            <v>H</v>
          </cell>
          <cell r="D982">
            <v>0.59</v>
          </cell>
        </row>
        <row r="983">
          <cell r="A983">
            <v>92958</v>
          </cell>
          <cell r="B983" t="str">
            <v>MÁQUINA EXTRUSORA DE CONCRETO PARA GUIAS E SARJETAS, MOTOR A DIESEL, POTÊNCIA 14 CV - MANUTENÇÃO. AF_12/2015</v>
          </cell>
          <cell r="C983" t="str">
            <v>H</v>
          </cell>
          <cell r="D983">
            <v>5.48</v>
          </cell>
        </row>
        <row r="984">
          <cell r="A984">
            <v>92959</v>
          </cell>
          <cell r="B984" t="str">
            <v>MÁQUINA EXTRUSORA DE CONCRETO PARA GUIAS E SARJETAS, MOTOR A DIESEL, POTÊNCIA 14 CV - MATERIAIS NA OPERAÇÃO. AF_12/2015</v>
          </cell>
          <cell r="C984" t="str">
            <v>H</v>
          </cell>
          <cell r="D984">
            <v>6.24</v>
          </cell>
        </row>
        <row r="985">
          <cell r="A985">
            <v>92963</v>
          </cell>
          <cell r="B985" t="str">
            <v>MARTELO PERFURADOR PNEUMÁTICO MANUAL, HASTE 25 X 75 MM, 21 KG - DEPRECIAÇÃO. AF_12/2015</v>
          </cell>
          <cell r="C985" t="str">
            <v>H</v>
          </cell>
          <cell r="D985">
            <v>1.17</v>
          </cell>
        </row>
        <row r="986">
          <cell r="A986">
            <v>92964</v>
          </cell>
          <cell r="B986" t="str">
            <v>MARTELO PERFURADOR PNEUMÁTICO MANUAL, HASTE 25 X 75 MM, 21 KG - JUROS. AF_12/2015</v>
          </cell>
          <cell r="C986" t="str">
            <v>H</v>
          </cell>
          <cell r="D986">
            <v>0.13</v>
          </cell>
        </row>
        <row r="987">
          <cell r="A987">
            <v>92965</v>
          </cell>
          <cell r="B987" t="str">
            <v>MARTELO PERFURADOR PNEUMÁTICO MANUAL, HASTE 25 X 75 MM, 21 KG - MANUTENÇÃO. AF_12/2015</v>
          </cell>
          <cell r="C987" t="str">
            <v>H</v>
          </cell>
          <cell r="D987">
            <v>1.46</v>
          </cell>
        </row>
        <row r="988">
          <cell r="A988">
            <v>93220</v>
          </cell>
          <cell r="B988" t="str">
            <v>PERFURATRIZ COM TORRE METÁLICA PARA EXECUÇÃO DE ESTACA HÉLICE CONTÍNUA, PROFUNDIDADE MÁXIMA DE 32 M, DIÂMETRO MÁXIMO DE 1000 MM, POTÊNCIA INSTALADA DE 350 HP, MESA ROTATIVA COM TORQUE MÁXIMO DE 263 KNM - DEPRECIAÇÃO. AF_01/2016</v>
          </cell>
          <cell r="C988" t="str">
            <v>H</v>
          </cell>
          <cell r="D988">
            <v>168.25</v>
          </cell>
        </row>
        <row r="989">
          <cell r="A989">
            <v>93221</v>
          </cell>
          <cell r="B989" t="str">
            <v>PERFURATRIZ COM TORRE METÁLICA PARA EXECUÇÃO DE ESTACA HÉLICE CONTÍNUA, PROFUNDIDADE MÁXIMA DE 32 M, DIÂMETRO MÁXIMO DE 1000 MM, POTÊNCIA INSTALADA DE 350 HP, MESA ROTATIVA COM TORQUE MÁXIMO DE 263 KNM - JUROS. AF_01/2016</v>
          </cell>
          <cell r="C989" t="str">
            <v>H</v>
          </cell>
          <cell r="D989">
            <v>23.35</v>
          </cell>
        </row>
        <row r="990">
          <cell r="A990">
            <v>93222</v>
          </cell>
          <cell r="B990" t="str">
            <v>PERFURATRIZ COM TORRE METÁLICA PARA EXECUÇÃO DE ESTACA HÉLICE CONTÍNUA, PROFUNDIDADE MÁXIMA DE 32 M, DIÂMETRO MÁXIMO DE 1000 MM, POTÊNCIA INSTALADA DE 350 HP, MESA ROTATIVA COM TORQUE MÁXIMO DE 263 KNM - MANUTENÇÃO. AF_01/2016</v>
          </cell>
          <cell r="C990" t="str">
            <v>H</v>
          </cell>
          <cell r="D990">
            <v>210.55</v>
          </cell>
        </row>
        <row r="991">
          <cell r="A991">
            <v>93223</v>
          </cell>
          <cell r="B991" t="str">
            <v>PERFURATRIZ COM TORRE METÁLICA PARA EXECUÇÃO DE ESTACA HÉLICE CONTÍNUA, PROFUNDIDADE MÁXIMA DE 32 M, DIÂMETRO MÁXIMO DE 1000 MM, POTÊNCIA INSTALADA DE 350 HP, MESA ROTATIVA COM TORQUE MÁXIMO DE 263 KNM  MATERIAIS NA OPERAÇÃO. AF_01/2016</v>
          </cell>
          <cell r="C991" t="str">
            <v>H</v>
          </cell>
          <cell r="D991">
            <v>105.26</v>
          </cell>
        </row>
        <row r="992">
          <cell r="A992">
            <v>93229</v>
          </cell>
          <cell r="B992" t="str">
            <v>BETONEIRA CAPACIDADE NOMINAL 400 L, CAPACIDADE DE MISTURA 310 L, MOTOR A GASOLINA POTÊNCIA 5,5 HP, SEM CARREGADOR - DEPRECIAÇÃO. AF_02/2016</v>
          </cell>
          <cell r="C992" t="str">
            <v>H</v>
          </cell>
          <cell r="D992">
            <v>0.3</v>
          </cell>
        </row>
        <row r="993">
          <cell r="A993">
            <v>93230</v>
          </cell>
          <cell r="B993" t="str">
            <v>BETONEIRA CAPACIDADE NOMINAL 400 L, CAPACIDADE DE MISTURA 310 L, MOTOR A GASOLINA POTÊNCIA 5,5 HP, SEM CARREGADOR - JUROS. AF_02/2016</v>
          </cell>
          <cell r="C993" t="str">
            <v>H</v>
          </cell>
          <cell r="D993">
            <v>0.03</v>
          </cell>
        </row>
        <row r="994">
          <cell r="A994">
            <v>93231</v>
          </cell>
          <cell r="B994" t="str">
            <v>BETONEIRA CAPACIDADE NOMINAL 400 L, CAPACIDADE DE MISTURA 310 L, MOTOR A GASOLINA POTÊNCIA 5,5 HP, SEM CARREGADOR - MANUTENÇÃO. AF_02/2016</v>
          </cell>
          <cell r="C994" t="str">
            <v>H</v>
          </cell>
          <cell r="D994">
            <v>0.28999999999999998</v>
          </cell>
        </row>
        <row r="995">
          <cell r="A995">
            <v>93232</v>
          </cell>
          <cell r="B995" t="str">
            <v>BETONEIRA CAPACIDADE NOMINAL 400 L, CAPACIDADE DE MISTURA 310 L, MOTOR A GASOLINA POTÊNCIA 5,5 HP, SEM CARREGADOR - MATERIAIS NA OPERAÇÃO. AF_02/2016</v>
          </cell>
          <cell r="C995" t="str">
            <v>H</v>
          </cell>
          <cell r="D995">
            <v>6.73</v>
          </cell>
        </row>
        <row r="996">
          <cell r="A996">
            <v>93235</v>
          </cell>
          <cell r="B996" t="str">
            <v>GRUPO GERADOR ESTACIONÁRIO, MOTOR DIESEL POTÊNCIA 170 KVA - JUROS. AF_02/2016</v>
          </cell>
          <cell r="C996" t="str">
            <v>H</v>
          </cell>
          <cell r="D996">
            <v>0.75</v>
          </cell>
        </row>
        <row r="997">
          <cell r="A997">
            <v>93238</v>
          </cell>
          <cell r="B997" t="str">
            <v>ROLO COMPACTADOR VIBRATÓRIO REBOCÁVEL, CILINDRO DE AÇO LISO, POTÊNCIA DE TRAÇÃO DE 65 CV, PESO 4,7 T, IMPACTO DINÂMICO 18,3 T, LARGURA DE TRABALHO 1,67 M - JUROS. AF_02/2016</v>
          </cell>
          <cell r="C997" t="str">
            <v>H</v>
          </cell>
          <cell r="D997">
            <v>0.64</v>
          </cell>
        </row>
        <row r="998">
          <cell r="A998">
            <v>93239</v>
          </cell>
          <cell r="B998" t="str">
            <v>ROLO COMPACTADOR VIBRATÓRIO PÉ DE CARNEIRO, OPERADO POR CONTROLE REMOTO, POTÊNCIA 12,5 KW, PESO OPERACIONAL 1,675 T, LARGURA DE TRABALHO 0,85 M - JUROS. AF_02/2016</v>
          </cell>
          <cell r="C998" t="str">
            <v>H</v>
          </cell>
          <cell r="D998">
            <v>2.91</v>
          </cell>
        </row>
        <row r="999">
          <cell r="A999">
            <v>93240</v>
          </cell>
          <cell r="B999" t="str">
            <v>ROLO COMPACTADOR VIBRATÓRIO PÉ DE CARNEIRO, OPERADO POR CONTROLE REMOTO, POTÊNCIA 12,5 KW, PESO OPERACIONAL 1,675 T, LARGURA DE TRABALHO 0,85 M - MATERIAIS NA OPERAÇÃO. AF_02/2016</v>
          </cell>
          <cell r="C999" t="str">
            <v>H</v>
          </cell>
          <cell r="D999">
            <v>8.06</v>
          </cell>
        </row>
        <row r="1000">
          <cell r="A1000">
            <v>93267</v>
          </cell>
          <cell r="B1000" t="str">
            <v>GRUA ASCENCIONAL, LANÇA DE 30 M, CAPACIDADE DE 1,0 T A 30 M, ALTURA ATÉ 39 M  DEPRECIAÇÃO. AF_03/2016</v>
          </cell>
          <cell r="C1000" t="str">
            <v>H</v>
          </cell>
          <cell r="D1000">
            <v>24.17</v>
          </cell>
        </row>
        <row r="1001">
          <cell r="A1001">
            <v>93269</v>
          </cell>
          <cell r="B1001" t="str">
            <v>GRUA ASCENCIONAL, LANÇA DE 30 M, CAPACIDADE DE 1,0 T A 30 M, ALTURA ATÉ 39 M   JUROS. AF_03/2016</v>
          </cell>
          <cell r="C1001" t="str">
            <v>H</v>
          </cell>
          <cell r="D1001">
            <v>2.87</v>
          </cell>
        </row>
        <row r="1002">
          <cell r="A1002">
            <v>93270</v>
          </cell>
          <cell r="B1002" t="str">
            <v>GRUA ASCENCIONAL, LANÇA DE 30 M, CAPACIDADE DE 1,0 T A 30 M, ALTURA ATÉ 39 M   MANUTENÇÃO. AF_03/2016</v>
          </cell>
          <cell r="C1002" t="str">
            <v>H</v>
          </cell>
          <cell r="D1002">
            <v>26.44</v>
          </cell>
        </row>
        <row r="1003">
          <cell r="A1003">
            <v>93271</v>
          </cell>
          <cell r="B1003" t="str">
            <v>GRUA ASCENCIONAL, LANÇA DE 30 M, CAPACIDADE DE 1,0 T A 30 M, ALTURA ATÉ 39 M   MATERIAIS NA OPERAÇÃO. AF_03/2016</v>
          </cell>
          <cell r="C1003" t="str">
            <v>H</v>
          </cell>
          <cell r="D1003">
            <v>5.51</v>
          </cell>
        </row>
        <row r="1004">
          <cell r="A1004">
            <v>93277</v>
          </cell>
          <cell r="B1004" t="str">
            <v>GUINCHO ELÉTRICO DE COLUNA, CAPACIDADE 400 KG, COM MOTO FREIO, MOTOR TRIFÁSICO DE 1,25 CV - DEPRECIAÇÃO. AF_03/2016</v>
          </cell>
          <cell r="C1004" t="str">
            <v>H</v>
          </cell>
          <cell r="D1004">
            <v>0.27</v>
          </cell>
        </row>
        <row r="1005">
          <cell r="A1005">
            <v>93278</v>
          </cell>
          <cell r="B1005" t="str">
            <v>GUINCHO ELÉTRICO DE COLUNA, CAPACIDADE 400 KG, COM MOTO FREIO, MOTOR TRIFÁSICO DE 1,25 CV - JUROS. AF_03/2016</v>
          </cell>
          <cell r="C1005" t="str">
            <v>H</v>
          </cell>
          <cell r="D1005">
            <v>0.03</v>
          </cell>
        </row>
        <row r="1006">
          <cell r="A1006">
            <v>93279</v>
          </cell>
          <cell r="B1006" t="str">
            <v>GUINCHO ELÉTRICO DE COLUNA, CAPACIDADE 400 KG, COM MOTO FREIO, MOTOR TRIFÁSICO DE 1,25 CV - MANUTENÇÃO. AF_03/2016</v>
          </cell>
          <cell r="C1006" t="str">
            <v>H</v>
          </cell>
          <cell r="D1006">
            <v>0.26</v>
          </cell>
        </row>
        <row r="1007">
          <cell r="A1007">
            <v>93280</v>
          </cell>
          <cell r="B1007" t="str">
            <v>GUINCHO ELÉTRICO DE COLUNA, CAPACIDADE 400 KG, COM MOTO FREIO, MOTOR TRIFÁSICO DE 1,25 CV - MATERIAIS NA OPERAÇÃO. AF_03/2016</v>
          </cell>
          <cell r="C1007" t="str">
            <v>H</v>
          </cell>
          <cell r="D1007">
            <v>0.46</v>
          </cell>
        </row>
        <row r="1008">
          <cell r="A1008">
            <v>93283</v>
          </cell>
          <cell r="B1008" t="str">
            <v>GUINDASTE HIDRÁULICO AUTOPROPELIDO, COM LANÇA TELESCÓPICA 40 M, CAPACIDADE MÁXIMA 60 T, POTÊNCIA 260 KW - DEPRECIAÇÃO. AF_03/2016</v>
          </cell>
          <cell r="C1008" t="str">
            <v>H</v>
          </cell>
          <cell r="D1008">
            <v>50.81</v>
          </cell>
        </row>
        <row r="1009">
          <cell r="A1009">
            <v>93284</v>
          </cell>
          <cell r="B1009" t="str">
            <v>GUINDASTE HIDRÁULICO AUTOPROPELIDO, COM LANÇA TELESCÓPICA 40 M, CAPACIDADE MÁXIMA 60 T, POTÊNCIA 260 KW - JUROS. AF_03/2016</v>
          </cell>
          <cell r="C1009" t="str">
            <v>H</v>
          </cell>
          <cell r="D1009">
            <v>9.65</v>
          </cell>
        </row>
        <row r="1010">
          <cell r="A1010">
            <v>93285</v>
          </cell>
          <cell r="B1010" t="str">
            <v>GUINDASTE HIDRÁULICO AUTOPROPELIDO, COM LANÇA TELESCÓPICA 40 M, CAPACIDADE MÁXIMA 60 T, POTÊNCIA 260 KW - MANUTENÇÃO. AF_03/2016</v>
          </cell>
          <cell r="C1010" t="str">
            <v>H</v>
          </cell>
          <cell r="D1010">
            <v>81.69</v>
          </cell>
        </row>
        <row r="1011">
          <cell r="A1011">
            <v>93286</v>
          </cell>
          <cell r="B1011" t="str">
            <v>GUINDASTE HIDRÁULICO AUTOPROPELIDO, COM LANÇA TELESCÓPICA 40 M, CAPACIDADE MÁXIMA 60 T, POTÊNCIA 260 KW - MATERIAIS NA OPERAÇÃO. AF_03/2016</v>
          </cell>
          <cell r="C1011" t="str">
            <v>H</v>
          </cell>
          <cell r="D1011">
            <v>130.38999999999999</v>
          </cell>
        </row>
        <row r="1012">
          <cell r="A1012">
            <v>93296</v>
          </cell>
          <cell r="B1012" t="str">
            <v>GUINDASTE HIDRÁULICO AUTOPROPELIDO, COM LANÇA TELESCÓPICA 40 M, CAPACIDADE MÁXIMA 60 T, POTÊNCIA 260 KW - IMPOSTOS E SEGUROS. AF_03/2016</v>
          </cell>
          <cell r="C1012" t="str">
            <v>H</v>
          </cell>
          <cell r="D1012">
            <v>3.55</v>
          </cell>
        </row>
        <row r="1013">
          <cell r="A1013">
            <v>93397</v>
          </cell>
          <cell r="B1013" t="str">
            <v>GUINDAUTO HIDRÁULICO, CAPACIDADE MÁXIMA DE CARGA 3300 KG, MOMENTO MÁXIMO DE CARGA 5,8 TM, ALCANCE MÁXIMO HORIZONTAL 7,60 M, INCLUSIVE CAMINHÃO TOCO PBT 16.000 KG, POTÊNCIA DE 189 CV - DEPRECIAÇÃO. AF_03/2016</v>
          </cell>
          <cell r="C1013" t="str">
            <v>H</v>
          </cell>
          <cell r="D1013">
            <v>8.8699999999999992</v>
          </cell>
        </row>
        <row r="1014">
          <cell r="A1014">
            <v>93398</v>
          </cell>
          <cell r="B1014" t="str">
            <v>GUINDAUTO HIDRÁULICO, CAPACIDADE MÁXIMA DE CARGA 3300 KG, MOMENTO MÁXIMO DE CARGA 5,8 TM, ALCANCE MÁXIMO HORIZONTAL 7,60 M, INCLUSIVE CAMINHÃO TOCO PBT 16.000 KG, POTÊNCIA DE 189 CV - JUROS. AF_03/2016</v>
          </cell>
          <cell r="C1014" t="str">
            <v>H</v>
          </cell>
          <cell r="D1014">
            <v>1.85</v>
          </cell>
        </row>
        <row r="1015">
          <cell r="A1015">
            <v>93399</v>
          </cell>
          <cell r="B1015" t="str">
            <v>GUINDAUTO HIDRÁULICO, CAPACIDADE MÁXIMA DE CARGA 3300 KG, MOMENTO MÁXIMO DE CARGA 5,8 TM, ALCANCE MÁXIMO HORIZONTAL 7,60 M, INCLUSIVE CAMINHÃO TOCO PBT 16.000 KG, POTÊNCIA DE 189 CV  IMPOSTOS E SEGUROS. AF_03/2016</v>
          </cell>
          <cell r="C1015" t="str">
            <v>H</v>
          </cell>
          <cell r="D1015">
            <v>0.71</v>
          </cell>
        </row>
        <row r="1016">
          <cell r="A1016">
            <v>93400</v>
          </cell>
          <cell r="B1016" t="str">
            <v>GUINDAUTO HIDRÁULICO, CAPACIDADE MÁXIMA DE CARGA 3300 KG, MOMENTO MÁXIMO DE CARGA 5,8 TM, ALCANCE MÁXIMO HORIZONTAL 7,60 M, INCLUSIVE CAMINHÃO TOCO PBT 16.000 KG, POTÊNCIA DE 189 CV - MANUTENÇÃO. AF_03/2016</v>
          </cell>
          <cell r="C1016" t="str">
            <v>H</v>
          </cell>
          <cell r="D1016">
            <v>16.64</v>
          </cell>
        </row>
        <row r="1017">
          <cell r="A1017">
            <v>93401</v>
          </cell>
          <cell r="B1017" t="str">
            <v>GUINDAUTO HIDRÁULICO, CAPACIDADE MÁXIMA DE CARGA 3300 KG, MOMENTO MÁXIMO DE CARGA 5,8 TM, ALCANCE MÁXIMO HORIZONTAL 7,60 M, INCLUSIVE CAMINHÃO TOCO PBT 16.000 KG, POTÊNCIA DE 189 CV - MATERIAIS NA OPERAÇÃO. AF_03/2016</v>
          </cell>
          <cell r="C1017" t="str">
            <v>H</v>
          </cell>
          <cell r="D1017">
            <v>106.51</v>
          </cell>
        </row>
        <row r="1018">
          <cell r="A1018">
            <v>93404</v>
          </cell>
          <cell r="B1018"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1018" t="str">
            <v>H</v>
          </cell>
          <cell r="D1018">
            <v>4.3899999999999997</v>
          </cell>
        </row>
        <row r="1019">
          <cell r="A1019">
            <v>93405</v>
          </cell>
          <cell r="B1019"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1019" t="str">
            <v>H</v>
          </cell>
          <cell r="D1019">
            <v>0.44</v>
          </cell>
        </row>
        <row r="1020">
          <cell r="A1020">
            <v>93406</v>
          </cell>
          <cell r="B1020"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1020" t="str">
            <v>H</v>
          </cell>
          <cell r="D1020">
            <v>5.49</v>
          </cell>
        </row>
        <row r="1021">
          <cell r="A1021">
            <v>93407</v>
          </cell>
          <cell r="B1021"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1021" t="str">
            <v>H</v>
          </cell>
          <cell r="D1021">
            <v>31.75</v>
          </cell>
        </row>
        <row r="1022">
          <cell r="A1022">
            <v>93411</v>
          </cell>
          <cell r="B1022" t="str">
            <v>GERADOR PORTÁTIL MONOFÁSICO, POTÊNCIA 5500 VA, MOTOR A GASOLINA, POTÊNCIA DO MOTOR 13 CV - DEPRECIAÇÃO. AF_03/2016</v>
          </cell>
          <cell r="C1022" t="str">
            <v>H</v>
          </cell>
          <cell r="D1022">
            <v>0.2</v>
          </cell>
        </row>
        <row r="1023">
          <cell r="A1023">
            <v>93412</v>
          </cell>
          <cell r="B1023" t="str">
            <v>GERADOR PORTÁTIL MONOFÁSICO, POTÊNCIA 5500 VA, MOTOR A GASOLINA, POTÊNCIA DO MOTOR 13 CV - JUROS. AF_03/2016</v>
          </cell>
          <cell r="C1023" t="str">
            <v>H</v>
          </cell>
          <cell r="D1023">
            <v>0.03</v>
          </cell>
        </row>
        <row r="1024">
          <cell r="A1024">
            <v>93413</v>
          </cell>
          <cell r="B1024" t="str">
            <v>GERADOR PORTÁTIL MONOFÁSICO, POTÊNCIA 5500 VA, MOTOR A GASOLINA, POTÊNCIA DO MOTOR 13 CV - MANUTENÇÃO. AF_03/2016</v>
          </cell>
          <cell r="C1024" t="str">
            <v>H</v>
          </cell>
          <cell r="D1024">
            <v>0.17</v>
          </cell>
        </row>
        <row r="1025">
          <cell r="A1025">
            <v>93414</v>
          </cell>
          <cell r="B1025" t="str">
            <v>GERADOR PORTÁTIL MONOFÁSICO, POTÊNCIA 5500 VA, MOTOR A GASOLINA, POTÊNCIA DO MOTOR 13 CV - MATERIAIS NA OPERAÇÃO. AF_03/2016</v>
          </cell>
          <cell r="C1025" t="str">
            <v>H</v>
          </cell>
          <cell r="D1025">
            <v>11.62</v>
          </cell>
        </row>
        <row r="1026">
          <cell r="A1026">
            <v>93417</v>
          </cell>
          <cell r="B1026" t="str">
            <v>GRUPO GERADOR REBOCÁVEL, POTÊNCIA 66 KVA, MOTOR A DIESEL - DEPRECIAÇÃO. AF_03/2016</v>
          </cell>
          <cell r="C1026" t="str">
            <v>H</v>
          </cell>
          <cell r="D1026">
            <v>2.62</v>
          </cell>
        </row>
        <row r="1027">
          <cell r="A1027">
            <v>93418</v>
          </cell>
          <cell r="B1027" t="str">
            <v>GRUPO GERADOR REBOCÁVEL, POTÊNCIA 66 KVA, MOTOR A DIESEL - JUROS. AF_03/2016</v>
          </cell>
          <cell r="C1027" t="str">
            <v>H</v>
          </cell>
          <cell r="D1027">
            <v>0.47</v>
          </cell>
        </row>
        <row r="1028">
          <cell r="A1028">
            <v>93419</v>
          </cell>
          <cell r="B1028" t="str">
            <v>GRUPO GERADOR REBOCÁVEL, POTÊNCIA 66 KVA, MOTOR A DIESEL - MANUTENÇÃO. AF_03/2016</v>
          </cell>
          <cell r="C1028" t="str">
            <v>H</v>
          </cell>
          <cell r="D1028">
            <v>2.34</v>
          </cell>
        </row>
        <row r="1029">
          <cell r="A1029">
            <v>93420</v>
          </cell>
          <cell r="B1029" t="str">
            <v>GRUPO GERADOR REBOCÁVEL, POTÊNCIA 66 KVA, MOTOR A DIESEL - MATERIAIS NA OPERAÇÃO. AF_03/2016</v>
          </cell>
          <cell r="C1029" t="str">
            <v>H</v>
          </cell>
          <cell r="D1029">
            <v>45.17</v>
          </cell>
        </row>
        <row r="1030">
          <cell r="A1030">
            <v>93423</v>
          </cell>
          <cell r="B1030" t="str">
            <v>GRUPO GERADOR ESTACIONÁRIO, POTÊNCIA 150 KVA, MOTOR A DIESEL- DEPRECIAÇÃO. AF_03/2016</v>
          </cell>
          <cell r="C1030" t="str">
            <v>H</v>
          </cell>
          <cell r="D1030">
            <v>3.72</v>
          </cell>
        </row>
        <row r="1031">
          <cell r="A1031">
            <v>93424</v>
          </cell>
          <cell r="B1031" t="str">
            <v>GRUPO GERADOR ESTACIONÁRIO, POTÊNCIA 150 KVA, MOTOR A DIESEL- JUROS. AF_03/2016</v>
          </cell>
          <cell r="C1031" t="str">
            <v>H</v>
          </cell>
          <cell r="D1031">
            <v>0.66</v>
          </cell>
        </row>
        <row r="1032">
          <cell r="A1032">
            <v>93425</v>
          </cell>
          <cell r="B1032" t="str">
            <v>GRUPO GERADOR ESTACIONÁRIO, POTÊNCIA 150 KVA, MOTOR A DIESEL- MANUTENÇÃO. AF_03/2016</v>
          </cell>
          <cell r="C1032" t="str">
            <v>H</v>
          </cell>
          <cell r="D1032">
            <v>3.32</v>
          </cell>
        </row>
        <row r="1033">
          <cell r="A1033">
            <v>93426</v>
          </cell>
          <cell r="B1033" t="str">
            <v>GRUPO GERADOR ESTACIONÁRIO, POTÊNCIA 150 KVA, MOTOR A DIESEL- MATERIAIS NA OPERAÇÃO. AF_03/2016</v>
          </cell>
          <cell r="C1033" t="str">
            <v>H</v>
          </cell>
          <cell r="D1033">
            <v>107.96</v>
          </cell>
        </row>
        <row r="1034">
          <cell r="A1034">
            <v>93429</v>
          </cell>
          <cell r="B1034" t="str">
            <v>USINA DE MISTURA ASFÁLTICA À QUENTE, TIPO CONTRA FLUXO, PROD 40 A 80 TON/HORA - DEPRECIAÇÃO. AF_03/2016</v>
          </cell>
          <cell r="C1034" t="str">
            <v>H</v>
          </cell>
          <cell r="D1034">
            <v>63</v>
          </cell>
        </row>
        <row r="1035">
          <cell r="A1035">
            <v>93430</v>
          </cell>
          <cell r="B1035" t="str">
            <v>USINA DE MISTURA ASFÁLTICA À QUENTE, TIPO CONTRA FLUXO, PROD 40 A 80 TON/HORA - JUROS. AF_03/2016</v>
          </cell>
          <cell r="C1035" t="str">
            <v>H</v>
          </cell>
          <cell r="D1035">
            <v>11.34</v>
          </cell>
        </row>
        <row r="1036">
          <cell r="A1036">
            <v>93431</v>
          </cell>
          <cell r="B1036" t="str">
            <v>USINA DE MISTURA ASFÁLTICA À QUENTE, TIPO CONTRA FLUXO, PROD 40 A 80 TON/HORA - MANUTENÇÃO. AF_03/2016</v>
          </cell>
          <cell r="C1036" t="str">
            <v>H</v>
          </cell>
          <cell r="D1036">
            <v>101.27</v>
          </cell>
        </row>
        <row r="1037">
          <cell r="A1037">
            <v>93432</v>
          </cell>
          <cell r="B1037" t="str">
            <v>USINA DE MISTURA ASFÁLTICA À QUENTE, TIPO CONTRA FLUXO, PROD 40 A 80 TON/HORA - MATERIAIS NA OPERAÇÃO. AF_03/2016</v>
          </cell>
          <cell r="C1037" t="str">
            <v>H</v>
          </cell>
          <cell r="D1037">
            <v>1934.4</v>
          </cell>
        </row>
        <row r="1038">
          <cell r="A1038">
            <v>93435</v>
          </cell>
          <cell r="B1038" t="str">
            <v>USINA DE ASFALTO À FRIO, CAPACIDADE DE 40 A 60 TON/HORA, ELÉTRICA POTÊNCIA 30 CV - DEPRECIAÇÃO. AF_03/2016</v>
          </cell>
          <cell r="C1038" t="str">
            <v>H</v>
          </cell>
          <cell r="D1038">
            <v>3.41</v>
          </cell>
        </row>
        <row r="1039">
          <cell r="A1039">
            <v>93436</v>
          </cell>
          <cell r="B1039" t="str">
            <v>USINA DE ASFALTO À FRIO, CAPACIDADE DE 40 A 60 TON/HORA, ELÉTRICA POTÊNCIA 30 CV - JUROS. AF_03/2016</v>
          </cell>
          <cell r="C1039" t="str">
            <v>H</v>
          </cell>
          <cell r="D1039">
            <v>0.71</v>
          </cell>
        </row>
        <row r="1040">
          <cell r="A1040">
            <v>93437</v>
          </cell>
          <cell r="B1040" t="str">
            <v>USINA DE ASFALTO À FRIO, CAPACIDADE DE 40 A 60 TON/HORA, ELÉTRICA POTÊNCIA 30 CV - MANUTENÇÃO. AF_03/2016</v>
          </cell>
          <cell r="C1040" t="str">
            <v>H</v>
          </cell>
          <cell r="D1040">
            <v>6.39</v>
          </cell>
        </row>
        <row r="1041">
          <cell r="A1041">
            <v>93438</v>
          </cell>
          <cell r="B1041" t="str">
            <v>USINA DE ASFALTO À FRIO, CAPACIDADE DE 40 A 60 TON/HORA, ELÉTRICA POTÊNCIA 30 CV - MATERIAIS NA OPERAÇÃO. AF_03/2016</v>
          </cell>
          <cell r="C1041" t="str">
            <v>H</v>
          </cell>
          <cell r="D1041">
            <v>19.989999999999998</v>
          </cell>
        </row>
        <row r="1042">
          <cell r="A1042">
            <v>95114</v>
          </cell>
          <cell r="B1042" t="str">
            <v>MARTELETE OU ROMPEDOR PNEUMÁTICO MANUAL, 28 KG, COM SILENCIADOR - DEPRECIAÇÃO. AF_07/2016</v>
          </cell>
          <cell r="C1042" t="str">
            <v>H</v>
          </cell>
          <cell r="D1042">
            <v>1.1299999999999999</v>
          </cell>
        </row>
        <row r="1043">
          <cell r="A1043">
            <v>95115</v>
          </cell>
          <cell r="B1043" t="str">
            <v>MARTELETE OU ROMPEDOR PNEUMÁTICO MANUAL, 28 KG, COM SILENCIADOR - JUROS. AF_07/2016</v>
          </cell>
          <cell r="C1043" t="str">
            <v>H</v>
          </cell>
          <cell r="D1043">
            <v>0.13</v>
          </cell>
        </row>
        <row r="1044">
          <cell r="A1044">
            <v>95116</v>
          </cell>
          <cell r="B1044" t="str">
            <v>USINA DE CONCRETO FIXA, CAPACIDADE NOMINAL DE 90 A 120 M3/H, SEM SILO - DEPRECIAÇÃO. AF_07/2016</v>
          </cell>
          <cell r="C1044" t="str">
            <v>H</v>
          </cell>
          <cell r="D1044">
            <v>31.99</v>
          </cell>
        </row>
        <row r="1045">
          <cell r="A1045">
            <v>95117</v>
          </cell>
          <cell r="B1045" t="str">
            <v>USINA DE CONCRETO FIXA, CAPACIDADE NOMINAL DE 90 A 120 M3/H, SEM SILO - JUROS. AF_07/2016</v>
          </cell>
          <cell r="C1045" t="str">
            <v>H</v>
          </cell>
          <cell r="D1045">
            <v>5.04</v>
          </cell>
        </row>
        <row r="1046">
          <cell r="A1046">
            <v>95118</v>
          </cell>
          <cell r="B1046" t="str">
            <v>USINA MISTURADORA DE SOLOS, CAPACIDADE DE 200 A 500 TON/H, POTENCIA 75KW - DEPRECIAÇÃO. AF_07/2016</v>
          </cell>
          <cell r="C1046" t="str">
            <v>H</v>
          </cell>
          <cell r="D1046">
            <v>32.49</v>
          </cell>
        </row>
        <row r="1047">
          <cell r="A1047">
            <v>95119</v>
          </cell>
          <cell r="B1047" t="str">
            <v>USINA MISTURADORA DE SOLOS, CAPACIDADE DE 200 A 500 TON/H, POTENCIA 75KW - JUROS. AF_07/2016</v>
          </cell>
          <cell r="C1047" t="str">
            <v>H</v>
          </cell>
          <cell r="D1047">
            <v>5.84</v>
          </cell>
        </row>
        <row r="1048">
          <cell r="A1048">
            <v>95120</v>
          </cell>
          <cell r="B1048" t="str">
            <v>USINA MISTURADORA DE SOLOS, CAPACIDADE DE 200 A 500 TON/H, POTENCIA 75KW - MATERIAIS NA OPERAÇÃO. AF_07/2016</v>
          </cell>
          <cell r="C1048" t="str">
            <v>H</v>
          </cell>
          <cell r="D1048">
            <v>37.61</v>
          </cell>
        </row>
        <row r="1049">
          <cell r="A1049">
            <v>95123</v>
          </cell>
          <cell r="B1049" t="str">
            <v>DISTRIBUIDOR DE AGREGADOS AUTOPROPELIDO, CAP 3 M3, A DIESEL, POTÊNCIA 176CV - DEPRECIAÇÃO. AF_07/2016</v>
          </cell>
          <cell r="C1049" t="str">
            <v>H</v>
          </cell>
          <cell r="D1049">
            <v>11.4</v>
          </cell>
        </row>
        <row r="1050">
          <cell r="A1050">
            <v>95124</v>
          </cell>
          <cell r="B1050" t="str">
            <v>DISTRIBUIDOR DE AGREGADOS AUTOPROPELIDO, C/AP 3 M3, A DIESEL, POTÊNCIA 176CV - JUROS. AF_07/2016</v>
          </cell>
          <cell r="C1050" t="str">
            <v>H</v>
          </cell>
          <cell r="D1050">
            <v>1.79</v>
          </cell>
        </row>
        <row r="1051">
          <cell r="A1051">
            <v>95125</v>
          </cell>
          <cell r="B1051" t="str">
            <v>DISTRIBUIDOR DE AGREGADOS AUTOPROPELIDO, CAP 3 M3, A DIESEL, POTÊNCIA 176CV - MANUTENÇÃO. AF_07/2016</v>
          </cell>
          <cell r="C1051" t="str">
            <v>H</v>
          </cell>
          <cell r="D1051">
            <v>12.47</v>
          </cell>
        </row>
        <row r="1052">
          <cell r="A1052">
            <v>95126</v>
          </cell>
          <cell r="B1052" t="str">
            <v>DISTRIBUIDOR DE AGREGADOS AUTOPROPELIDO, CAP 3 M3, A DIESEL, POTÊNCIA 176CV  MATERIAIS NA OPERAÇÃO. AF_07/2016</v>
          </cell>
          <cell r="C1052" t="str">
            <v>H</v>
          </cell>
          <cell r="D1052">
            <v>99.17</v>
          </cell>
        </row>
        <row r="1053">
          <cell r="A1053">
            <v>95129</v>
          </cell>
          <cell r="B1053" t="str">
            <v>MÁQUINA DEMARCADORA DE FAIXA DE TRÁFEGO À FRIO, AUTOPROPELIDA, POTÊNCIA 38 HP - DEPRECIAÇÃO. AF_07/2016</v>
          </cell>
          <cell r="C1053" t="str">
            <v>H</v>
          </cell>
          <cell r="D1053">
            <v>20.23</v>
          </cell>
        </row>
        <row r="1054">
          <cell r="A1054">
            <v>95130</v>
          </cell>
          <cell r="B1054" t="str">
            <v>MÁQUINA DEMARCADORA DE FAIXA DE TRÁFEGO À FRIO, AUTOPROPELIDA, POTÊNCIA 38 HP - JUROS. AF_07/2016</v>
          </cell>
          <cell r="C1054" t="str">
            <v>H</v>
          </cell>
          <cell r="D1054">
            <v>3.64</v>
          </cell>
        </row>
        <row r="1055">
          <cell r="A1055">
            <v>95131</v>
          </cell>
          <cell r="B1055" t="str">
            <v>MÁQUINA DEMARCADORA DE FAIXA DE TRÁFEGO À FRIO, AUTOPROPELIDA, POTÊNCIA 38 HP - MANUTENÇÃO. AF_07/2016</v>
          </cell>
          <cell r="C1055" t="str">
            <v>H</v>
          </cell>
          <cell r="D1055">
            <v>37.94</v>
          </cell>
        </row>
        <row r="1056">
          <cell r="A1056">
            <v>95132</v>
          </cell>
          <cell r="B1056" t="str">
            <v>MÁQUINA DEMARCADORA DE FAIXA DE TRÁFEGO À FRIO, AUTOPROPELIDA, POTÊNCIA 38 HP - MATERIAIS NA OPERAÇÃO. AF_07/2016</v>
          </cell>
          <cell r="C1056" t="str">
            <v>H</v>
          </cell>
          <cell r="D1056">
            <v>21.72</v>
          </cell>
        </row>
        <row r="1057">
          <cell r="A1057">
            <v>95136</v>
          </cell>
          <cell r="B1057" t="str">
            <v>TALHA MANUAL DE CORRENTE, CAPACIDADE DE 2 TON. COM ELEVAÇÃO DE 3 M - DEPRECIAÇÃO. AF_07/2016</v>
          </cell>
          <cell r="C1057" t="str">
            <v>H</v>
          </cell>
          <cell r="D1057">
            <v>0.03</v>
          </cell>
        </row>
        <row r="1058">
          <cell r="A1058">
            <v>95137</v>
          </cell>
          <cell r="B1058" t="str">
            <v>TALHA MANUAL DE CORRENTE, CAPACIDADE DE 2 TON. COM ELEVAÇÃO DE 3 M - JUROS. AF_07/2016</v>
          </cell>
          <cell r="C1058" t="str">
            <v>H</v>
          </cell>
          <cell r="D1058">
            <v>0.01</v>
          </cell>
        </row>
        <row r="1059">
          <cell r="A1059">
            <v>95138</v>
          </cell>
          <cell r="B1059" t="str">
            <v>TALHA MANUAL DE CORRENTE, CAPACIDADE DE 2 TON. COM ELEVAÇÃO DE 3 M - MANUTENÇÃO. AF_07/2016</v>
          </cell>
          <cell r="C1059" t="str">
            <v>H</v>
          </cell>
          <cell r="D1059">
            <v>0.02</v>
          </cell>
        </row>
        <row r="1060">
          <cell r="A1060">
            <v>95208</v>
          </cell>
          <cell r="B1060" t="str">
            <v>GRUA ASCENCIONAL, LANÇA DE 42 M, CAPACIDADE DE 1,5 T A 30 M, ALTURA ATÉ 39 M  DEPRECIAÇÃO. AF_08/2016</v>
          </cell>
          <cell r="C1060" t="str">
            <v>H</v>
          </cell>
          <cell r="D1060">
            <v>27.39</v>
          </cell>
        </row>
        <row r="1061">
          <cell r="A1061">
            <v>95209</v>
          </cell>
          <cell r="B1061" t="str">
            <v>GRUA ASCENCIONAL, LANCA DE 42 M, CAPACIDADE DE 1,5 T A 30 M, ALTURA ATE 39 M  JUROS. AF_08/2016</v>
          </cell>
          <cell r="C1061" t="str">
            <v>H</v>
          </cell>
          <cell r="D1061">
            <v>3.25</v>
          </cell>
        </row>
        <row r="1062">
          <cell r="A1062">
            <v>95210</v>
          </cell>
          <cell r="B1062" t="str">
            <v>GRUA ASCENCIONAL, LANCA DE 42 M, CAPACIDADE DE 1,5 T A 30 M, ALTURA ATE 39 M  MANUTENÇÃO. AF_08/2016</v>
          </cell>
          <cell r="C1062" t="str">
            <v>H</v>
          </cell>
          <cell r="D1062">
            <v>29.96</v>
          </cell>
        </row>
        <row r="1063">
          <cell r="A1063">
            <v>95211</v>
          </cell>
          <cell r="B1063" t="str">
            <v>GRUA ASCENCIONAL, LANCA DE 42 M, CAPACIDADE DE 1,5 T A 30 M, ALTURA ATE 39 M  MATERIAIS NA OPERAÇÃO. AF_08/2016</v>
          </cell>
          <cell r="C1063" t="str">
            <v>H</v>
          </cell>
          <cell r="D1063">
            <v>5.51</v>
          </cell>
        </row>
        <row r="1064">
          <cell r="A1064">
            <v>95214</v>
          </cell>
          <cell r="B1064" t="str">
            <v>PULVERIZADOR DE TINTA ELÉTRICO/MÁQUINA DE PINTURA AIRLESS, VAZÃO 2 L/MIN - DEPRECIAÇÃO. AF_08/2016</v>
          </cell>
          <cell r="C1064" t="str">
            <v>H</v>
          </cell>
          <cell r="D1064">
            <v>0.48</v>
          </cell>
        </row>
        <row r="1065">
          <cell r="A1065">
            <v>95215</v>
          </cell>
          <cell r="B1065" t="str">
            <v>PULVERIZADOR DE TINTA ELÉTRICO/MÁQUINA DE PINTURA AIRLESS, VAZÃO 2 L/MIN - JUROS. AF_08/2016</v>
          </cell>
          <cell r="C1065" t="str">
            <v>H</v>
          </cell>
          <cell r="D1065">
            <v>0.05</v>
          </cell>
        </row>
        <row r="1066">
          <cell r="A1066">
            <v>95216</v>
          </cell>
          <cell r="B1066" t="str">
            <v>PULVERIZADOR DE TINTA ELÉTRICO/MÁQUINA DE PINTURA AIRLESS, VAZÃO 2 L/MIN - MANUTENÇÃO. AF_08/2016</v>
          </cell>
          <cell r="C1066" t="str">
            <v>H</v>
          </cell>
          <cell r="D1066">
            <v>0.33</v>
          </cell>
        </row>
        <row r="1067">
          <cell r="A1067">
            <v>95217</v>
          </cell>
          <cell r="B1067" t="str">
            <v>PULVERIZADOR DE TINTA ELÉTRICO/MÁQUINA DE PINTURA AIRLESS, VAZÃO 2 L/MIN - MATERIAIS NA OPERAÇÃO. AF_08/2016</v>
          </cell>
          <cell r="C1067" t="str">
            <v>H</v>
          </cell>
          <cell r="D1067">
            <v>0.37</v>
          </cell>
        </row>
        <row r="1068">
          <cell r="A1068">
            <v>95255</v>
          </cell>
          <cell r="B1068" t="str">
            <v>MARTELO DEMOLIDOR PNEUMÁTICO MANUAL, 32 KG - DEPRECIAÇÃO. AF_09/2016</v>
          </cell>
          <cell r="C1068" t="str">
            <v>H</v>
          </cell>
          <cell r="D1068">
            <v>1.01</v>
          </cell>
        </row>
        <row r="1069">
          <cell r="A1069">
            <v>95256</v>
          </cell>
          <cell r="B1069" t="str">
            <v>MARTELO DEMOLIDOR PNEUMÁTICO MANUAL, 32 KG - JUROS. AF_09/2016</v>
          </cell>
          <cell r="C1069" t="str">
            <v>H</v>
          </cell>
          <cell r="D1069">
            <v>0.12</v>
          </cell>
        </row>
        <row r="1070">
          <cell r="A1070">
            <v>95257</v>
          </cell>
          <cell r="B1070" t="str">
            <v>MARTELO DEMOLIDOR PNEUMÁTICO MANUAL, 32 KG - MANUTENÇÃO. AF_09/2016</v>
          </cell>
          <cell r="C1070" t="str">
            <v>H</v>
          </cell>
          <cell r="D1070">
            <v>1.26</v>
          </cell>
        </row>
        <row r="1071">
          <cell r="A1071">
            <v>95260</v>
          </cell>
          <cell r="B1071" t="str">
            <v>COMPACTADOR DE SOLOS DE PERCUSÃO (SOQUETE) COM MOTOR A GASOLINA, POTÊNCIA 3 CV - DEPRECIAÇÃO. AF_09/2016</v>
          </cell>
          <cell r="C1071" t="str">
            <v>H</v>
          </cell>
          <cell r="D1071">
            <v>0.51</v>
          </cell>
        </row>
        <row r="1072">
          <cell r="A1072">
            <v>95261</v>
          </cell>
          <cell r="B1072" t="str">
            <v>COMPACTADOR DE SOLOS DE PERCUSÃO (SOQUETE) COM MOTOR A GASOLINA, POTÊNCIA 3 CV - JUROS. AF_09/2016</v>
          </cell>
          <cell r="C1072" t="str">
            <v>H</v>
          </cell>
          <cell r="D1072">
            <v>0.11</v>
          </cell>
        </row>
        <row r="1073">
          <cell r="A1073">
            <v>95262</v>
          </cell>
          <cell r="B1073" t="str">
            <v>COMPACTADOR DE SOLOS DE PERCUSÃO (SOQUETE) COM MOTOR A GASOLINA, POTÊNCIA 3 CV - MANUTENÇÃO. AF_09/2016</v>
          </cell>
          <cell r="C1073" t="str">
            <v>H</v>
          </cell>
          <cell r="D1073">
            <v>1.05</v>
          </cell>
        </row>
        <row r="1074">
          <cell r="A1074">
            <v>95263</v>
          </cell>
          <cell r="B1074" t="str">
            <v>COMPACTADOR DE SOLOS DE PERCUSÃO (SOQUETE) COM MOTOR A GASOLINA, POTÊNCIA 3 CV - MATERIAIS NA OPERAÇÃO. AF_09/2016</v>
          </cell>
          <cell r="C1074" t="str">
            <v>H</v>
          </cell>
          <cell r="D1074">
            <v>3.6</v>
          </cell>
        </row>
        <row r="1075">
          <cell r="A1075">
            <v>95266</v>
          </cell>
          <cell r="B1075" t="str">
            <v>RÉGUA VIBRATÓRIA DUPLA PARA CONCRETO, PESO DE 60KG, COMPRIMENTO 4 M, COM MOTOR A GASOLINA, POTÊNCIA 5,5 HP - DEPRECIAÇÃO. AF_09/2016</v>
          </cell>
          <cell r="C1075" t="str">
            <v>H</v>
          </cell>
          <cell r="D1075">
            <v>0.36</v>
          </cell>
        </row>
        <row r="1076">
          <cell r="A1076">
            <v>95267</v>
          </cell>
          <cell r="B1076" t="str">
            <v>RÉGUA VIBRATÓRIA DUPLA PARA CONCRETO, PESO DE 60KG, COMPRIMENTO 4 M, COM MOTOR A GASOLINA, POTÊNCIA 5,5 HP - JUROS. AF_09/2016</v>
          </cell>
          <cell r="C1076" t="str">
            <v>H</v>
          </cell>
          <cell r="D1076">
            <v>0.03</v>
          </cell>
        </row>
        <row r="1077">
          <cell r="A1077">
            <v>95268</v>
          </cell>
          <cell r="B1077" t="str">
            <v>RÉGUA VIBRATÓRIA DUPLA PARA CONCRETO, PESO DE 60KG, COMPRIMENTO 4 M, COM MOTOR A GASOLINA, POTÊNCIA 5,5 HP - MANUTENÇÃO. AF_09/2016</v>
          </cell>
          <cell r="C1077" t="str">
            <v>H</v>
          </cell>
          <cell r="D1077">
            <v>0.35</v>
          </cell>
        </row>
        <row r="1078">
          <cell r="A1078">
            <v>95269</v>
          </cell>
          <cell r="B1078" t="str">
            <v>RÉGUA VIBRATÓRIA DUPLA PARA CONCRETO, PESO DE 60KG, COMPRIMENTO 4 M, COM MOTOR A GASOLINA, POTÊNCIA 5,5 HP  MATERIAIS NA OPERAÇÃO. AF_09/2016</v>
          </cell>
          <cell r="C1078" t="str">
            <v>H</v>
          </cell>
          <cell r="D1078">
            <v>6.73</v>
          </cell>
        </row>
        <row r="1079">
          <cell r="A1079">
            <v>95272</v>
          </cell>
          <cell r="B1079" t="str">
            <v>POLIDORA DE PISO (POLITRIZ), PESO DE 100KG, DIÂMETRO 450 MM, MOTOR ELÉTRICO, POTÊNCIA 4 HP - DEPRECIAÇÃO. AF_09/2016</v>
          </cell>
          <cell r="C1079" t="str">
            <v>H</v>
          </cell>
          <cell r="D1079">
            <v>0.35</v>
          </cell>
        </row>
        <row r="1080">
          <cell r="A1080">
            <v>95273</v>
          </cell>
          <cell r="B1080" t="str">
            <v>POLIDORA DE PISO (POLITRIZ), PESO DE 100KG, DIÂMETRO 450 MM, MOTOR ELÉTRICO, POTÊNCIA 4 HP - JUROS. AF_09/2016</v>
          </cell>
          <cell r="C1080" t="str">
            <v>H</v>
          </cell>
          <cell r="D1080">
            <v>0.04</v>
          </cell>
        </row>
        <row r="1081">
          <cell r="A1081">
            <v>95274</v>
          </cell>
          <cell r="B1081" t="str">
            <v>POLIDORA DE PISO (POLITRIZ), PESO DE 100KG, DIÂMETRO 450 MM, MOTOR ELÉTRICO, POTÊNCIA 4 HP - MANUTENÇÃO. AF_09/2016</v>
          </cell>
          <cell r="C1081" t="str">
            <v>H</v>
          </cell>
          <cell r="D1081">
            <v>0.28000000000000003</v>
          </cell>
        </row>
        <row r="1082">
          <cell r="A1082">
            <v>95275</v>
          </cell>
          <cell r="B1082" t="str">
            <v>POLIDORA DE PISO (POLITRIZ), PESO DE 100KG, DIÂMETRO 450 MM, MOTOR ELÉTRICO, POTÊNCIA 4 HP  MATERIAIS NA OPERAÇÃO. AF_09/2016</v>
          </cell>
          <cell r="C1082" t="str">
            <v>H</v>
          </cell>
          <cell r="D1082">
            <v>1.49</v>
          </cell>
        </row>
        <row r="1083">
          <cell r="A1083">
            <v>95278</v>
          </cell>
          <cell r="B1083" t="str">
            <v>DESEMPENADEIRA DE CONCRETO, PESO DE 75KG, 4 PÁS, MOTOR A GASOLINA, POTÊNCIA 5,5 HP - DEPRECIAÇÃO. AF_09/2016</v>
          </cell>
          <cell r="C1083" t="str">
            <v>H</v>
          </cell>
          <cell r="D1083">
            <v>0.39</v>
          </cell>
        </row>
        <row r="1084">
          <cell r="A1084">
            <v>95279</v>
          </cell>
          <cell r="B1084" t="str">
            <v>DESEMPENADEIRA DE CONCRETO, PESO DE 75KG, 4 PÁS, MOTOR A GASOLINA, POTÊNCIA 5,5 HP - JUROS. AF_09/2016</v>
          </cell>
          <cell r="C1084" t="str">
            <v>H</v>
          </cell>
          <cell r="D1084">
            <v>0.04</v>
          </cell>
        </row>
        <row r="1085">
          <cell r="A1085">
            <v>95280</v>
          </cell>
          <cell r="B1085" t="str">
            <v>DESEMPENADEIRA DE CONCRETO, PESO DE 75KG, 4 PÁS, MOTOR A GASOLINA, POTÊNCIA 5,5 HP - MANUTENÇÃO. AF_09/2016</v>
          </cell>
          <cell r="C1085" t="str">
            <v>H</v>
          </cell>
          <cell r="D1085">
            <v>0.3</v>
          </cell>
        </row>
        <row r="1086">
          <cell r="A1086">
            <v>95281</v>
          </cell>
          <cell r="B1086" t="str">
            <v>DESEMPENADEIRA DE CONCRETO, PESO DE 75KG, 4 PÁS, MOTOR A GASOLINA, POTÊNCIA 5,5 HP  MATERIAIS NA OPERAÇÃO. AF_09/2016</v>
          </cell>
          <cell r="C1086" t="str">
            <v>H</v>
          </cell>
          <cell r="D1086">
            <v>6.73</v>
          </cell>
        </row>
        <row r="1087">
          <cell r="A1087">
            <v>95617</v>
          </cell>
          <cell r="B1087" t="str">
            <v>PERFURATRIZ PNEUMATICA MANUAL DE PESO MEDIO, MARTELETE, 18KG, COMPRIMENTO MÁXIMO DE CURSO DE 6 M, DIAMETRO DO PISTAO DE 5,5 CM - DEPRECIAÇÃO. AF_11/2016</v>
          </cell>
          <cell r="C1087" t="str">
            <v>H</v>
          </cell>
          <cell r="D1087">
            <v>0.83</v>
          </cell>
        </row>
        <row r="1088">
          <cell r="A1088">
            <v>95618</v>
          </cell>
          <cell r="B1088" t="str">
            <v>PERFURATRIZ PNEUMATICA MANUAL DE PESO MEDIO, MARTELETE, 18KG, COMPRIMENTO MÁXIMO DE CURSO DE 6 M, DIAMETRO DO PISTAO DE 5,5 CM - JUROS. AF_11/2016</v>
          </cell>
          <cell r="C1088" t="str">
            <v>H</v>
          </cell>
          <cell r="D1088">
            <v>0.09</v>
          </cell>
        </row>
        <row r="1089">
          <cell r="A1089">
            <v>95619</v>
          </cell>
          <cell r="B1089" t="str">
            <v>PERFURATRIZ PNEUMATICA MANUAL DE PESO MEDIO, MARTELETE, 18KG, COMPRIMENTO MÁXIMO DE CURSO DE 6 M, DIAMETRO DO PISTAO DE 5,5 CM - MANUTENÇÃO. AF_11/2016</v>
          </cell>
          <cell r="C1089" t="str">
            <v>H</v>
          </cell>
          <cell r="D1089">
            <v>1.03</v>
          </cell>
        </row>
        <row r="1090">
          <cell r="A1090">
            <v>95627</v>
          </cell>
          <cell r="B1090" t="str">
            <v>ROLO COMPACTADOR VIBRATORIO TANDEM, ACO LISO, POTENCIA 125 HP, PESO SEM/COM LASTRO 10,20/11,65 T, LARGURA DE TRABALHO 1,73 M - DEPRECIAÇÃO. AF_11/2016</v>
          </cell>
          <cell r="C1090" t="str">
            <v>H</v>
          </cell>
          <cell r="D1090">
            <v>23.01</v>
          </cell>
        </row>
        <row r="1091">
          <cell r="A1091">
            <v>95628</v>
          </cell>
          <cell r="B1091" t="str">
            <v>ROLO COMPACTADOR VIBRATORIO TANDEM, ACO LISO, POTENCIA 125 HP, PESO SEM/COM LASTRO 10,20/11,65 T, LARGURA DE TRABALHO 1,73 M - JUROS. AF_11/2016</v>
          </cell>
          <cell r="C1091" t="str">
            <v>H</v>
          </cell>
          <cell r="D1091">
            <v>3.19</v>
          </cell>
        </row>
        <row r="1092">
          <cell r="A1092">
            <v>95629</v>
          </cell>
          <cell r="B1092" t="str">
            <v>ROLO COMPACTADOR VIBRATORIO TANDEM, ACO LISO, POTENCIA 125 HP, PESO SEM/COM LASTRO 10,20/11,65 T, LARGURA DE TRABALHO 1,73 M - MANUTENÇÃO. AF_11/2016</v>
          </cell>
          <cell r="C1092" t="str">
            <v>H</v>
          </cell>
          <cell r="D1092">
            <v>28.79</v>
          </cell>
        </row>
        <row r="1093">
          <cell r="A1093">
            <v>95630</v>
          </cell>
          <cell r="B1093" t="str">
            <v>ROLO COMPACTADOR VIBRATORIO TANDEM, ACO LISO, POTENCIA 125 HP, PESO SEM/COM LASTRO 10,20/11,65 T, LARGURA DE TRABALHO 1,73 M - MATERIAIS NA OPERAÇÃO. AF_11/2016</v>
          </cell>
          <cell r="C1093" t="str">
            <v>H</v>
          </cell>
          <cell r="D1093">
            <v>60.12</v>
          </cell>
        </row>
        <row r="1094">
          <cell r="A1094">
            <v>95698</v>
          </cell>
          <cell r="B1094" t="str">
            <v>PERFURATRIZ MANUAL, TORQUE MAXIMO 55 KGF.M, POTENCIA 5 CV, COM DIAMETRO MAXIMO 8 1/2" - DEPRECIAÇÃO. AF_11/2016</v>
          </cell>
          <cell r="C1094" t="str">
            <v>H</v>
          </cell>
          <cell r="D1094">
            <v>3.36</v>
          </cell>
        </row>
        <row r="1095">
          <cell r="A1095">
            <v>95699</v>
          </cell>
          <cell r="B1095" t="str">
            <v>PERFURATRIZ MANUAL, TORQUE MAXIMO 55 KGF.M, POTENCIA 5 CV, COM DIAMETRO MAXIMO 8 1/2" - JUROS. AF_11/2016</v>
          </cell>
          <cell r="C1095" t="str">
            <v>H</v>
          </cell>
          <cell r="D1095">
            <v>0.39</v>
          </cell>
        </row>
        <row r="1096">
          <cell r="A1096">
            <v>95700</v>
          </cell>
          <cell r="B1096" t="str">
            <v>PERFURATRIZ MANUAL, TORQUE MAXIMO 55 KGF.M, POTENCIA 5 CV, COM DIAMETRO MAXIMO 8 1/2" - MANUTENÇÃO. AF_11/2016</v>
          </cell>
          <cell r="C1096" t="str">
            <v>H</v>
          </cell>
          <cell r="D1096">
            <v>4.2</v>
          </cell>
        </row>
        <row r="1097">
          <cell r="A1097">
            <v>95701</v>
          </cell>
          <cell r="B1097" t="str">
            <v>PERFURATRIZ MANUAL, TORQUE MAXIMO 55 KGF.M, POTENCIA 5 CV, COM DIAMETRO MAXIMO 8 1/2" - MATERIAIS NA OPERAÇÃO. AF_11/2016</v>
          </cell>
          <cell r="C1097" t="str">
            <v>H</v>
          </cell>
          <cell r="D1097">
            <v>1.84</v>
          </cell>
        </row>
        <row r="1098">
          <cell r="A1098">
            <v>95704</v>
          </cell>
          <cell r="B1098" t="str">
            <v>PERFURATRIZ SOBRE ESTEIRA, TORQUE MÁXIMO 600 KGF, POTÊNCIA ENTRE 50 E 60 HP, DIÂMETRO MÁXIMO 10 - DEPRECIAÇÃO. AF_11/2016</v>
          </cell>
          <cell r="C1098" t="str">
            <v>H</v>
          </cell>
          <cell r="D1098">
            <v>22.59</v>
          </cell>
        </row>
        <row r="1099">
          <cell r="A1099">
            <v>95705</v>
          </cell>
          <cell r="B1099" t="str">
            <v>PERFURATRIZ SOBRE ESTEIRA, TORQUE MÁXIMO 600 KGF, POTÊNCIA ENTRE 50 E 60 HP, DIÂMETRO MÁXIMO 10 - JUROS. AF_11/2016</v>
          </cell>
          <cell r="C1099" t="str">
            <v>H</v>
          </cell>
          <cell r="D1099">
            <v>3.22</v>
          </cell>
        </row>
        <row r="1100">
          <cell r="A1100">
            <v>95706</v>
          </cell>
          <cell r="B1100" t="str">
            <v>PERFURATRIZ SOBRE ESTEIRA, TORQUE MÁXIMO 600 KGF, POTÊNCIA ENTRE 50 E 60 HP, DIÂMETRO MÁXIMO 10 - MANUTENÇÃO. AF_11/2016</v>
          </cell>
          <cell r="C1100" t="str">
            <v>H</v>
          </cell>
          <cell r="D1100">
            <v>28.27</v>
          </cell>
        </row>
        <row r="1101">
          <cell r="A1101">
            <v>95707</v>
          </cell>
          <cell r="B1101" t="str">
            <v>PERFURATRIZ SOBRE ESTEIRA, TORQUE MÁXIMO 600 KGF, POTÊNCIA ENTRE 50 E 60 HP, DIÂMETRO MÁXIMO 10 - MATERIAIS NA OPERAÇÃO. AF_11/2016</v>
          </cell>
          <cell r="C1101" t="str">
            <v>H</v>
          </cell>
          <cell r="D1101">
            <v>20.57</v>
          </cell>
        </row>
        <row r="1102">
          <cell r="A1102">
            <v>95710</v>
          </cell>
          <cell r="B1102" t="str">
            <v>ESCAVADEIRA HIDRAULICA SOBRE ESTEIRA, COM GARRA GIRATORIA DE MANDIBULAS, PESO OPERACIONAL ENTRE 22,00 E 25,50 TON, POTENCIA LIQUIDA ENTRE 150 E 160 HP - DEPRECIAÇÃO. AF_11/2016</v>
          </cell>
          <cell r="C1102" t="str">
            <v>H</v>
          </cell>
          <cell r="D1102">
            <v>27.16</v>
          </cell>
        </row>
        <row r="1103">
          <cell r="A1103">
            <v>95711</v>
          </cell>
          <cell r="B1103" t="str">
            <v>ESCAVADEIRA HIDRAULICA SOBRE ESTEIRA, COM GARRA GIRATORIA DE MANDIBULAS, PESO OPERACIONAL ENTRE 22,00 E 25,50 TON, POTENCIA LIQUIDA ENTRE 150 E 160 HP - JUROS. AF_11/2016</v>
          </cell>
          <cell r="C1103" t="str">
            <v>H</v>
          </cell>
          <cell r="D1103">
            <v>3.68</v>
          </cell>
        </row>
        <row r="1104">
          <cell r="A1104">
            <v>95712</v>
          </cell>
          <cell r="B1104" t="str">
            <v>ESCAVADEIRA HIDRAULICA SOBRE ESTEIRA, COM GARRA GIRATORIA DE MANDIBULAS, PESO OPERACIONAL ENTRE 22,00 E 25,50 TON, POTENCIA LIQUIDA ENTRE 150 E 160 HP - MANUTENÇÃO. AF_11/2016</v>
          </cell>
          <cell r="C1104" t="str">
            <v>H</v>
          </cell>
          <cell r="D1104">
            <v>33.950000000000003</v>
          </cell>
        </row>
        <row r="1105">
          <cell r="A1105">
            <v>95713</v>
          </cell>
          <cell r="B1105" t="str">
            <v>ESCAVADEIRA HIDRAULICA SOBRE ESTEIRA, COM GARRA GIRATORIA DE MANDIBULAS, PESO OPERACIONAL ENTRE 22,00 E 25,50 TON, POTENCIA LIQUIDA ENTRE 150 E 160 HP - MATERIAIS NA OPERAÇÃO. AF_11/2016</v>
          </cell>
          <cell r="C1105" t="str">
            <v>H</v>
          </cell>
          <cell r="D1105">
            <v>60.57</v>
          </cell>
        </row>
        <row r="1106">
          <cell r="A1106">
            <v>95716</v>
          </cell>
          <cell r="B1106" t="str">
            <v>ESCAVADEIRA HIDRAULICA SOBRE ESTEIRA, EQUIPADA COM CLAMSHELL, COM CAPACIDADE DA CAÇAMBA ENTRE 1,20 E 1,50 M3, PESO OPERACIONAL ENTRE 20,00 E 22,00 TON, POTENCIA LIQUIDA ENTRE 150 E 160 HP - DEPRECIAÇÃO. AF_11/2016</v>
          </cell>
          <cell r="C1106" t="str">
            <v>H</v>
          </cell>
          <cell r="D1106">
            <v>26.14</v>
          </cell>
        </row>
        <row r="1107">
          <cell r="A1107">
            <v>95717</v>
          </cell>
          <cell r="B1107" t="str">
            <v>ESCAVADEIRA HIDRAULICA SOBRE ESTEIRA, EQUIPADA COM CLAMSHELL, COM CAPACIDADE DA CAÇAMBA ENTRE 1,20 E 1,50 M3, PESO OPERACIONAL ENTRE 20,00 E 22,00 TON, POTENCIA LIQUIDA ENTRE 150 E 160 HP - JUROS. AF_11/2016</v>
          </cell>
          <cell r="C1107" t="str">
            <v>H</v>
          </cell>
          <cell r="D1107">
            <v>3.54</v>
          </cell>
        </row>
        <row r="1108">
          <cell r="A1108">
            <v>95718</v>
          </cell>
          <cell r="B1108" t="str">
            <v>ESCAVADEIRA HIDRAULICA SOBRE ESTEIRA, EQUIPADA COM CLAMSHELL, COM CAPACIDADE DA CAÇAMBA ENTRE 1,20 E 1,50 M3, PESO OPERACIONAL ENTRE 20,00 E 22,00 TON, POTENCIA LIQUIDA ENTRE 150 E 160 HP - MANUTENÇÃO. AF_11/2016</v>
          </cell>
          <cell r="C1108" t="str">
            <v>H</v>
          </cell>
          <cell r="D1108">
            <v>32.68</v>
          </cell>
        </row>
        <row r="1109">
          <cell r="A1109">
            <v>95719</v>
          </cell>
          <cell r="B1109" t="str">
            <v>ESCAVADEIRA HIDRAULICA SOBRE ESTEIRA, EQUIPADA COM CLAMSHELL, COM CAPACIDADE DA CAÇAMBA ENTRE 1,20 E 1,50 M3, PESO OPERACIONAL ENTRE 20,00 E 22,00 TON, POTENCIA LIQUIDA ENTRE 150 E 160 HP - MATERIAIS NA OPERAÇÃO. AF_11/2016</v>
          </cell>
          <cell r="C1109" t="str">
            <v>H</v>
          </cell>
          <cell r="D1109">
            <v>60.57</v>
          </cell>
        </row>
        <row r="1110">
          <cell r="A1110">
            <v>95869</v>
          </cell>
          <cell r="B1110" t="str">
            <v>GRUPO GERADOR COM CARENAGEM, MOTOR DIESEL POTÊNCIA STANDART ENTRE 250 E 260 KVA - JUROS. AF_12/2016</v>
          </cell>
          <cell r="C1110" t="str">
            <v>H</v>
          </cell>
          <cell r="D1110">
            <v>1.07</v>
          </cell>
        </row>
        <row r="1111">
          <cell r="A1111">
            <v>95870</v>
          </cell>
          <cell r="B1111" t="str">
            <v>GRUPO GERADOR COM CARENAGEM, MOTOR DIESEL POTÊNCIA STANDART ENTRE 250 E 260 KVA - MANUTENÇÃO. AF_12/2016</v>
          </cell>
          <cell r="C1111" t="str">
            <v>H</v>
          </cell>
          <cell r="D1111">
            <v>5.3</v>
          </cell>
        </row>
        <row r="1112">
          <cell r="A1112">
            <v>95871</v>
          </cell>
          <cell r="B1112" t="str">
            <v>GRUPO GERADOR COM CARENAGEM, MOTOR DIESEL POTÊNCIA STANDART ENTRE 250 E 260 KVA - MATERIAIS NA OPERAÇÃO. AF_12/2016</v>
          </cell>
          <cell r="C1112" t="str">
            <v>H</v>
          </cell>
          <cell r="D1112">
            <v>183.92</v>
          </cell>
        </row>
        <row r="1113">
          <cell r="A1113">
            <v>95874</v>
          </cell>
          <cell r="B1113" t="str">
            <v>GRUPO GERADOR COM CARENAGEM, MOTOR DIESEL POTÊNCIA STANDART ENTRE 250 E 260 KVA - DEPRECIAÇÃO. AF_12/2016</v>
          </cell>
          <cell r="C1113" t="str">
            <v>H</v>
          </cell>
          <cell r="D1113">
            <v>5.94</v>
          </cell>
        </row>
        <row r="1114">
          <cell r="A1114">
            <v>96008</v>
          </cell>
          <cell r="B1114" t="str">
            <v>TRATOR DE PNEUS COM POTÊNCIA DE 122 CV, TRAÇÃO 4X4, COM VASSOURA MECÂNICA ACOPLADA - DEPRECIAÇÃO. AF_02/2017</v>
          </cell>
          <cell r="C1114" t="str">
            <v>H</v>
          </cell>
          <cell r="D1114">
            <v>11.26</v>
          </cell>
        </row>
        <row r="1115">
          <cell r="A1115">
            <v>96009</v>
          </cell>
          <cell r="B1115" t="str">
            <v>TRATOR DE PNEUS COM POTÊNCIA DE 122 CV, TRAÇÃO 4X4, COM VASSOURA MECÂNICA ACOPLADA - JUROS. AF_02/2017</v>
          </cell>
          <cell r="C1115" t="str">
            <v>H</v>
          </cell>
          <cell r="D1115">
            <v>1.56</v>
          </cell>
        </row>
        <row r="1116">
          <cell r="A1116">
            <v>96011</v>
          </cell>
          <cell r="B1116" t="str">
            <v>TRATOR DE PNEUS COM POTÊNCIA DE 122 CV, TRAÇÃO 4X4, COM VASSOURA MECÂNICA ACOPLADA - MANUTENÇÃO. AF_02/2017</v>
          </cell>
          <cell r="C1116" t="str">
            <v>H</v>
          </cell>
          <cell r="D1116">
            <v>12.32</v>
          </cell>
        </row>
        <row r="1117">
          <cell r="A1117">
            <v>96012</v>
          </cell>
          <cell r="B1117" t="str">
            <v>TRATOR DE PNEUS COM POTÊNCIA DE 122 CV, TRAÇÃO 4X4, COM VASSOURA MECÂNICA ACOPLADA - MATERIAIS NA OPERAÇÃO. AF_02/2017</v>
          </cell>
          <cell r="C1117" t="str">
            <v>H</v>
          </cell>
          <cell r="D1117">
            <v>115.78</v>
          </cell>
        </row>
        <row r="1118">
          <cell r="A1118">
            <v>96015</v>
          </cell>
          <cell r="B1118" t="str">
            <v>TRATOR DE PNEUS COM POTÊNCIA DE 122 CV, TRAÇÃO 4X4, COM GRADE DE DISCOS ACOPLADA - DEPRECIAÇÃO. AF_02/2017</v>
          </cell>
          <cell r="C1118" t="str">
            <v>H</v>
          </cell>
          <cell r="D1118">
            <v>11.16</v>
          </cell>
        </row>
        <row r="1119">
          <cell r="A1119">
            <v>96016</v>
          </cell>
          <cell r="B1119" t="str">
            <v>TRATOR DE PNEUS COM POTÊNCIA DE 122 CV, TRAÇÃO 4X4, COM GRADE DE DISCOS ACOPLADA - JUROS. AF_02/2017</v>
          </cell>
          <cell r="C1119" t="str">
            <v>H</v>
          </cell>
          <cell r="D1119">
            <v>1.54</v>
          </cell>
        </row>
        <row r="1120">
          <cell r="A1120">
            <v>96018</v>
          </cell>
          <cell r="B1120" t="str">
            <v>TRATOR DE PNEUS COM POTÊNCIA DE 122 CV, TRAÇÃO 4X4, COM GRADE DE DISCOS ACOPLADA - MANUTENÇÃO. AF_02/2017</v>
          </cell>
          <cell r="C1120" t="str">
            <v>H</v>
          </cell>
          <cell r="D1120">
            <v>12.2</v>
          </cell>
        </row>
        <row r="1121">
          <cell r="A1121">
            <v>96019</v>
          </cell>
          <cell r="B1121" t="str">
            <v>TRATOR DE PNEUS COM POTÊNCIA DE 122 CV, TRAÇÃO 4X4, COM GRADE DE DISCOS ACOPLADA - MATERIAIS NA OPERAÇÃO. AF_02/2017</v>
          </cell>
          <cell r="C1121" t="str">
            <v>H</v>
          </cell>
          <cell r="D1121">
            <v>115.78</v>
          </cell>
        </row>
        <row r="1122">
          <cell r="A1122">
            <v>96023</v>
          </cell>
          <cell r="B1122" t="str">
            <v>TRATOR DE PNEUS COM POTÊNCIA DE 85 CV, TRAÇÃO 4X4, COM GRADE DE DISCOS ACOPLADA - DEPRECIAÇÃO. AF_02/2017</v>
          </cell>
          <cell r="C1122" t="str">
            <v>H</v>
          </cell>
          <cell r="D1122">
            <v>8.65</v>
          </cell>
        </row>
        <row r="1123">
          <cell r="A1123">
            <v>96024</v>
          </cell>
          <cell r="B1123" t="str">
            <v>TRATOR DE PNEUS COM POTÊNCIA DE 85 CV, TRAÇÃO 4X4, COM GRADE DE DISCOS ACOPLADA - JUROS. AF_02/2017</v>
          </cell>
          <cell r="C1123" t="str">
            <v>H</v>
          </cell>
          <cell r="D1123">
            <v>1.19</v>
          </cell>
        </row>
        <row r="1124">
          <cell r="A1124">
            <v>96026</v>
          </cell>
          <cell r="B1124" t="str">
            <v>TRATOR DE PNEUS COM POTÊNCIA DE 85 CV, TRAÇÃO 4X4, COM GRADE DE DISCOS ACOPLADA - MANUTENÇÃO. AF_02/2017</v>
          </cell>
          <cell r="C1124" t="str">
            <v>H</v>
          </cell>
          <cell r="D1124">
            <v>9.4600000000000009</v>
          </cell>
        </row>
        <row r="1125">
          <cell r="A1125">
            <v>96027</v>
          </cell>
          <cell r="B1125" t="str">
            <v>TRATOR DE PNEUS COM POTÊNCIA DE 85 CV, TRAÇÃO 4X4, COM GRADE DE DISCOS ACOPLADA - MATERIAIS NA OPERAÇÃO. AF_02/2017</v>
          </cell>
          <cell r="C1125" t="str">
            <v>H</v>
          </cell>
          <cell r="D1125">
            <v>80.680000000000007</v>
          </cell>
        </row>
        <row r="1126">
          <cell r="A1126">
            <v>96030</v>
          </cell>
          <cell r="B1126" t="str">
            <v>CAMINHÃO BASCULANTE 10 M3, TRUCADO, POTÊNCIA 230 CV, INCLUSIVE CAÇAMBA METÁLICA, COM DISTRIBUIDOR DE AGREGADOS ACOPLADO - DEPRECIAÇÃO. AF_02/2017</v>
          </cell>
          <cell r="C1126" t="str">
            <v>H</v>
          </cell>
          <cell r="D1126">
            <v>16.12</v>
          </cell>
        </row>
        <row r="1127">
          <cell r="A1127">
            <v>96031</v>
          </cell>
          <cell r="B1127" t="str">
            <v>CAMINHÃO BASCULANTE 10 M3, TRUCADO, POTÊNCIA 230 CV, INCLUSIVE CAÇAMBA METÁLICA, COM DISTRIBUIDOR DE AGREGADOS ACOPLADO - JUROS. AF_02/2017</v>
          </cell>
          <cell r="C1127" t="str">
            <v>H</v>
          </cell>
          <cell r="D1127">
            <v>2.97</v>
          </cell>
        </row>
        <row r="1128">
          <cell r="A1128">
            <v>96032</v>
          </cell>
          <cell r="B1128" t="str">
            <v>CAMINHÃO BASCULANTE 10 M3, TRUCADO, POTÊNCIA 230 CV, INCLUSIVE CAÇAMBA METÁLICA, COM DISTRIBUIDOR DE AGREGADOS ACOPLADO - IMPOSTOS E SEGUROS. AF_02/2017</v>
          </cell>
          <cell r="C1128" t="str">
            <v>H</v>
          </cell>
          <cell r="D1128">
            <v>1.1499999999999999</v>
          </cell>
        </row>
        <row r="1129">
          <cell r="A1129">
            <v>96033</v>
          </cell>
          <cell r="B1129" t="str">
            <v>CAMINHÃO BASCULANTE 10 M3, TRUCADO, POTÊNCIA 230 CV, INCLUSIVE CAÇAMBA METÁLICA, COM DISTRIBUIDOR DE AGREGADOS ACOPLADO - MANUTENÇÃO. AF_02/2017</v>
          </cell>
          <cell r="C1129" t="str">
            <v>H</v>
          </cell>
          <cell r="D1129">
            <v>30.23</v>
          </cell>
        </row>
        <row r="1130">
          <cell r="A1130">
            <v>96034</v>
          </cell>
          <cell r="B1130" t="str">
            <v>CAMINHÃO BASCULANTE 10 M3, TRUCADO, POTÊNCIA 230 CV, INCLUSIVE CAÇAMBA METÁLICA, COM DISTRIBUIDOR DE AGREGADOS ACOPLADO - MATERIAIS NA OPERAÇÃO. AF_02/2017</v>
          </cell>
          <cell r="C1130" t="str">
            <v>H</v>
          </cell>
          <cell r="D1130">
            <v>95.51</v>
          </cell>
        </row>
        <row r="1131">
          <cell r="A1131">
            <v>96053</v>
          </cell>
          <cell r="B1131" t="str">
            <v>TRATOR DE PNEUS COM POTÊNCIA DE 85 CV, TRAÇÃO 4X4, COM VASSOURA MECÂNICA ACOPLADA - DEPRECIAÇÃO. AF_03/2017</v>
          </cell>
          <cell r="C1131" t="str">
            <v>H</v>
          </cell>
          <cell r="D1131">
            <v>8.75</v>
          </cell>
        </row>
        <row r="1132">
          <cell r="A1132">
            <v>96054</v>
          </cell>
          <cell r="B1132" t="str">
            <v>MINICARREGADEIRA SOBRE RODAS POTENCIA 47HP CAPACIDADE OPERACAO 646 KG, COM VASSOURA MECÂNICA ACOPLADA - DEPRECIAÇÃO. AF_03/2017</v>
          </cell>
          <cell r="C1132" t="str">
            <v>H</v>
          </cell>
          <cell r="D1132">
            <v>14.42</v>
          </cell>
        </row>
        <row r="1133">
          <cell r="A1133">
            <v>96055</v>
          </cell>
          <cell r="B1133" t="str">
            <v>TRATOR DE PNEUS COM POTÊNCIA DE 85 CV, TRAÇÃO 4X4, COM VASSOURA MECÂNICA ACOPLADA - JUROS. AF_03/2017</v>
          </cell>
          <cell r="C1133" t="str">
            <v>H</v>
          </cell>
          <cell r="D1133">
            <v>1.21</v>
          </cell>
        </row>
        <row r="1134">
          <cell r="A1134">
            <v>96056</v>
          </cell>
          <cell r="B1134" t="str">
            <v>TRATOR DE PNEUS COM POTÊNCIA DE 85 CV, TRAÇÃO 4X4, COM VASSOURA MECÂNICA ACOPLADA - MANUTENÇÃO. AF_03/2017</v>
          </cell>
          <cell r="C1134" t="str">
            <v>H</v>
          </cell>
          <cell r="D1134">
            <v>9.58</v>
          </cell>
        </row>
        <row r="1135">
          <cell r="A1135">
            <v>96057</v>
          </cell>
          <cell r="B1135" t="str">
            <v>TRATOR DE PNEUS COM POTÊNCIA DE 85 CV, TRAÇÃO 4X4, COM VASSOURA MECÂNICA ACOPLADA - MATERIAIS NA OPERAÇÃO. AF_03/2017</v>
          </cell>
          <cell r="C1135" t="str">
            <v>H</v>
          </cell>
          <cell r="D1135">
            <v>80.680000000000007</v>
          </cell>
        </row>
        <row r="1136">
          <cell r="A1136">
            <v>96060</v>
          </cell>
          <cell r="B1136" t="str">
            <v>MINICARREGADEIRA SOBRE RODAS POTENCIA 47HP CAPACIDADE OPERACAO 646 KG, COM VASSOURA MECÂNICA ACOPLADA - JUROS. AF_03/2017</v>
          </cell>
          <cell r="C1136" t="str">
            <v>H</v>
          </cell>
          <cell r="D1136">
            <v>1.45</v>
          </cell>
        </row>
        <row r="1137">
          <cell r="A1137">
            <v>96061</v>
          </cell>
          <cell r="B1137" t="str">
            <v>MINICARREGADEIRA SOBRE RODAS POTENCIA 47HP CAPACIDADE OPERACAO 646 KG, COM VASSOURA MECÂNICA ACOPLADA - MANUTENÇÃO. AF_03/2017</v>
          </cell>
          <cell r="C1137" t="str">
            <v>H</v>
          </cell>
          <cell r="D1137">
            <v>18.02</v>
          </cell>
        </row>
        <row r="1138">
          <cell r="A1138">
            <v>96062</v>
          </cell>
          <cell r="B1138" t="str">
            <v>MINICARREGADEIRA SOBRE RODAS POTENCIA 47HP CAPACIDADE OPERACAO 646 KG, COM VASSOURA MECÂNICA ACOPLADA - MATERIAIS NA OPERAÇÃO. AF_03/2017</v>
          </cell>
          <cell r="C1138" t="str">
            <v>H</v>
          </cell>
          <cell r="D1138">
            <v>35.299999999999997</v>
          </cell>
        </row>
        <row r="1139">
          <cell r="A1139">
            <v>96241</v>
          </cell>
          <cell r="B1139" t="str">
            <v>MINIESCAVADEIRA SOBRE ESTEIRAS, POTENCIA LIQUIDA DE *30* HP, PESO OPERACIONAL DE *3.500* KG - DEPRECIACAO. AF_04/2017</v>
          </cell>
          <cell r="C1139" t="str">
            <v>H</v>
          </cell>
          <cell r="D1139">
            <v>12.31</v>
          </cell>
        </row>
        <row r="1140">
          <cell r="A1140">
            <v>96242</v>
          </cell>
          <cell r="B1140" t="str">
            <v>MINIESCAVADEIRA SOBRE ESTEIRAS, POTENCIA LIQUIDA DE *30* HP, PESO OPERACIONAL DE *3.500* KG - JUROS. AF_04/2017</v>
          </cell>
          <cell r="C1140" t="str">
            <v>H</v>
          </cell>
          <cell r="D1140">
            <v>1.67</v>
          </cell>
        </row>
        <row r="1141">
          <cell r="A1141">
            <v>96243</v>
          </cell>
          <cell r="B1141" t="str">
            <v>MINIESCAVADEIRA SOBRE ESTEIRAS, POTENCIA LIQUIDA DE *30* HP, PESO OPERACIONAL DE *3.500* KG - MANUTENCAO. AF_04/2017</v>
          </cell>
          <cell r="C1141" t="str">
            <v>H</v>
          </cell>
          <cell r="D1141">
            <v>15.39</v>
          </cell>
        </row>
        <row r="1142">
          <cell r="A1142">
            <v>96244</v>
          </cell>
          <cell r="B1142" t="str">
            <v>MINIESCAVADEIRA SOBRE ESTEIRAS, POTENCIA LIQUIDA DE *30* HP, PESO OPERACIONAL DE *3.500* KG - MATERIAIS NA OPERACAO. AF_04/2017</v>
          </cell>
          <cell r="C1142" t="str">
            <v>H</v>
          </cell>
          <cell r="D1142">
            <v>11.72</v>
          </cell>
        </row>
        <row r="1143">
          <cell r="A1143">
            <v>96298</v>
          </cell>
          <cell r="B1143" t="str">
            <v>PERFURATRIZ ROTATIVA SOBRE ESTEIRA, TORQUE MAXIMO 2500 KGM, POTENCIA 110 HP, MOTOR DIESEL - DEPRECIAÇÃO. AF_05/2017</v>
          </cell>
          <cell r="C1143" t="str">
            <v>H</v>
          </cell>
          <cell r="D1143">
            <v>35.28</v>
          </cell>
        </row>
        <row r="1144">
          <cell r="A1144">
            <v>96299</v>
          </cell>
          <cell r="B1144" t="str">
            <v>PERFURATRIZ ROTATIVA SOBRE ESTEIRA, TORQUE MAXIMO 2500 KGM, POTENCIA 110 HP, MOTOR DIESEL - JUROS. AF_05/2017</v>
          </cell>
          <cell r="C1144" t="str">
            <v>H</v>
          </cell>
          <cell r="D1144">
            <v>4.8899999999999997</v>
          </cell>
        </row>
        <row r="1145">
          <cell r="A1145">
            <v>96300</v>
          </cell>
          <cell r="B1145" t="str">
            <v>PERFURATRIZ ROTATIVA SOBRE ESTEIRA, TORQUE MAXIMO 2500 KGM, POTENCIA 110 HP, MOTOR DIESEL - MANUTENÇÃO. AF_05/2017</v>
          </cell>
          <cell r="C1145" t="str">
            <v>H</v>
          </cell>
          <cell r="D1145">
            <v>44.15</v>
          </cell>
        </row>
        <row r="1146">
          <cell r="A1146">
            <v>96301</v>
          </cell>
          <cell r="B1146" t="str">
            <v>PERFURATRIZ ROTATIVA SOBRE ESTEIRA, TORQUE MAXIMO 2500 KGM, POTENCIA 110 HP, MOTOR DIESEL - MATERIAIS NA OPERAÇÃO. AF_05/2017</v>
          </cell>
          <cell r="C1146" t="str">
            <v>H</v>
          </cell>
          <cell r="D1146">
            <v>33.08</v>
          </cell>
        </row>
        <row r="1147">
          <cell r="A1147">
            <v>96304</v>
          </cell>
          <cell r="B1147" t="str">
            <v>COMPRESSOR DE AR, VAZAO DE 10 PCM, RESERVATORIO 100 L, PRESSAO DE TRABALHO ENTRE 6,9 E 9,7 BAR,  POTENCIA 2 HP, TENSAO 110/220 V - DEPRECIAÇÃO. AF_05/2017</v>
          </cell>
          <cell r="C1147" t="str">
            <v>H</v>
          </cell>
          <cell r="D1147">
            <v>0.11</v>
          </cell>
        </row>
        <row r="1148">
          <cell r="A1148">
            <v>96305</v>
          </cell>
          <cell r="B1148" t="str">
            <v>COMPRESSOR DE AR, VAZAO DE 10 PCM, RESERVATORIO 100 L, PRESSAO DE TRABALHO ENTRE 6,9 E 9,7 BAR,  POTENCIA 2 HP, TENSAO 110/220 V - JUROS. AF_05/2017</v>
          </cell>
          <cell r="C1148" t="str">
            <v>H</v>
          </cell>
          <cell r="D1148">
            <v>0.01</v>
          </cell>
        </row>
        <row r="1149">
          <cell r="A1149">
            <v>96306</v>
          </cell>
          <cell r="B1149" t="str">
            <v>COMPRESSOR DE AR, VAZAO DE 10 PCM, RESERVATORIO 100 L, PRESSAO DE TRABALHO ENTRE 6,9 E 9,7 BAR,  POTENCIA 2 HP, TENSAO 110/220 V - MANUTENÇÃO. AF_05/2017</v>
          </cell>
          <cell r="C1149" t="str">
            <v>H</v>
          </cell>
          <cell r="D1149">
            <v>0.14000000000000001</v>
          </cell>
        </row>
        <row r="1150">
          <cell r="A1150">
            <v>96307</v>
          </cell>
          <cell r="B1150" t="str">
            <v>COMPRESSOR DE AR, VAZAO DE 10 PCM, RESERVATORIO 100 L, PRESSAO DE TRABALHO ENTRE 6,9 E 9,7 BAR, POTENCIA 2 HP, TENSAO 110/220 V - MATERIAIS NA OPERAÇÃO. AF_05/2017</v>
          </cell>
          <cell r="C1150" t="str">
            <v>H</v>
          </cell>
          <cell r="D1150">
            <v>0.74</v>
          </cell>
        </row>
        <row r="1151">
          <cell r="A1151">
            <v>96457</v>
          </cell>
          <cell r="B1151" t="str">
            <v>ROLO COMPACTADOR DE PNEUS, ESTATICO, PRESSAO VARIAVEL, POTENCIA 110 HP, PESO SEM/COM LASTRO 10,8/27 T, LARGURA DE ROLAGEM 2,30 M - MATERIAIS NA OPERACAO. AF_06/2017</v>
          </cell>
          <cell r="C1151" t="str">
            <v>H</v>
          </cell>
          <cell r="D1151">
            <v>43</v>
          </cell>
        </row>
        <row r="1152">
          <cell r="A1152">
            <v>96458</v>
          </cell>
          <cell r="B1152" t="str">
            <v>ROLO COMPACTADOR DE PNEUS, ESTATICO, PRESSAO VARIAVEL, POTENCIA 110 HP, PESO SEM/COM LASTRO 10,8/27 T, LARGURA DE ROLAGEM 2,30 M - MANUTENCAO. AF_06/2017</v>
          </cell>
          <cell r="C1152" t="str">
            <v>H</v>
          </cell>
          <cell r="D1152">
            <v>31.93</v>
          </cell>
        </row>
        <row r="1153">
          <cell r="A1153">
            <v>96459</v>
          </cell>
          <cell r="B1153" t="str">
            <v>ROLO COMPACTADOR DE PNEUS, ESTATICO, PRESSAO VARIAVEL, POTENCIA 110 HP, PESO SEM/COM LASTRO 10,8/27 T, LARGURA DE ROLAGEM 2,30 M - JUROS. AF_06/2017</v>
          </cell>
          <cell r="C1153" t="str">
            <v>H</v>
          </cell>
          <cell r="D1153">
            <v>3.54</v>
          </cell>
        </row>
        <row r="1154">
          <cell r="A1154">
            <v>96460</v>
          </cell>
          <cell r="B1154" t="str">
            <v>ROLO COMPACTADOR DE PNEUS, ESTATICO, PRESSAO VARIAVEL, POTENCIA 110 HP, PESO SEM/COM LASTRO 10,8/27 T, LARGURA DE ROLAGEM 2,30 M - DEPRECIAÇÃO. AF_06/2017</v>
          </cell>
          <cell r="C1154" t="str">
            <v>H</v>
          </cell>
          <cell r="D1154">
            <v>25.51</v>
          </cell>
        </row>
        <row r="1155">
          <cell r="A1155">
            <v>98760</v>
          </cell>
          <cell r="B1155" t="str">
            <v>INVERSOR DE SOLDA MONOFÁSICO DE 160 A, POTÊNCIA DE 5400 W, TENSÃO DE 220 V, PARA SOLDA COM ELETRODOS DE 2,0 A 4,0 MM E PROCESSO TIG - DEPRECIAÇÃO. AF_06/2018</v>
          </cell>
          <cell r="C1155" t="str">
            <v>H</v>
          </cell>
          <cell r="D1155">
            <v>0.09</v>
          </cell>
        </row>
        <row r="1156">
          <cell r="A1156">
            <v>98761</v>
          </cell>
          <cell r="B1156" t="str">
            <v>INVERSOR DE SOLDA MONOFÁSICO DE 160 A, POTÊNCIA DE 5400 W, TENSÃO DE 220 V, PARA SOLDA COM ELETRODOS DE 2,0 A 4,0 MM E PROCESSO TIG - JUROS. AF_06/2018</v>
          </cell>
          <cell r="C1156" t="str">
            <v>H</v>
          </cell>
          <cell r="D1156">
            <v>0.02</v>
          </cell>
        </row>
        <row r="1157">
          <cell r="A1157">
            <v>98762</v>
          </cell>
          <cell r="B1157" t="str">
            <v>INVERSOR DE SOLDA MONOFÁSICO DE 160 A, POTÊNCIA DE 5400 W, TENSÃO DE 220 V, PARA SOLDA COM ELETRODOS DE 2,0 A 4,0 MM E PROCESSO TIG - MANUTENÇÃO. AF_06/2018</v>
          </cell>
          <cell r="C1157" t="str">
            <v>H</v>
          </cell>
          <cell r="D1157">
            <v>0.11</v>
          </cell>
        </row>
        <row r="1158">
          <cell r="A1158">
            <v>98763</v>
          </cell>
          <cell r="B1158" t="str">
            <v>INVERSOR DE SOLDA MONOFÁSICO DE 160 A, POTÊNCIA DE 5400 W, TENSÃO DE 220 V, PARA SOLDA COM ELETRODOS DE 2,0 A 4,0 MM E PROCESSO TIG - MATERIAIS NA OPERAÇÃO. AF_06/2018</v>
          </cell>
          <cell r="C1158" t="str">
            <v>H</v>
          </cell>
          <cell r="D1158">
            <v>2.7</v>
          </cell>
        </row>
        <row r="1159">
          <cell r="A1159">
            <v>99829</v>
          </cell>
          <cell r="B1159" t="str">
            <v>LAVADORA DE ALTA PRESSAO (LAVA-JATO) PARA AGUA FRIA, PRESSAO DE OPERACAO ENTRE 1400 E 1900 LIB/POL2, VAZAO MAXIMA ENTRE 400 E 700 L/H - DEPRECIAÇÃO. AF_04/2019</v>
          </cell>
          <cell r="C1159" t="str">
            <v>H</v>
          </cell>
          <cell r="D1159">
            <v>0.26</v>
          </cell>
        </row>
        <row r="1160">
          <cell r="A1160">
            <v>99830</v>
          </cell>
          <cell r="B1160" t="str">
            <v>LAVADORA DE ALTA PRESSAO (LAVA-JATO) PARA AGUA FRIA, PRESSAO DE OPERACAO ENTRE 1400 E 1900 LIB/POL2, VAZAO MAXIMA ENTRE 400 E 700 L/H - JUROS. AF_04/2019</v>
          </cell>
          <cell r="C1160" t="str">
            <v>H</v>
          </cell>
          <cell r="D1160">
            <v>0.03</v>
          </cell>
        </row>
        <row r="1161">
          <cell r="A1161">
            <v>99831</v>
          </cell>
          <cell r="B1161" t="str">
            <v>LAVADORA DE ALTA PRESSAO (LAVA-JATO) PARA AGUA FRIA, PRESSAO DE OPERACAO ENTRE 1400 E 1900 LIB/POL2, VAZAO MAXIMA ENTRE 400 E 700 L/H - MANUTENÇÃO. AF_04/2019</v>
          </cell>
          <cell r="C1161" t="str">
            <v>H</v>
          </cell>
          <cell r="D1161">
            <v>0.36</v>
          </cell>
        </row>
        <row r="1162">
          <cell r="A1162">
            <v>99832</v>
          </cell>
          <cell r="B1162" t="str">
            <v>LAVADORA DE ALTA PRESSAO (LAVA-JATO) PARA AGUA FRIA, PRESSAO DE OPERACAO ENTRE 1400 E 1900 LIB/POL2, VAZAO MAXIMA ENTRE 400 E 700 L/H - MATERIAIS NA OPERAÇÃO. AF_04/2019</v>
          </cell>
          <cell r="C1162" t="str">
            <v>H</v>
          </cell>
          <cell r="D1162">
            <v>0.7</v>
          </cell>
        </row>
        <row r="1163">
          <cell r="A1163">
            <v>100637</v>
          </cell>
          <cell r="B1163" t="str">
            <v>USINA DE MISTURA ASFÁLTICA À QUENTE, TIPO CONTRA FLUXO, PROD 100 A 140 TON/HORA - DEPRECIAÇÃO. AF_12/2019</v>
          </cell>
          <cell r="C1163" t="str">
            <v>H</v>
          </cell>
          <cell r="D1163">
            <v>77.38</v>
          </cell>
        </row>
        <row r="1164">
          <cell r="A1164">
            <v>100638</v>
          </cell>
          <cell r="B1164" t="str">
            <v>USINA DE MISTURA ASFÁLTICA À QUENTE, TIPO CONTRA FLUXO, PROD 100 A 140 TON/HORA - JUROS. AF_12/2019</v>
          </cell>
          <cell r="C1164" t="str">
            <v>H</v>
          </cell>
          <cell r="D1164">
            <v>13.92</v>
          </cell>
        </row>
        <row r="1165">
          <cell r="A1165">
            <v>100639</v>
          </cell>
          <cell r="B1165" t="str">
            <v>USINA DE MISTURA ASFÁLTICA À QUENTE, TIPO CONTRA FLUXO, PROD 100 A 140 TON/HORA - MANUTENÇÃO. AF_12/2019</v>
          </cell>
          <cell r="C1165" t="str">
            <v>H</v>
          </cell>
          <cell r="D1165">
            <v>124.39</v>
          </cell>
        </row>
        <row r="1166">
          <cell r="A1166">
            <v>100640</v>
          </cell>
          <cell r="B1166" t="str">
            <v>USINA DE MISTURA ASFÁLTICA À QUENTE, TIPO CONTRA FLUXO, PROD 100 A 140 TON/HORA - MATERIAIS NA OPERAÇÃO. AF_12/2019</v>
          </cell>
          <cell r="C1166" t="str">
            <v>H</v>
          </cell>
          <cell r="D1166">
            <v>140.41999999999999</v>
          </cell>
        </row>
        <row r="1167">
          <cell r="A1167">
            <v>100643</v>
          </cell>
          <cell r="B1167" t="str">
            <v>USINA DE ASFALTO, TIPO GRAVIMÉTRICA, PROD 150 TON/HORA - DEPRECIAÇÃO. AF_12/2019</v>
          </cell>
          <cell r="C1167" t="str">
            <v>H</v>
          </cell>
          <cell r="D1167">
            <v>203.75</v>
          </cell>
        </row>
        <row r="1168">
          <cell r="A1168">
            <v>100644</v>
          </cell>
          <cell r="B1168" t="str">
            <v>USINA DE ASFALTO, TIPO GRAVIMÉTRICA, PROD 150 TON/HORA - JUROS. AF_12/2019</v>
          </cell>
          <cell r="C1168" t="str">
            <v>H</v>
          </cell>
          <cell r="D1168">
            <v>36.67</v>
          </cell>
        </row>
        <row r="1169">
          <cell r="A1169">
            <v>100645</v>
          </cell>
          <cell r="B1169" t="str">
            <v>USINA DE ASFALTO, TIPO GRAVIMÉTRICA, PROD 150 TON/HORA - MANUTENÇÃO. AF_12/2019</v>
          </cell>
          <cell r="C1169" t="str">
            <v>H</v>
          </cell>
          <cell r="D1169">
            <v>327.52999999999997</v>
          </cell>
        </row>
        <row r="1170">
          <cell r="A1170">
            <v>100646</v>
          </cell>
          <cell r="B1170" t="str">
            <v>USINA DE ASFALTO, TIPO GRAVIMÉTRICA, PROD 150 TON/HORA - MATERIAIS NA OPERAÇÃO. AF_12/2019</v>
          </cell>
          <cell r="C1170" t="str">
            <v>H</v>
          </cell>
          <cell r="D1170">
            <v>200.6</v>
          </cell>
        </row>
        <row r="1171">
          <cell r="A1171">
            <v>55960</v>
          </cell>
          <cell r="B1171" t="str">
            <v>IMUNIZACAO DE MADEIRAMENTO PARA COBERTURA UTILIZANDO CUPINICIDA INCOLOR</v>
          </cell>
          <cell r="C1171" t="str">
            <v>M2</v>
          </cell>
          <cell r="D1171">
            <v>5.28</v>
          </cell>
        </row>
        <row r="1172">
          <cell r="A1172">
            <v>92259</v>
          </cell>
          <cell r="B1172" t="str">
            <v>INSTALAÇÃO DE TESOURA (INTEIRA OU MEIA), BIAPOIADA, EM MADEIRA NÃO APARELHADA, PARA VÃOS MAIORES OU IGUAIS A 3,0 M E MENORES QUE 6,0 M, INCLUSO IÇAMENTO. AF_07/2019</v>
          </cell>
          <cell r="C1172" t="str">
            <v>UN</v>
          </cell>
          <cell r="D1172">
            <v>246.41</v>
          </cell>
        </row>
        <row r="1173">
          <cell r="A1173">
            <v>92260</v>
          </cell>
          <cell r="B1173" t="str">
            <v>INSTALAÇÃO DE TESOURA (INTEIRA OU MEIA), BIAPOIADA, EM MADEIRA NÃO APARELHADA, PARA VÃOS MAIORES OU IGUAIS A 6,0 M E MENORES QUE 8,0 M, INCLUSO IÇAMENTO. AF_07/2019</v>
          </cell>
          <cell r="C1173" t="str">
            <v>UN</v>
          </cell>
          <cell r="D1173">
            <v>293.5</v>
          </cell>
        </row>
        <row r="1174">
          <cell r="A1174">
            <v>92261</v>
          </cell>
          <cell r="B1174" t="str">
            <v>INSTALAÇÃO DE TESOURA (INTEIRA OU MEIA), BIAPOIADA, EM MADEIRA NÃO APARELHADA, PARA VÃOS MAIORES OU IGUAIS A 8,0 M E MENORES QUE 10,0 M, INCLUSO IÇAMENTO. AF_07/2019</v>
          </cell>
          <cell r="C1174" t="str">
            <v>UN</v>
          </cell>
          <cell r="D1174">
            <v>339.16</v>
          </cell>
        </row>
        <row r="1175">
          <cell r="A1175">
            <v>92262</v>
          </cell>
          <cell r="B1175" t="str">
            <v>INSTALAÇÃO DE TESOURA (INTEIRA OU MEIA), BIAPOIADA, EM MADEIRA NÃO APARELHADA, PARA VÃOS MAIORES OU IGUAIS A 10,0 M E MENORES QUE 12,0 M, INCLUSO IÇAMENTO. AF_07/2019</v>
          </cell>
          <cell r="C1175" t="str">
            <v>UN</v>
          </cell>
          <cell r="D1175">
            <v>412.68</v>
          </cell>
        </row>
        <row r="1176">
          <cell r="A1176">
            <v>92539</v>
          </cell>
          <cell r="B1176" t="str">
            <v>TRAMA DE MADEIRA COMPOSTA POR RIPAS, CAIBROS E TERÇAS PARA TELHADOS DE ATÉ 2 ÁGUAS PARA TELHA DE ENCAIXE DE CERÂMICA OU DE CONCRETO, INCLUSO TRANSPORTE VERTICAL. AF_07/2019</v>
          </cell>
          <cell r="C1176" t="str">
            <v>M2</v>
          </cell>
          <cell r="D1176">
            <v>38.89</v>
          </cell>
        </row>
        <row r="1177">
          <cell r="A1177">
            <v>92540</v>
          </cell>
          <cell r="B1177" t="str">
            <v>TRAMA DE MADEIRA COMPOSTA POR RIPAS, CAIBROS E TERÇAS PARA TELHADOS DE MAIS QUE 2 ÁGUAS PARA TELHA DE ENCAIXE DE CERÂMICA OU DE CONCRETO, INCLUSO TRANSPORTE VERTICAL. AF_07/2019</v>
          </cell>
          <cell r="C1177" t="str">
            <v>M2</v>
          </cell>
          <cell r="D1177">
            <v>45.77</v>
          </cell>
        </row>
        <row r="1178">
          <cell r="A1178">
            <v>92541</v>
          </cell>
          <cell r="B1178" t="str">
            <v>TRAMA DE MADEIRA COMPOSTA POR RIPAS, CAIBROS E TERÇAS PARA TELHADOS DE ATÉ 2 ÁGUAS PARA TELHA CERÂMICA CAPA-CANAL, INCLUSO TRANSPORTE VERTICAL. AF_07/2019</v>
          </cell>
          <cell r="C1178" t="str">
            <v>M2</v>
          </cell>
          <cell r="D1178">
            <v>41.43</v>
          </cell>
        </row>
        <row r="1179">
          <cell r="A1179">
            <v>92542</v>
          </cell>
          <cell r="B1179" t="str">
            <v>TRAMA DE MADEIRA COMPOSTA POR RIPAS, CAIBROS E TERÇAS PARA TELHADOS DE MAIS QUE 2 ÁGUAS PARA TELHA CERÂMICA CAPA-CANAL, INCLUSO TRANSPORTE VERTICAL. AF_07/2019</v>
          </cell>
          <cell r="C1179" t="str">
            <v>M2</v>
          </cell>
          <cell r="D1179">
            <v>51.66</v>
          </cell>
        </row>
        <row r="1180">
          <cell r="A1180">
            <v>92543</v>
          </cell>
          <cell r="B1180" t="str">
            <v>TRAMA DE MADEIRA COMPOSTA POR TERÇAS PARA TELHADOS DE ATÉ 2 ÁGUAS PARA TELHA ONDULADA DE FIBROCIMENTO, METÁLICA, PLÁSTICA OU TERMOACÚSTICA, INCLUSO TRANSPORTE VERTICAL. AF_07/2019</v>
          </cell>
          <cell r="C1180" t="str">
            <v>M2</v>
          </cell>
          <cell r="D1180">
            <v>10.61</v>
          </cell>
        </row>
        <row r="1181">
          <cell r="A1181">
            <v>92544</v>
          </cell>
          <cell r="B1181" t="str">
            <v>TRAMA DE MADEIRA COMPOSTA POR TERÇAS PARA TELHADOS DE ATÉ 2 ÁGUAS PARA TELHA ESTRUTURAL DE FIBROCIMENTO, INCLUSO TRANSPORTE VERTICAL. AF_07/2019</v>
          </cell>
          <cell r="C1181" t="str">
            <v>M2</v>
          </cell>
          <cell r="D1181">
            <v>8.93</v>
          </cell>
        </row>
        <row r="1182">
          <cell r="A1182">
            <v>92545</v>
          </cell>
          <cell r="B1182" t="str">
            <v>FABRICAÇÃO E INSTALAÇÃO DE TESOURA INTEIRA EM MADEIRA NÃO APARELHADA, VÃO DE 3 M, PARA TELHA CERÂMICA OU DE CONCRETO, INCLUSO IÇAMENTO. AF_07/2019</v>
          </cell>
          <cell r="C1182" t="str">
            <v>UN</v>
          </cell>
          <cell r="D1182">
            <v>548.22</v>
          </cell>
        </row>
        <row r="1183">
          <cell r="A1183">
            <v>92546</v>
          </cell>
          <cell r="B1183" t="str">
            <v>FABRICAÇÃO E INSTALAÇÃO DE TESOURA INTEIRA EM MADEIRA NÃO APARELHADA, VÃO DE 4 M, PARA TELHA CERÂMICA OU DE CONCRETO, INCLUSO IÇAMENTO. AF_07/2019</v>
          </cell>
          <cell r="C1183" t="str">
            <v>UN</v>
          </cell>
          <cell r="D1183">
            <v>678.05</v>
          </cell>
        </row>
        <row r="1184">
          <cell r="A1184">
            <v>92547</v>
          </cell>
          <cell r="B1184" t="str">
            <v>FABRICAÇÃO E INSTALAÇÃO DE TESOURA INTEIRA EM MADEIRA NÃO APARELHADA, VÃO DE 5 M, PARA TELHA CERÂMICA OU DE CONCRETO, INCLUSO IÇAMENTO. AF_07/2019</v>
          </cell>
          <cell r="C1184" t="str">
            <v>UN</v>
          </cell>
          <cell r="D1184">
            <v>705.7</v>
          </cell>
        </row>
        <row r="1185">
          <cell r="A1185">
            <v>92548</v>
          </cell>
          <cell r="B1185" t="str">
            <v>FABRICAÇÃO E INSTALAÇÃO DE TESOURA INTEIRA EM MADEIRA NÃO APARELHADA, VÃO DE 6 M, PARA TELHA CERÂMICA OU DE CONCRETO, INCLUSO IÇAMENTO. AF_07/2019</v>
          </cell>
          <cell r="C1185" t="str">
            <v>UN</v>
          </cell>
          <cell r="D1185">
            <v>785.76</v>
          </cell>
        </row>
        <row r="1186">
          <cell r="A1186">
            <v>92549</v>
          </cell>
          <cell r="B1186" t="str">
            <v>FABRICAÇÃO E INSTALAÇÃO DE TESOURA INTEIRA EM MADEIRA NÃO APARELHADA, VÃO DE 7 M, PARA TELHA CERÂMICA OU DE CONCRETO, INCLUSO IÇAMENTO. AF_07/2019</v>
          </cell>
          <cell r="C1186" t="str">
            <v>UN</v>
          </cell>
          <cell r="D1186">
            <v>1012.37</v>
          </cell>
        </row>
        <row r="1187">
          <cell r="A1187">
            <v>92550</v>
          </cell>
          <cell r="B1187" t="str">
            <v>FABRICAÇÃO E INSTALAÇÃO DE TESOURA INTEIRA EM MADEIRA NÃO APARELHADA, VÃO DE 8 M, PARA TELHA CERÂMICA OU DE CONCRETO, INCLUSO IÇAMENTO. AF_07/2019</v>
          </cell>
          <cell r="C1187" t="str">
            <v>UN</v>
          </cell>
          <cell r="D1187">
            <v>1258.48</v>
          </cell>
        </row>
        <row r="1188">
          <cell r="A1188">
            <v>92551</v>
          </cell>
          <cell r="B1188" t="str">
            <v>FABRICAÇÃO E INSTALAÇÃO DE TESOURA INTEIRA EM MADEIRA NÃO APARELHADA, VÃO DE 9 M, PARA TELHA CERÂMICA OU DE CONCRETO, INCLUSO IÇAMENTO. AF_07/2019</v>
          </cell>
          <cell r="C1188" t="str">
            <v>UN</v>
          </cell>
          <cell r="D1188">
            <v>1294.92</v>
          </cell>
        </row>
        <row r="1189">
          <cell r="A1189">
            <v>92552</v>
          </cell>
          <cell r="B1189" t="str">
            <v>FABRICAÇÃO E INSTALAÇÃO DE TESOURA INTEIRA EM MADEIRA NÃO APARELHADA, VÃO DE 10 M, PARA TELHA CERÂMICA OU DE CONCRETO, INCLUSO IÇAMENTO. AF_07/2019</v>
          </cell>
          <cell r="C1189" t="str">
            <v>UN</v>
          </cell>
          <cell r="D1189">
            <v>1410.21</v>
          </cell>
        </row>
        <row r="1190">
          <cell r="A1190">
            <v>92553</v>
          </cell>
          <cell r="B1190" t="str">
            <v>FABRICAÇÃO E INSTALAÇÃO DE TESOURA INTEIRA EM MADEIRA NÃO APARELHADA, VÃO DE 11 M, PARA TELHA CERÂMICA OU DE CONCRETO, INCLUSO IÇAMENTO. AF_07/2019</v>
          </cell>
          <cell r="C1190" t="str">
            <v>UN</v>
          </cell>
          <cell r="D1190">
            <v>1644</v>
          </cell>
        </row>
        <row r="1191">
          <cell r="A1191">
            <v>92554</v>
          </cell>
          <cell r="B1191" t="str">
            <v>FABRICAÇÃO E INSTALAÇÃO DE TESOURA INTEIRA EM MADEIRA NÃO APARELHADA, VÃO DE 12 M, PARA TELHA CERÂMICA OU DE CONCRETO, INCLUSO IÇAMENTO. AF_07/2019</v>
          </cell>
          <cell r="C1191" t="str">
            <v>UN</v>
          </cell>
          <cell r="D1191">
            <v>1685.39</v>
          </cell>
        </row>
        <row r="1192">
          <cell r="A1192">
            <v>92555</v>
          </cell>
          <cell r="B1192" t="str">
            <v>FABRICAÇÃO E INSTALAÇÃO DE TESOURA INTEIRA EM MADEIRA NÃO APARELHADA, VÃO DE 3 M, PARA TELHA ONDULADA DE FIBROCIMENTO, METÁLICA, PLÁSTICA OU TERMOACÚSTICA, INCLUSO IÇAMENTO. AF_07/2019</v>
          </cell>
          <cell r="C1192" t="str">
            <v>UN</v>
          </cell>
          <cell r="D1192">
            <v>542.9</v>
          </cell>
        </row>
        <row r="1193">
          <cell r="A1193">
            <v>92556</v>
          </cell>
          <cell r="B1193" t="str">
            <v>FABRICAÇÃO E INSTALAÇÃO DE TESOURA INTEIRA EM MADEIRA NÃO APARELHADA, VÃO DE 4 M, PARA TELHA ONDULADA DE FIBROCIMENTO, METÁLICA, PLÁSTICA OU TERMOACÚSTICA, INCLUSO IÇAMENTO. AF_07/2019</v>
          </cell>
          <cell r="C1193" t="str">
            <v>UN</v>
          </cell>
          <cell r="D1193">
            <v>669.26</v>
          </cell>
        </row>
        <row r="1194">
          <cell r="A1194">
            <v>92557</v>
          </cell>
          <cell r="B1194" t="str">
            <v>FABRICAÇÃO E INSTALAÇÃO DE TESOURA INTEIRA EM MADEIRA NÃO APARELHADA, VÃO DE 5 M, PARA TELHA ONDULADA DE FIBROCIMENTO, METÁLICA, PLÁSTICA OU TERMOACÚSTICA, INCLUSO IÇAMENTO. AF_07/2019</v>
          </cell>
          <cell r="C1194" t="str">
            <v>UN</v>
          </cell>
          <cell r="D1194">
            <v>696.91</v>
          </cell>
        </row>
        <row r="1195">
          <cell r="A1195">
            <v>92558</v>
          </cell>
          <cell r="B1195" t="str">
            <v>FABRICAÇÃO E INSTALAÇÃO DE TESOURA INTEIRA EM MADEIRA NÃO APARELHADA, VÃO DE 6 M, PARA TELHA ONDULADA DE FIBROCIMENTO, METÁLICA, PLÁSTICA OU TERMOACÚSTICA, INCLUSO IÇAMENTO. AF_07/2019</v>
          </cell>
          <cell r="C1195" t="str">
            <v>UN</v>
          </cell>
          <cell r="D1195">
            <v>780.43</v>
          </cell>
        </row>
        <row r="1196">
          <cell r="A1196">
            <v>92559</v>
          </cell>
          <cell r="B1196" t="str">
            <v>FABRICAÇÃO E INSTALAÇÃO DE TESOURA INTEIRA EM MADEIRA NÃO APARELHADA, VÃO DE 7 M, PARA TELHA ONDULADA DE FIBROCIMENTO, METÁLICA, PLÁSTICA OU TERMOACÚSTICA, INCLUSO IÇAMENTO. AF_07/2019</v>
          </cell>
          <cell r="C1196" t="str">
            <v>UN</v>
          </cell>
          <cell r="D1196">
            <v>1003</v>
          </cell>
        </row>
        <row r="1197">
          <cell r="A1197">
            <v>92560</v>
          </cell>
          <cell r="B1197" t="str">
            <v>FABRICAÇÃO E INSTALAÇÃO DE TESOURA INTEIRA EM MADEIRA NÃO APARELHADA, VÃO DE 8 M, PARA TELHA ONDULADA DE FIBROCIMENTO, METÁLICA, PLÁSTICA OU TERMOACÚSTICA, INCLUSO IÇAMENTO. AF_07/2019</v>
          </cell>
          <cell r="C1197" t="str">
            <v>UN</v>
          </cell>
          <cell r="D1197">
            <v>1244.18</v>
          </cell>
        </row>
        <row r="1198">
          <cell r="A1198">
            <v>92561</v>
          </cell>
          <cell r="B1198" t="str">
            <v>FABRICAÇÃO E INSTALAÇÃO DE TESOURA INTEIRA EM MADEIRA NÃO APARELHADA, VÃO DE 9 M, PARA TELHA ONDULADA DE FIBROCIMENTO, METÁLICA, PLÁSTICA OU TERMOACÚSTICA, INCLUSO IÇAMENTO. AF_07/2019</v>
          </cell>
          <cell r="C1198" t="str">
            <v>UN</v>
          </cell>
          <cell r="D1198">
            <v>1281.26</v>
          </cell>
        </row>
        <row r="1199">
          <cell r="A1199">
            <v>92562</v>
          </cell>
          <cell r="B1199" t="str">
            <v>FABRICAÇÃO E INSTALAÇÃO DE TESOURA INTEIRA EM MADEIRA NÃO APARELHADA, VÃO DE 10 M, PARA TELHA ONDULADA DE FIBROCIMENTO, METÁLICA, PLÁSTICA OU TERMOACÚSTICA, INCLUSO IÇAMENTO. AF_07/2019</v>
          </cell>
          <cell r="C1199" t="str">
            <v>UN</v>
          </cell>
          <cell r="D1199">
            <v>1387.76</v>
          </cell>
        </row>
        <row r="1200">
          <cell r="A1200">
            <v>92563</v>
          </cell>
          <cell r="B1200" t="str">
            <v>FABRICAÇÃO E INSTALAÇÃO DE TESOURA INTEIRA EM MADEIRA NÃO APARELHADA, VÃO DE 11 M, PARA TELHA ONDULADA DE FIBROCIMENTO, METÁLICA, PLÁSTICA OU TERMOACÚSTICA, INCLUSO IÇAMENTO. AF_07/2019</v>
          </cell>
          <cell r="C1200" t="str">
            <v>UN</v>
          </cell>
          <cell r="D1200">
            <v>1616.69</v>
          </cell>
        </row>
        <row r="1201">
          <cell r="A1201">
            <v>92564</v>
          </cell>
          <cell r="B1201" t="str">
            <v>FABRICAÇÃO E INSTALAÇÃO DE TESOURA INTEIRA EM MADEIRA NÃO APARELHADA, VÃO DE 12 M, PARA TELHA ONDULADA DE FIBROCIMENTO, METÁLICA, PLÁSTICA OU TERMOACÚSTICA, INCLUSO IÇAMENTO. AF_07/2019</v>
          </cell>
          <cell r="C1201" t="str">
            <v>UN</v>
          </cell>
          <cell r="D1201">
            <v>1652.18</v>
          </cell>
        </row>
        <row r="1202">
          <cell r="A1202">
            <v>92565</v>
          </cell>
          <cell r="B1202" t="str">
            <v>FABRICAÇÃO E INSTALAÇÃO DE ESTRUTURA PONTALETADA DE MADEIRA NÃO APARELHADA PARA TELHADOS COM ATÉ 2 ÁGUAS E PARA TELHA CERÂMICA OU DE CONCRETO, INCLUSO TRANSPORTE VERTICAL. AF_12/2015</v>
          </cell>
          <cell r="C1202" t="str">
            <v>M2</v>
          </cell>
          <cell r="D1202">
            <v>20.49</v>
          </cell>
        </row>
        <row r="1203">
          <cell r="A1203">
            <v>92566</v>
          </cell>
          <cell r="B1203" t="str">
            <v>FABRICAÇÃO E INSTALAÇÃO DE ESTRUTURA PONTALETADA DE MADEIRA NÃO APARELHADA PARA TELHADOS COM ATÉ 2 ÁGUAS E PARA TELHA ONDULADA DE FIBROCIMENTO, METÁLICA, PLÁSTICA OU TERMOACÚSTICA, INCLUSO TRANSPORTE VERTICAL. AF_12/2015</v>
          </cell>
          <cell r="C1203" t="str">
            <v>M2</v>
          </cell>
          <cell r="D1203">
            <v>11.43</v>
          </cell>
        </row>
        <row r="1204">
          <cell r="A1204">
            <v>92567</v>
          </cell>
          <cell r="B1204" t="str">
            <v>FABRICAÇÃO E INSTALAÇÃO DE ESTRUTURA PONTALETADA DE MADEIRA NÃO APARELHADA PARA TELHADOS COM MAIS QUE 2 ÁGUAS E PARA TELHA CERÂMICA OU DE CONCRETO, INCLUSO TRANSPORTE VERTICAL. AF_12/2015</v>
          </cell>
          <cell r="C1204" t="str">
            <v>M2</v>
          </cell>
          <cell r="D1204">
            <v>17.79</v>
          </cell>
        </row>
        <row r="1205">
          <cell r="A1205">
            <v>100379</v>
          </cell>
          <cell r="B1205" t="str">
            <v>FABRICAÇÃO E INSTALAÇÃO DE PONTALETES DE MADEIRA NÃO APARELHADA PARA TELHADOS COM ATÉ 2 ÁGUAS E COM TELHA CERÂMICA OU DE CONCRETO EM EDIFÍCIO RESIDENCIAL TÉRREO, INCLUSO TRANSPORTE VERTICAL. AF_07/2019</v>
          </cell>
          <cell r="C1205" t="str">
            <v>M2</v>
          </cell>
          <cell r="D1205">
            <v>20.49</v>
          </cell>
        </row>
        <row r="1206">
          <cell r="A1206">
            <v>100380</v>
          </cell>
          <cell r="B1206" t="str">
            <v>FABRICAÇÃO E INSTALAÇÃO DE PONTALETES DE MADEIRA NÃO APARELHADA PARA TELHADOS COM ATÉ 2 ÁGUAS E COM TELHA CERÂMICA OU DE CONCRETO EM EDIFÍCIO RESIDENCIAL DE MÚLTIPLOS PAVIMENTOS, INCLUSO TRANSPORTE VERTICAL. AF_07/2019</v>
          </cell>
          <cell r="C1206" t="str">
            <v>M2</v>
          </cell>
          <cell r="D1206">
            <v>28.24</v>
          </cell>
        </row>
        <row r="1207">
          <cell r="A1207">
            <v>100381</v>
          </cell>
          <cell r="B1207" t="str">
            <v>FABRICAÇÃO E INSTALAÇÃO DE PONTALETES DE MADEIRA NÃO APARELHADA PARA TELHADOS COM ATÉ 2 ÁGUAS E COM TELHA CERÂMICA OU DE CONCRETO EM EDIFÍCIO INSTITUCIONAL TÉRREO, INCLUSO TRANSPORTE VERTICAL. AF_07/2019</v>
          </cell>
          <cell r="C1207" t="str">
            <v>M2</v>
          </cell>
          <cell r="D1207">
            <v>32.39</v>
          </cell>
        </row>
        <row r="1208">
          <cell r="A1208">
            <v>100383</v>
          </cell>
          <cell r="B1208" t="str">
            <v>FABRICAÇÃO E INSTALAÇÃO DE PONTALETES DE MADEIRA NÃO APARELHADA PARA TELHADOS COM ATÉ 2 ÁGUAS E COM TELHA ONDULADA DE FIBROCIMENTO, ALUMÍNIO OU PLÁSTICA EM EDIFÍCIO RESIDENCIAL DE MÚLTIPLOS PAVIMENTOS, INCLUSO TRANSPORTE VERTICAL. AF_07/2019</v>
          </cell>
          <cell r="C1208" t="str">
            <v>M2</v>
          </cell>
          <cell r="D1208">
            <v>12.6</v>
          </cell>
        </row>
        <row r="1209">
          <cell r="A1209">
            <v>100384</v>
          </cell>
          <cell r="B1209" t="str">
            <v>FABRICAÇÃO E INSTALAÇÃO DE PONTALETES DE MADEIRA NÃO APARELHADA PARA TELHADOS COM ATÉ 2 ÁGUAS E COM TELHA ONDULADA DE FIBROCIMENTO, ALUMÍNIO OU PLÁSTICA EM EDIFÍCIO INSTITUCIONAL TÉRREO, INCLUSO TRANSPORTE VERTICAL. AF_07/2019</v>
          </cell>
          <cell r="C1209" t="str">
            <v>M2</v>
          </cell>
          <cell r="D1209">
            <v>13.57</v>
          </cell>
        </row>
        <row r="1210">
          <cell r="A1210">
            <v>100385</v>
          </cell>
          <cell r="B1210" t="str">
            <v>FABRICAÇÃO E INSTALAÇÃO DE PONTALETES DE MADEIRA NÃO APARELHADA PARA TELHADOS COM MAIS QUE 2 ÁGUAS E COM TELHA CERÂMICA OU DE CONCRETO EM EDIFÍCIO RESIDENCIAL TÉRREO, INCLUSO TRANSPORTE VERTICAL. AF_07/2019</v>
          </cell>
          <cell r="C1210" t="str">
            <v>M2</v>
          </cell>
          <cell r="D1210">
            <v>17.79</v>
          </cell>
        </row>
        <row r="1211">
          <cell r="A1211">
            <v>100386</v>
          </cell>
          <cell r="B1211" t="str">
            <v>FABRICAÇÃO E INSTALAÇÃO DE PONTALETES DE MADEIRA NÃO APARELHADA PARA TELHADOS COM MAIS QUE 2 ÁGUAS E COM TELHA CERÂMICA OU DE CONCRETO EM EDIFÍCIO RESIDENCIAL DE MÚLTIPLOS PAVIMENTOS. AF_07/2019</v>
          </cell>
          <cell r="C1211" t="str">
            <v>M2</v>
          </cell>
          <cell r="D1211">
            <v>23.55</v>
          </cell>
        </row>
        <row r="1212">
          <cell r="A1212">
            <v>100387</v>
          </cell>
          <cell r="B1212" t="str">
            <v>FABRICAÇÃO E INSTALAÇÃO DE PONTALETES DE MADEIRA NÃO APARELHADA PARA TELHADOS COM MAIS QUE 2 ÁGUAS E COM TELHA CERÂMICA OU DE CONCRETO EM EDIFÍCIO INSTITUCIONAL TÉRREO, INCLUSO TRANSPORTE VERTICAL. AF_07/2019</v>
          </cell>
          <cell r="C1212" t="str">
            <v>M2</v>
          </cell>
          <cell r="D1212">
            <v>28.82</v>
          </cell>
        </row>
        <row r="1213">
          <cell r="A1213">
            <v>100388</v>
          </cell>
          <cell r="B1213" t="str">
            <v>RETIRADA E RECOLOCAÇÃO DE RIPA EM TELHADOS DE ATÉ 2 ÁGUAS COM TELHA CERÂMICA OU DE CONCRETO DE ENCAIXE, INCLUSO TRANSPORTE VERTICAL. AF_07/2019</v>
          </cell>
          <cell r="C1213" t="str">
            <v>M2</v>
          </cell>
          <cell r="D1213">
            <v>11.88</v>
          </cell>
        </row>
        <row r="1214">
          <cell r="A1214">
            <v>100389</v>
          </cell>
          <cell r="B1214" t="str">
            <v>RETIRADA E RECOLOCAÇÃO DE CAIBRO EM TELHADOS DE ATÉ 2 ÁGUAS COM TELHA CERÂMICA OU DE CONCRETO DE ENCAIXE, INCLUSO TRANSPORTE VERTICAL. AF_07/2019</v>
          </cell>
          <cell r="C1214" t="str">
            <v>M2</v>
          </cell>
          <cell r="D1214">
            <v>10.84</v>
          </cell>
        </row>
        <row r="1215">
          <cell r="A1215">
            <v>100390</v>
          </cell>
          <cell r="B1215" t="str">
            <v>RETIRADA E RECOLOCAÇÃO DE RIPA EM TELHADOS DE MAIS DE 2 ÁGUAS COM TELHA CERÂMICA OU DE CONCRETO DE ENCAIXE, INCLUSO TRANSPORTE VERTICAL. AF_07/2019</v>
          </cell>
          <cell r="C1215" t="str">
            <v>M2</v>
          </cell>
          <cell r="D1215">
            <v>14.66</v>
          </cell>
        </row>
        <row r="1216">
          <cell r="A1216">
            <v>100391</v>
          </cell>
          <cell r="B1216" t="str">
            <v>RETIRADA E RECOLOCAÇÃO DE CAIBRO EM TELHADOS DE MAIS DE 2 ÁGUAS COM TELHA CERÂMICA OU DE CONCRETO DE ENCAIXE, INCLUSO TRANSPORTE VERTICAL. AF_07/2019</v>
          </cell>
          <cell r="C1216" t="str">
            <v>M2</v>
          </cell>
          <cell r="D1216">
            <v>12.75</v>
          </cell>
        </row>
        <row r="1217">
          <cell r="A1217">
            <v>100392</v>
          </cell>
          <cell r="B1217" t="str">
            <v>RETIRADA E RECOLOCAÇÃO DE RIPA EM TELHADOS DE ATÉ 2 ÁGUAS COM TELHA CERÂMICA CAPA-CANAL, INCLUSO TRANSPORTE VERTICAL. AF_07/2019</v>
          </cell>
          <cell r="C1217" t="str">
            <v>M2</v>
          </cell>
          <cell r="D1217">
            <v>9.35</v>
          </cell>
        </row>
        <row r="1218">
          <cell r="A1218">
            <v>100393</v>
          </cell>
          <cell r="B1218" t="str">
            <v>RETIRADA E RECOLOCAÇÃO DE CAIBRO EM TELHADOS DE ATÉ 2 ÁGUAS COM TELHA CERÂMICA CAPA-CANAL, INCLUSO TRANSPORTE VERTICAL. AF_07/2019</v>
          </cell>
          <cell r="C1218" t="str">
            <v>M2</v>
          </cell>
          <cell r="D1218">
            <v>12.46</v>
          </cell>
        </row>
        <row r="1219">
          <cell r="A1219">
            <v>100394</v>
          </cell>
          <cell r="B1219" t="str">
            <v>RETIRADA E RECOLOCAÇÃO DE RIPA EM TELHADOS DE MAIS DE 2 ÁGUAS COM TELHA CERÂMICA CAPA-CANAL, INCLUSO TRANSPORTE VERTICAL. AF_07/2019</v>
          </cell>
          <cell r="C1219" t="str">
            <v>M2</v>
          </cell>
          <cell r="D1219">
            <v>11.53</v>
          </cell>
        </row>
        <row r="1220">
          <cell r="A1220">
            <v>100395</v>
          </cell>
          <cell r="B1220" t="str">
            <v>RETIRADA E RECOLOCAÇÃO DE CAIBRO EM TELHADOS DE MAIS DE 2 ÁGUAS COM TELHA CERÂMICA CAPA-CANAL, INCLUSO TRANSPORTE VERTICAL. AF_07/2019</v>
          </cell>
          <cell r="C1220" t="str">
            <v>M2</v>
          </cell>
          <cell r="D1220">
            <v>15.24</v>
          </cell>
        </row>
        <row r="1221">
          <cell r="A1221">
            <v>94189</v>
          </cell>
          <cell r="B1221" t="str">
            <v>TELHAMENTO COM TELHA DE CONCRETO DE ENCAIXE, COM ATÉ 2 ÁGUAS, INCLUSO TRANSPORTE VERTICAL. AF_07/2019</v>
          </cell>
          <cell r="C1221" t="str">
            <v>M2</v>
          </cell>
          <cell r="D1221">
            <v>27.74</v>
          </cell>
        </row>
        <row r="1222">
          <cell r="A1222">
            <v>94192</v>
          </cell>
          <cell r="B1222" t="str">
            <v>TELHAMENTO COM TELHA DE CONCRETO DE ENCAIXE, COM MAIS DE 2 ÁGUAS, INCLUSO TRANSPORTE VERTICAL. AF_07/2019</v>
          </cell>
          <cell r="C1222" t="str">
            <v>M2</v>
          </cell>
          <cell r="D1222">
            <v>29.74</v>
          </cell>
        </row>
        <row r="1223">
          <cell r="A1223">
            <v>94195</v>
          </cell>
          <cell r="B1223" t="str">
            <v>TELHAMENTO COM TELHA CERÂMICA DE ENCAIXE, TIPO PORTUGUESA, COM ATÉ 2 ÁGUAS, INCLUSO TRANSPORTE VERTICAL. AF_07/2019</v>
          </cell>
          <cell r="C1223" t="str">
            <v>M2</v>
          </cell>
          <cell r="D1223">
            <v>38.729999999999997</v>
          </cell>
        </row>
        <row r="1224">
          <cell r="A1224">
            <v>94198</v>
          </cell>
          <cell r="B1224" t="str">
            <v>TELHAMENTO COM TELHA CERÂMICA DE ENCAIXE, TIPO PORTUGUESA, COM MAIS DE 2 ÁGUAS, INCLUSO TRANSPORTE VERTICAL. AF_07/2019</v>
          </cell>
          <cell r="C1224" t="str">
            <v>M2</v>
          </cell>
          <cell r="D1224">
            <v>41.38</v>
          </cell>
        </row>
        <row r="1225">
          <cell r="A1225">
            <v>94201</v>
          </cell>
          <cell r="B1225" t="str">
            <v>TELHAMENTO COM TELHA CERÂMICA CAPA-CANAL, TIPO COLONIAL, COM ATÉ 2 ÁGUAS, INCLUSO TRANSPORTE VERTICAL. AF_07/2019</v>
          </cell>
          <cell r="C1225" t="str">
            <v>M2</v>
          </cell>
          <cell r="D1225">
            <v>54.49</v>
          </cell>
        </row>
        <row r="1226">
          <cell r="A1226">
            <v>94204</v>
          </cell>
          <cell r="B1226" t="str">
            <v>TELHAMENTO COM TELHA CERÂMICA CAPA-CANAL, TIPO COLONIAL, COM MAIS DE 2 ÁGUAS, INCLUSO TRANSPORTE VERTICAL. AF_07/2019</v>
          </cell>
          <cell r="C1226" t="str">
            <v>M2</v>
          </cell>
          <cell r="D1226">
            <v>58.98</v>
          </cell>
        </row>
        <row r="1227">
          <cell r="A1227">
            <v>94224</v>
          </cell>
          <cell r="B1227" t="str">
            <v>EMBOÇAMENTO COM ARGAMASSA TRAÇO 1:2:9 (CIMENTO, CAL E AREIA). AF_07/2019</v>
          </cell>
          <cell r="C1227" t="str">
            <v>M</v>
          </cell>
          <cell r="D1227">
            <v>19.059999999999999</v>
          </cell>
        </row>
        <row r="1228">
          <cell r="A1228">
            <v>94225</v>
          </cell>
          <cell r="B1228" t="str">
            <v>ISOLAMENTO TERMOACÚSTICO COM LÃ MINERAL NA SUBCOBERTURA, INCLUSO TRANSPORTE VERTICAL. AF_07/2019</v>
          </cell>
          <cell r="C1228" t="str">
            <v>M2</v>
          </cell>
          <cell r="D1228">
            <v>23.61</v>
          </cell>
        </row>
        <row r="1229">
          <cell r="A1229">
            <v>94226</v>
          </cell>
          <cell r="B1229" t="str">
            <v>SUBCOBERTURA COM MANTA PLÁSTICA REVESTIDA POR PELÍCULA DE ALUMÍNO, INCLUSO TRANSPORTE VERTICAL. AF_07/2019</v>
          </cell>
          <cell r="C1229" t="str">
            <v>M2</v>
          </cell>
          <cell r="D1229">
            <v>14.82</v>
          </cell>
        </row>
        <row r="1230">
          <cell r="A1230">
            <v>94232</v>
          </cell>
          <cell r="B1230" t="str">
            <v>AMARRAÇÃO DE TELHAS CERÂMICAS OU DE CONCRETO. AF_07/2019</v>
          </cell>
          <cell r="C1230" t="str">
            <v>UN</v>
          </cell>
          <cell r="D1230">
            <v>2.23</v>
          </cell>
        </row>
        <row r="1231">
          <cell r="A1231">
            <v>94440</v>
          </cell>
          <cell r="B1231" t="str">
            <v>TELHAMENTO COM TELHA CERÂMICA DE ENCAIXE, TIPO FRANCESA, COM ATÉ 2 ÁGUAS, INCLUSO TRANSPORTE VERTICAL. AF_07/2019</v>
          </cell>
          <cell r="C1231" t="str">
            <v>M2</v>
          </cell>
          <cell r="D1231">
            <v>38.729999999999997</v>
          </cell>
        </row>
        <row r="1232">
          <cell r="A1232">
            <v>94441</v>
          </cell>
          <cell r="B1232" t="str">
            <v>TELHAMENTO COM TELHA CERÂMICA DE ENCAIXE, TIPO FRANCESA, COM MAIS DE 2 ÁGUAS, INCLUSO TRANSPORTE VERTICAL. AF_07/2019</v>
          </cell>
          <cell r="C1232" t="str">
            <v>M2</v>
          </cell>
          <cell r="D1232">
            <v>41.38</v>
          </cell>
        </row>
        <row r="1233">
          <cell r="A1233">
            <v>94442</v>
          </cell>
          <cell r="B1233" t="str">
            <v>TELHAMENTO COM TELHA CERÂMICA DE ENCAIXE, TIPO ROMANA, COM ATÉ 2 ÁGUAS, INCLUSO TRANSPORTE VERTICAL. AF_07/2019</v>
          </cell>
          <cell r="C1233" t="str">
            <v>M2</v>
          </cell>
          <cell r="D1233">
            <v>38.729999999999997</v>
          </cell>
        </row>
        <row r="1234">
          <cell r="A1234">
            <v>94443</v>
          </cell>
          <cell r="B1234" t="str">
            <v>TELHAMENTO COM TELHA CERÂMICA DE ENCAIXE, TIPO ROMANA, COM MAIS DE 2 ÁGUAS, INCLUSO TRANSPORTE VERTICAL. AF_07/2019</v>
          </cell>
          <cell r="C1234" t="str">
            <v>M2</v>
          </cell>
          <cell r="D1234">
            <v>41.38</v>
          </cell>
        </row>
        <row r="1235">
          <cell r="A1235">
            <v>94445</v>
          </cell>
          <cell r="B1235" t="str">
            <v>TELHAMENTO COM TELHA CERÂMICA CAPA-CANAL, TIPO PLAN, COM ATÉ 2 ÁGUAS, INCLUSO TRANSPORTE VERTICAL. AF_07/2019</v>
          </cell>
          <cell r="C1235" t="str">
            <v>M2</v>
          </cell>
          <cell r="D1235">
            <v>54.49</v>
          </cell>
        </row>
        <row r="1236">
          <cell r="A1236">
            <v>94446</v>
          </cell>
          <cell r="B1236" t="str">
            <v>TELHAMENTO COM TELHA CERÂMICA CAPA-CANAL, TIPO PLAN, COM MAIS DE 2 ÁGUAS, INCLUSO TRANSPORTE VERTICAL. AF_07/2019</v>
          </cell>
          <cell r="C1236" t="str">
            <v>M2</v>
          </cell>
          <cell r="D1236">
            <v>58.98</v>
          </cell>
        </row>
        <row r="1237">
          <cell r="A1237">
            <v>94447</v>
          </cell>
          <cell r="B1237" t="str">
            <v>TELHAMENTO COM TELHA CERÂMICA CAPA-CANAL, TIPO PAULISTA, COM ATÉ 2 ÁGUAS, INCLUSO TRANSPORTE VERTICAL. AF_07/2019</v>
          </cell>
          <cell r="C1237" t="str">
            <v>M2</v>
          </cell>
          <cell r="D1237">
            <v>54.49</v>
          </cell>
        </row>
        <row r="1238">
          <cell r="A1238">
            <v>94448</v>
          </cell>
          <cell r="B1238" t="str">
            <v>TELHAMENTO COM TELHA CERÂMICA CAPA-CANAL, TIPO PAULISTA, COM MAIS DE 2 ÁGUAS, INCLUSO TRANSPORTE VERTICAL. AF_07/2019</v>
          </cell>
          <cell r="C1238" t="str">
            <v>M2</v>
          </cell>
          <cell r="D1238">
            <v>58.98</v>
          </cell>
        </row>
        <row r="1239">
          <cell r="A1239">
            <v>94207</v>
          </cell>
          <cell r="B1239" t="str">
            <v>TELHAMENTO COM TELHA ONDULADA DE FIBROCIMENTO E = 6 MM, COM RECOBRIMENTO LATERAL DE 1/4 DE ONDA PARA TELHADO COM INCLINAÇÃO MAIOR QUE 10°, COM ATÉ 2 ÁGUAS, INCLUSO IÇAMENTO. AF_07/2019</v>
          </cell>
          <cell r="C1239" t="str">
            <v>M2</v>
          </cell>
          <cell r="D1239">
            <v>33.130000000000003</v>
          </cell>
        </row>
        <row r="1240">
          <cell r="A1240">
            <v>94210</v>
          </cell>
          <cell r="B1240" t="str">
            <v>TELHAMENTO COM TELHA ONDULADA DE FIBROCIMENTO E = 6 MM, COM RECOBRIMENTO LATERAL DE 1 1/4 DE ONDA PARA TELHADO COM INCLINAÇÃO MÁXIMA DE 10°, COM ATÉ 2 ÁGUAS, INCLUSO IÇAMENTO. AF_07/2019</v>
          </cell>
          <cell r="C1240" t="str">
            <v>M2</v>
          </cell>
          <cell r="D1240">
            <v>35.24</v>
          </cell>
        </row>
        <row r="1241">
          <cell r="A1241">
            <v>94218</v>
          </cell>
          <cell r="B1241" t="str">
            <v>TELHAMENTO COM TELHA ESTRUTURAL DE FIBROCIMENTO E= 6 MM, COM ATÉ 2 ÁGUAS, INCLUSO IÇAMENTO. AF_07/2019</v>
          </cell>
          <cell r="C1241" t="str">
            <v>M2</v>
          </cell>
          <cell r="D1241">
            <v>72.3</v>
          </cell>
        </row>
        <row r="1242">
          <cell r="A1242">
            <v>94213</v>
          </cell>
          <cell r="B1242" t="str">
            <v>TELHAMENTO COM TELHA DE AÇO/ALUMÍNIO E = 0,5 MM, COM ATÉ 2 ÁGUAS, INCLUSO IÇAMENTO. AF_07/2019</v>
          </cell>
          <cell r="C1242" t="str">
            <v>M2</v>
          </cell>
          <cell r="D1242">
            <v>41.81</v>
          </cell>
        </row>
        <row r="1243">
          <cell r="A1243">
            <v>94216</v>
          </cell>
          <cell r="B1243" t="str">
            <v>TELHAMENTO COM TELHA METÁLICA TERMOACÚSTICA E = 30 MM, COM ATÉ 2 ÁGUAS, INCLUSO IÇAMENTO. AF_07/2019</v>
          </cell>
          <cell r="C1243" t="str">
            <v>M2</v>
          </cell>
          <cell r="D1243">
            <v>165.68</v>
          </cell>
        </row>
        <row r="1244">
          <cell r="A1244">
            <v>94219</v>
          </cell>
          <cell r="B1244" t="str">
            <v>CUMEEIRA E ESPIGÃO PARA TELHA CERÂMICA EMBOÇADA COM ARGAMASSA TRAÇO 1:2:9 (CIMENTO, CAL E AREIA), PARA TELHADOS COM MAIS DE 2 ÁGUAS, INCLUSO TRANSPORTE VERTICAL. AF_07/2019</v>
          </cell>
          <cell r="C1244" t="str">
            <v>M</v>
          </cell>
          <cell r="D1244">
            <v>28.37</v>
          </cell>
        </row>
        <row r="1245">
          <cell r="A1245">
            <v>94220</v>
          </cell>
          <cell r="B1245" t="str">
            <v>CUMEEIRA E ESPIGÃO PARA TELHA DE CONCRETO EMBOÇADA COM ARGAMASSA TRAÇO 1:2:9 (CIMENTO, CAL E AREIA), PARA TELHADOS COM MAIS DE 2 ÁGUAS, INCLUSO TRANSPORTE VERTICAL. AF_07/2019</v>
          </cell>
          <cell r="C1245" t="str">
            <v>M</v>
          </cell>
          <cell r="D1245">
            <v>38.96</v>
          </cell>
        </row>
        <row r="1246">
          <cell r="A1246">
            <v>94221</v>
          </cell>
          <cell r="B1246" t="str">
            <v>CUMEEIRA PARA TELHA CERÂMICA EMBOÇADA COM ARGAMASSA TRAÇO 1:2:9 (CIMENTO, CAL E AREIA) PARA TELHADOS COM ATÉ 2 ÁGUAS, INCLUSO TRANSPORTE VERTICAL. AF_07/2019</v>
          </cell>
          <cell r="C1246" t="str">
            <v>M</v>
          </cell>
          <cell r="D1246">
            <v>23.14</v>
          </cell>
        </row>
        <row r="1247">
          <cell r="A1247">
            <v>94222</v>
          </cell>
          <cell r="B1247" t="str">
            <v>CUMEEIRA PARA TELHA DE CONCRETO EMBOÇADA COM ARGAMASSA TRAÇO 1:2:9 (CIMENTO, CAL E AREIA) PARA TELHADOS COM ATÉ 2 ÁGUAS, INCLUSO TRANSPORTE VERTICAL. AF_07/2019</v>
          </cell>
          <cell r="C1247" t="str">
            <v>M</v>
          </cell>
          <cell r="D1247">
            <v>33.729999999999997</v>
          </cell>
        </row>
        <row r="1248">
          <cell r="A1248">
            <v>94223</v>
          </cell>
          <cell r="B1248" t="str">
            <v>CUMEEIRA PARA TELHA DE FIBROCIMENTO ONDULADA E = 6 MM, INCLUSO ACESSÓRIOS DE FIXAÇÃO E IÇAMENTO. AF_07/2019</v>
          </cell>
          <cell r="C1248" t="str">
            <v>M</v>
          </cell>
          <cell r="D1248">
            <v>41.67</v>
          </cell>
        </row>
        <row r="1249">
          <cell r="A1249">
            <v>94451</v>
          </cell>
          <cell r="B1249" t="str">
            <v>CUMEEIRA PARA TELHA DE FIBROCIMENTO ESTRUTURAL E = 6 MM, INCLUSO ACESSÓRIOS DE FIXAÇÃO E IÇAMENTO. AF_07/2019</v>
          </cell>
          <cell r="C1249" t="str">
            <v>M</v>
          </cell>
          <cell r="D1249">
            <v>93.82</v>
          </cell>
        </row>
        <row r="1250">
          <cell r="A1250">
            <v>100325</v>
          </cell>
          <cell r="B1250" t="str">
            <v>CUMEEIRA SHED PARA TELHA ONDULADA DE FIBROCIMENTO, E = 6 MM, INCLUSO ACESSÓRIOS DE FIXAÇÃO E IÇAMENTO. AF_07/2019</v>
          </cell>
          <cell r="C1250" t="str">
            <v>M</v>
          </cell>
          <cell r="D1250">
            <v>40.01</v>
          </cell>
        </row>
        <row r="1251">
          <cell r="A1251">
            <v>100327</v>
          </cell>
          <cell r="B1251" t="str">
            <v>RUFO EXTERNO/INTERNO EM CHAPA DE AÇO GALVANIZADO NÚMERO 26, CORTE DE 33 CM, INCLUSO IÇAMENTO. AF_07/2019</v>
          </cell>
          <cell r="C1251" t="str">
            <v>M</v>
          </cell>
          <cell r="D1251">
            <v>36.380000000000003</v>
          </cell>
        </row>
        <row r="1252">
          <cell r="A1252">
            <v>100328</v>
          </cell>
          <cell r="B1252" t="str">
            <v>RETIRADA E RECOLOCAÇÃO DE  TELHA CERÂMICA DE ENCAIXE, COM ATÉ DUAS ÁGUAS, INCLUSO IÇAMENTO. AF_07/2019</v>
          </cell>
          <cell r="C1252" t="str">
            <v>M2</v>
          </cell>
          <cell r="D1252">
            <v>12.85</v>
          </cell>
        </row>
        <row r="1253">
          <cell r="A1253">
            <v>100329</v>
          </cell>
          <cell r="B1253" t="str">
            <v>RETIRADA E RECOLOCAÇÃO DE  TELHA CERÂMICA DE ENCAIXE, COM MAIS DE DUAS ÁGUAS, INCLUSO IÇAMENTO. AF_07/2019</v>
          </cell>
          <cell r="C1253" t="str">
            <v>M2</v>
          </cell>
          <cell r="D1253">
            <v>15.5</v>
          </cell>
        </row>
        <row r="1254">
          <cell r="A1254">
            <v>100330</v>
          </cell>
          <cell r="B1254" t="str">
            <v>RETIRADA E RECOLOCAÇÃO DE  TELHA CERÂMICA CAPA-CANAL, COM ATÉ DUAS ÁGUAS, INCLUSO IÇAMENTO. AF_07/2019</v>
          </cell>
          <cell r="C1254" t="str">
            <v>M2</v>
          </cell>
          <cell r="D1254">
            <v>17.45</v>
          </cell>
        </row>
        <row r="1255">
          <cell r="A1255">
            <v>100331</v>
          </cell>
          <cell r="B1255" t="str">
            <v>RETIRADA E RECOLOCAÇÃO DE  TELHA CERÂMICA CAPA-CANAL, COM MAIS DE DUAS ÁGUAS, INCLUSO IÇAMENTO. AF_07/2019</v>
          </cell>
          <cell r="C1255" t="str">
            <v>M2</v>
          </cell>
          <cell r="D1255">
            <v>21.98</v>
          </cell>
        </row>
        <row r="1256">
          <cell r="A1256">
            <v>100434</v>
          </cell>
          <cell r="B1256" t="str">
            <v>CALHA DE BEIRAL, SEMICIRCULAR DE PVC, DIAMETRO 125 MM, INCLUINDO CABECEIRAS, EMENDAS, BOCAIS, SUPORTES E VEDAÇÕES, EXCLUINDO CONDUTORES, INCLUSO TRANSPORTE VERTICAL. AF_07/2019</v>
          </cell>
          <cell r="C1256" t="str">
            <v>M</v>
          </cell>
          <cell r="D1256">
            <v>47.57</v>
          </cell>
        </row>
        <row r="1257">
          <cell r="A1257">
            <v>100435</v>
          </cell>
          <cell r="B1257" t="str">
            <v>RUFO EM FIBROCIMENTO PARA TELHA ONDULADA E = 6 MM, ABA DE 26 CM, INCLUSO TRANSPORTE VERTICAL, EXCETO CONTRARRUFO. AF_07/2019</v>
          </cell>
          <cell r="C1257" t="str">
            <v>M</v>
          </cell>
          <cell r="D1257">
            <v>22.34</v>
          </cell>
        </row>
        <row r="1258">
          <cell r="A1258">
            <v>94227</v>
          </cell>
          <cell r="B1258" t="str">
            <v>CALHA EM CHAPA DE AÇO GALVANIZADO NÚMERO 24, DESENVOLVIMENTO DE 33 CM, INCLUSO TRANSPORTE VERTICAL. AF_07/2019</v>
          </cell>
          <cell r="C1258" t="str">
            <v>M</v>
          </cell>
          <cell r="D1258">
            <v>40.35</v>
          </cell>
        </row>
        <row r="1259">
          <cell r="A1259">
            <v>94228</v>
          </cell>
          <cell r="B1259" t="str">
            <v>CALHA EM CHAPA DE AÇO GALVANIZADO NÚMERO 24, DESENVOLVIMENTO DE 50 CM, INCLUSO TRANSPORTE VERTICAL. AF_07/2019</v>
          </cell>
          <cell r="C1259" t="str">
            <v>M</v>
          </cell>
          <cell r="D1259">
            <v>54.29</v>
          </cell>
        </row>
        <row r="1260">
          <cell r="A1260">
            <v>94229</v>
          </cell>
          <cell r="B1260" t="str">
            <v>CALHA EM CHAPA DE AÇO GALVANIZADO NÚMERO 24, DESENVOLVIMENTO DE 100 CM, INCLUSO TRANSPORTE VERTICAL. AF_07/2019</v>
          </cell>
          <cell r="C1260" t="str">
            <v>M</v>
          </cell>
          <cell r="D1260">
            <v>104.57</v>
          </cell>
        </row>
        <row r="1261">
          <cell r="A1261">
            <v>94231</v>
          </cell>
          <cell r="B1261" t="str">
            <v>RUFO EM CHAPA DE AÇO GALVANIZADO NÚMERO 24, CORTE DE 25 CM, INCLUSO TRANSPORTE VERTICAL. AF_07/2019</v>
          </cell>
          <cell r="C1261" t="str">
            <v>M</v>
          </cell>
          <cell r="D1261">
            <v>32.590000000000003</v>
          </cell>
        </row>
        <row r="1262">
          <cell r="A1262">
            <v>94449</v>
          </cell>
          <cell r="B1262" t="str">
            <v>TELHAMENTO COM TELHA ONDULADA DE FIBRA DE VIDRO E = 0,6 MM, PARA TELHADO COM INCLINAÇÃO MAIOR QUE 10°, COM ATÉ 2 ÁGUAS, INCLUSO IÇAMENTO. AF_07/2019</v>
          </cell>
          <cell r="C1262" t="str">
            <v>M2</v>
          </cell>
          <cell r="D1262">
            <v>49.97</v>
          </cell>
        </row>
        <row r="1263">
          <cell r="A1263" t="str">
            <v>73970/1</v>
          </cell>
          <cell r="B1263" t="str">
            <v>ESTRUTURA METALICA EM ACO ESTRUTURAL PERFIL I 12 X 5 1/4</v>
          </cell>
          <cell r="C1263" t="str">
            <v>KG</v>
          </cell>
          <cell r="D1263">
            <v>11.09</v>
          </cell>
        </row>
        <row r="1264">
          <cell r="A1264" t="str">
            <v>73970/2</v>
          </cell>
          <cell r="B1264" t="str">
            <v>ESTRUTURA METALICA EM ACO ESTRUTURAL PERFIL I 6 X 3 3/8</v>
          </cell>
          <cell r="C1264" t="str">
            <v>KG</v>
          </cell>
          <cell r="D1264">
            <v>7.3</v>
          </cell>
        </row>
        <row r="1265">
          <cell r="A1265">
            <v>92255</v>
          </cell>
          <cell r="B1265" t="str">
            <v>INSTALAÇÃO DE TESOURA (INTEIRA OU MEIA), EM AÇO, PARA VÃOS MAIORES OU IGUAIS A 3,0 M E MENORES QUE 6,0 M, INCLUSO IÇAMENTO. AF_07/2019</v>
          </cell>
          <cell r="C1265" t="str">
            <v>UN</v>
          </cell>
          <cell r="D1265">
            <v>124.43</v>
          </cell>
        </row>
        <row r="1266">
          <cell r="A1266">
            <v>92256</v>
          </cell>
          <cell r="B1266" t="str">
            <v>INSTALAÇÃO DE TESOURA (INTEIRA OU MEIA), EM AÇO, PARA VÃOS MAIORES OU IGUAIS A 6,0 M E MENORES QUE 8,0 M, INCLUSO IÇAMENTO. AF_07/2019</v>
          </cell>
          <cell r="C1266" t="str">
            <v>UN</v>
          </cell>
          <cell r="D1266">
            <v>151.18</v>
          </cell>
        </row>
        <row r="1267">
          <cell r="A1267">
            <v>92257</v>
          </cell>
          <cell r="B1267" t="str">
            <v>INSTALAÇÃO DE TESOURA (INTEIRA OU MEIA), EM AÇO, PARA VÃOS MAIORES OU IGUAIS A 8,0 M E MENORES QUE 10,0 M, INCLUSO IÇAMENTO. AF_07/2019</v>
          </cell>
          <cell r="C1267" t="str">
            <v>UN</v>
          </cell>
          <cell r="D1267">
            <v>177.75</v>
          </cell>
        </row>
        <row r="1268">
          <cell r="A1268">
            <v>92258</v>
          </cell>
          <cell r="B1268" t="str">
            <v>INSTALAÇÃO DE TESOURA (INTEIRA OU MEIA), EM AÇO, PARA VÃOS MAIORES OU IGUAIS A 10,0 M E MENORES QUE 12,0 M, INCLUSO IÇAMENTO. AF_07/2019</v>
          </cell>
          <cell r="C1268" t="str">
            <v>UN</v>
          </cell>
          <cell r="D1268">
            <v>220.49</v>
          </cell>
        </row>
        <row r="1269">
          <cell r="A1269">
            <v>92568</v>
          </cell>
          <cell r="B1269" t="str">
            <v>TRAMA DE AÇO COMPOSTA POR RIPAS, CAIBROS E TERÇAS PARA TELHADOS DE ATÉ 2 ÁGUAS PARA TELHA DE ENCAIXE DE CERÂMICA OU DE CONCRETO, INCLUSO TRANSPORTE VERTICAL. AF_07/2019</v>
          </cell>
          <cell r="C1269" t="str">
            <v>M2</v>
          </cell>
          <cell r="D1269">
            <v>78.12</v>
          </cell>
        </row>
        <row r="1270">
          <cell r="A1270">
            <v>92569</v>
          </cell>
          <cell r="B1270" t="str">
            <v>TRAMA DE AÇO COMPOSTA POR RIPAS E CAIBROS PARA TELHADOS DE ATÉ 2 ÁGUAS PARA TELHA DE ENCAIXE DE CERÂMICA OU DE CONCRETO, INCLUSO TRANSPORTE VERTICAL. AF_07/2019</v>
          </cell>
          <cell r="C1270" t="str">
            <v>M2</v>
          </cell>
          <cell r="D1270">
            <v>43.39</v>
          </cell>
        </row>
        <row r="1271">
          <cell r="A1271">
            <v>92570</v>
          </cell>
          <cell r="B1271" t="str">
            <v>TRAMA DE AÇO COMPOSTA POR RIPAS PARA TELHADOS DE ATÉ 2 ÁGUAS PARA TELHA DE ENCAIXE DE CERÂMICA OU DE CONCRETO, INCLUSO TRANSPORTE VERTICAL. AF_07/2019</v>
          </cell>
          <cell r="C1271" t="str">
            <v>M2</v>
          </cell>
          <cell r="D1271">
            <v>27.41</v>
          </cell>
        </row>
        <row r="1272">
          <cell r="A1272">
            <v>92571</v>
          </cell>
          <cell r="B1272" t="str">
            <v>TRAMA DE AÇO COMPOSTA POR RIPAS, CAIBROS E TERÇAS PARA TELHADOS DE MAIS DE 2 ÁGUAS PARA TELHA DE ENCAIXE DE CERÂMICA OU DE CONCRETO, INCLUSO TRANSPORTE VERTICAL. AF_07/2019</v>
          </cell>
          <cell r="C1272" t="str">
            <v>M2</v>
          </cell>
          <cell r="D1272">
            <v>83.33</v>
          </cell>
        </row>
        <row r="1273">
          <cell r="A1273">
            <v>92572</v>
          </cell>
          <cell r="B1273" t="str">
            <v>TRAMA DE AÇO COMPOSTA POR RIPAS E CAIBROS PARA TELHADOS DE MAIS DE 2 ÁGUAS PARA TELHA DE ENCAIXE DE CERÂMICA OU DE CONCRETO, INCLUSO TRANSPORTE VERTICAL. AF_07/2019</v>
          </cell>
          <cell r="C1273" t="str">
            <v>M2</v>
          </cell>
          <cell r="D1273">
            <v>49.81</v>
          </cell>
        </row>
        <row r="1274">
          <cell r="A1274">
            <v>92573</v>
          </cell>
          <cell r="B1274" t="str">
            <v>TRAMA DE AÇO COMPOSTA POR RIPAS PARA TELHADOS DE MAIS DE 2 ÁGUAS PARA TELHA DE ENCAIXE DE CERÂMICA OU DE CONCRETO, INCLUSO TRANSPORTE VERTICAL, INCLUSO TRANSPORTE VERTICAL. AF_07/2019</v>
          </cell>
          <cell r="C1274" t="str">
            <v>M2</v>
          </cell>
          <cell r="D1274">
            <v>29.63</v>
          </cell>
        </row>
        <row r="1275">
          <cell r="A1275">
            <v>92574</v>
          </cell>
          <cell r="B1275" t="str">
            <v>TRAMA DE AÇO COMPOSTA POR RIPAS, CAIBROS E TERÇAS PARA TELHADOS DE ATÉ 2 ÁGUAS PARA TELHA CERÂMICA CAPA-CANAL, INCLUSO TRANSPORTE VERTICAL. AF_07/2019</v>
          </cell>
          <cell r="C1275" t="str">
            <v>M2</v>
          </cell>
          <cell r="D1275">
            <v>79.430000000000007</v>
          </cell>
        </row>
        <row r="1276">
          <cell r="A1276">
            <v>92575</v>
          </cell>
          <cell r="B1276" t="str">
            <v>TRAMA DE AÇO COMPOSTA POR RIPAS E CAIBROS PARA TELHADOS DE ATÉ 2 ÁGUAS PARA TELHA CERÂMICA CAPA-CANAL, INCLUSO TRANSPORTE VERTICAL. AF_07/2019</v>
          </cell>
          <cell r="C1276" t="str">
            <v>M2</v>
          </cell>
          <cell r="D1276">
            <v>39.76</v>
          </cell>
        </row>
        <row r="1277">
          <cell r="A1277">
            <v>92576</v>
          </cell>
          <cell r="B1277" t="str">
            <v>TRAMA DE AÇO COMPOSTA POR RIPAS PARA TELHADOS DE ATÉ 2 ÁGUAS PARA TELHA CERÂMICA CAPA-CANAL, INCLUSO TRANSPORTE VERTICAL. AF_07/2019</v>
          </cell>
          <cell r="C1277" t="str">
            <v>M2</v>
          </cell>
          <cell r="D1277">
            <v>21.68</v>
          </cell>
        </row>
        <row r="1278">
          <cell r="A1278">
            <v>92577</v>
          </cell>
          <cell r="B1278" t="str">
            <v>TRAMA DE AÇO COMPOSTA POR RIPAS, CAIBROS E TERÇAS PARA TELHADOS DE MAIS DE 2 ÁGUAS PARA TELHA CERÂMICA CAPA-CANAL, INCLUSO TRANSPORTE VERTICAL. AF_07/2019</v>
          </cell>
          <cell r="C1278" t="str">
            <v>M2</v>
          </cell>
          <cell r="D1278">
            <v>84.94</v>
          </cell>
        </row>
        <row r="1279">
          <cell r="A1279">
            <v>92578</v>
          </cell>
          <cell r="B1279" t="str">
            <v>TRAMA DE AÇO COMPOSTA POR RIPAS E CAIBROS PARA TELHADOS DE MAIS DE 2 ÁGUAS PARA TELHA CERÂMICA CAPA-CANAL, INCLUSO TRANSPORTE VERTICAL. AF_07/2019</v>
          </cell>
          <cell r="C1279" t="str">
            <v>M2</v>
          </cell>
          <cell r="D1279">
            <v>42.82</v>
          </cell>
        </row>
        <row r="1280">
          <cell r="A1280">
            <v>92579</v>
          </cell>
          <cell r="B1280" t="str">
            <v>TRAMA DE AÇO COMPOSTA POR RIPAS PARA TELHADOS DE MAIS DE 2 ÁGUAS PARA TELHA CERÂMICA CAPA-CANAL, INCLUSO TRANSPORTE VERTICAL. AF_07/2019</v>
          </cell>
          <cell r="C1280" t="str">
            <v>M2</v>
          </cell>
          <cell r="D1280">
            <v>23.46</v>
          </cell>
        </row>
        <row r="1281">
          <cell r="A1281">
            <v>92580</v>
          </cell>
          <cell r="B1281" t="str">
            <v>TRAMA DE AÇO COMPOSTA POR TERÇAS PARA TELHADOS DE ATÉ 2 ÁGUAS PARA TELHA ONDULADA DE FIBROCIMENTO, METÁLICA, PLÁSTICA OU TERMOACÚSTICA, INCLUSO TRANSPORTE VERTICAL. AF_07/2019</v>
          </cell>
          <cell r="C1281" t="str">
            <v>M2</v>
          </cell>
          <cell r="D1281">
            <v>29.36</v>
          </cell>
        </row>
        <row r="1282">
          <cell r="A1282">
            <v>92581</v>
          </cell>
          <cell r="B1282" t="str">
            <v>TRAMA DE AÇO COMPOSTA POR TERÇAS PARA TELHADOS DE ATÉ 2 ÁGUAS PARA TELHA ESTRUTURAL DE FIBROCIMENTO, INCLUSO TRANSPORTE VERTICAL. AF_07/2019</v>
          </cell>
          <cell r="C1282" t="str">
            <v>M2</v>
          </cell>
          <cell r="D1282">
            <v>30.58</v>
          </cell>
        </row>
        <row r="1283">
          <cell r="A1283">
            <v>92582</v>
          </cell>
          <cell r="B1283" t="str">
            <v>FABRICAÇÃO E INSTALAÇÃO DE TESOURA INTEIRA EM AÇO, VÃO DE 3 M, PARA TELHA CERÂMICA OU DE CONCRETO, INCLUSO IÇAMENTO. AF_12/2015</v>
          </cell>
          <cell r="C1283" t="str">
            <v>UN</v>
          </cell>
          <cell r="D1283">
            <v>435.33</v>
          </cell>
        </row>
        <row r="1284">
          <cell r="A1284">
            <v>92584</v>
          </cell>
          <cell r="B1284" t="str">
            <v>FABRICAÇÃO E INSTALAÇÃO DE TESOURA INTEIRA EM AÇO, VÃO DE 4 M, PARA TELHA CERÂMICA OU DE CONCRETO, INCLUSO IÇAMENTO. AF_12/2015</v>
          </cell>
          <cell r="C1284" t="str">
            <v>UN</v>
          </cell>
          <cell r="D1284">
            <v>508.01</v>
          </cell>
        </row>
        <row r="1285">
          <cell r="A1285">
            <v>92586</v>
          </cell>
          <cell r="B1285" t="str">
            <v>FABRICAÇÃO E INSTALAÇÃO DE TESOURA INTEIRA EM AÇO, VÃO DE 5 M, PARA TELHA CERÂMICA OU DE CONCRETO, INCLUSO IÇAMENTO. AF_12/2015</v>
          </cell>
          <cell r="C1285" t="str">
            <v>UN</v>
          </cell>
          <cell r="D1285">
            <v>580.70000000000005</v>
          </cell>
        </row>
        <row r="1286">
          <cell r="A1286">
            <v>92588</v>
          </cell>
          <cell r="B1286" t="str">
            <v>FABRICAÇÃO E INSTALAÇÃO DE TESOURA INTEIRA EM AÇO, VÃO DE 6 M, PARA TELHA CERÂMICA OU DE CONCRETO, INCLUSO IÇAMENTO. AF_12/2015</v>
          </cell>
          <cell r="C1286" t="str">
            <v>UN</v>
          </cell>
          <cell r="D1286">
            <v>731.54</v>
          </cell>
        </row>
        <row r="1287">
          <cell r="A1287">
            <v>92590</v>
          </cell>
          <cell r="B1287" t="str">
            <v>FABRICAÇÃO E INSTALAÇÃO DE TESOURA INTEIRA EM AÇO, VÃO DE 7 M, PARA TELHA CERÂMICA OU DE CONCRETO, INCLUSO IÇAMENTO. AF_12/2015</v>
          </cell>
          <cell r="C1287" t="str">
            <v>UN</v>
          </cell>
          <cell r="D1287">
            <v>804.23</v>
          </cell>
        </row>
        <row r="1288">
          <cell r="A1288">
            <v>92592</v>
          </cell>
          <cell r="B1288" t="str">
            <v>FABRICAÇÃO E INSTALAÇÃO DE TESOURA INTEIRA EM AÇO, VÃO DE 8 M, PARA TELHA CERÂMICA OU DE CONCRETO, INCLUSO IÇAMENTO. AF_12/2015</v>
          </cell>
          <cell r="C1288" t="str">
            <v>UN</v>
          </cell>
          <cell r="D1288">
            <v>903.48</v>
          </cell>
        </row>
        <row r="1289">
          <cell r="A1289">
            <v>92593</v>
          </cell>
          <cell r="B1289" t="str">
            <v>(COMPOSIÇÃO REPRESENTATIVA) FABRICAÇÃO E INSTALAÇÃO DE TESOURA INTEIRA EM AÇO, PARA VÃOS DE 3 A 12 M E PARA QUALQUER TIPO DE TELHA, INCLUSO IÇAMENTO. AF_12/2015</v>
          </cell>
          <cell r="C1289" t="str">
            <v>KG</v>
          </cell>
          <cell r="D1289">
            <v>6.84</v>
          </cell>
        </row>
        <row r="1290">
          <cell r="A1290">
            <v>92594</v>
          </cell>
          <cell r="B1290" t="str">
            <v>FABRICAÇÃO E INSTALAÇÃO DE TESOURA INTEIRA EM AÇO, VÃO DE 9 M, PARA TELHA CERÂMICA OU DE CONCRETO, INCLUSO IÇAMENTO. AF_12/2015</v>
          </cell>
          <cell r="C1290" t="str">
            <v>UN</v>
          </cell>
          <cell r="D1290">
            <v>1046.02</v>
          </cell>
        </row>
        <row r="1291">
          <cell r="A1291">
            <v>92596</v>
          </cell>
          <cell r="B1291" t="str">
            <v>FABRICAÇÃO E INSTALAÇÃO DE TESOURA INTEIRA EM AÇO, VÃO DE 10 M, PARA TELHA CERÂMICA OU DE CONCRETO, INCLUSO IÇAMENTO. AF_12/2015</v>
          </cell>
          <cell r="C1291" t="str">
            <v>UN</v>
          </cell>
          <cell r="D1291">
            <v>1164.56</v>
          </cell>
        </row>
        <row r="1292">
          <cell r="A1292">
            <v>92598</v>
          </cell>
          <cell r="B1292" t="str">
            <v>FABRICAÇÃO E INSTALAÇÃO DE TESOURA INTEIRA EM AÇO, VÃO DE 11 M, PARA TELHA CERÂMICA OU DE CONCRETO, INCLUSO IÇAMENTO. AF_12/2015</v>
          </cell>
          <cell r="C1292" t="str">
            <v>UN</v>
          </cell>
          <cell r="D1292">
            <v>1237.25</v>
          </cell>
        </row>
        <row r="1293">
          <cell r="A1293">
            <v>92600</v>
          </cell>
          <cell r="B1293" t="str">
            <v>FABRICAÇÃO E INSTALAÇÃO DE TESOURA INTEIRA EM AÇO, VÃO DE 12 M, PARA TELHA CERÂMICA OU DE CONCRETO, INCLUSO IÇAMENTO. AF_12/2015</v>
          </cell>
          <cell r="C1293" t="str">
            <v>UN</v>
          </cell>
          <cell r="D1293">
            <v>1328.35</v>
          </cell>
        </row>
        <row r="1294">
          <cell r="A1294">
            <v>92602</v>
          </cell>
          <cell r="B1294" t="str">
            <v>FABRICAÇÃO E INSTALAÇÃO DE TESOURA INTEIRA EM AÇO, VÃO DE 3 M, PARA TELHA ONDULADA DE FIBROCIMENTO, METÁLICA, PLÁSTICA OU TERMOACÚSTICA, INCLUSO IÇAMENTO.. AF_12/2015</v>
          </cell>
          <cell r="C1294" t="str">
            <v>UN</v>
          </cell>
          <cell r="D1294">
            <v>435.33</v>
          </cell>
        </row>
        <row r="1295">
          <cell r="A1295">
            <v>92604</v>
          </cell>
          <cell r="B1295" t="str">
            <v>FABRICAÇÃO E INSTALAÇÃO DE TESOURA INTEIRA EM AÇO, VÃO DE 4 M, PARA TELHA ONDULADA DE FIBROCIMENTO, METÁLICA, PLÁSTICA OU TERMOACÚSTICA, INCLUSO IÇAMENTO. AF_12/2015</v>
          </cell>
          <cell r="C1295" t="str">
            <v>UN</v>
          </cell>
          <cell r="D1295">
            <v>489.6</v>
          </cell>
        </row>
        <row r="1296">
          <cell r="A1296">
            <v>92606</v>
          </cell>
          <cell r="B1296" t="str">
            <v>FABRICAÇÃO E INSTALAÇÃO DE TESOURA INTEIRA EM AÇO, VÃO DE 5 M, PARA TELHA ONDULADA DE FIBROCIMENTO, METÁLICA, PLÁSTICA OU TERMOACÚSTICA, INCLUSO IÇAMENTO. AF_12/2015</v>
          </cell>
          <cell r="C1296" t="str">
            <v>UN</v>
          </cell>
          <cell r="D1296">
            <v>562.29</v>
          </cell>
        </row>
        <row r="1297">
          <cell r="A1297">
            <v>92608</v>
          </cell>
          <cell r="B1297" t="str">
            <v>FABRICAÇÃO E INSTALAÇÃO DE TESOURA INTEIRA EM AÇO, VÃO DE 6 M, PARA TELHA ONDULADA DE FIBROCIMENTO, METÁLICA, PLÁSTICA OU TERMOACÚSTICA, INCLUSO IÇAMENTO. AF_12/2015</v>
          </cell>
          <cell r="C1297" t="str">
            <v>UN</v>
          </cell>
          <cell r="D1297">
            <v>694.72</v>
          </cell>
        </row>
        <row r="1298">
          <cell r="A1298">
            <v>92610</v>
          </cell>
          <cell r="B1298" t="str">
            <v>FABRICAÇÃO E INSTALAÇÃO DE TESOURA INTEIRA EM AÇO, VÃO DE 7 M, PARA TELHA ONDULADA DE FIBROCIMENTO, METÁLICA, PLÁSTICA OU TERMOACÚSTICA, INCLUSO IÇAMENTO. AF_12/2015</v>
          </cell>
          <cell r="C1298" t="str">
            <v>UN</v>
          </cell>
          <cell r="D1298">
            <v>767.41</v>
          </cell>
        </row>
        <row r="1299">
          <cell r="A1299">
            <v>92612</v>
          </cell>
          <cell r="B1299" t="str">
            <v>FABRICAÇÃO E INSTALAÇÃO DE TESOURA INTEIRA EM AÇO, VÃO DE 8 M, PARA TELHA ONDULADA DE FIBROCIMENTO, METÁLICA, PLÁSTICA OU TERMOACÚSTICA, INCLUSO IÇAMENTO, INCLUSO IÇAMENTO. AF_12/2015</v>
          </cell>
          <cell r="C1299" t="str">
            <v>UN</v>
          </cell>
          <cell r="D1299">
            <v>866.66</v>
          </cell>
        </row>
        <row r="1300">
          <cell r="A1300">
            <v>92614</v>
          </cell>
          <cell r="B1300" t="str">
            <v>FABRICAÇÃO E INSTALAÇÃO DE TESOURA INTEIRA EM AÇO, VÃO DE 9 M, PARA TELHA ONDULADA DE FIBROCIMENTO, METÁLICA, PLÁSTICA OU TERMOACÚSTICA, INCLUSO IÇAMENTO. AF_12/2015</v>
          </cell>
          <cell r="C1300" t="str">
            <v>UN</v>
          </cell>
          <cell r="D1300">
            <v>972.38</v>
          </cell>
        </row>
        <row r="1301">
          <cell r="A1301">
            <v>92616</v>
          </cell>
          <cell r="B1301" t="str">
            <v>FABRICAÇÃO E INSTALAÇÃO DE TESOURA INTEIRA EM AÇO, VÃO DE 10 M, PARA TELHA ONDULADA DE FIBROCIMENTO, METÁLICA, PLÁSTICA OU TERMOACÚSTICA, INCLUSO IÇAMENTO. AF_12/2015</v>
          </cell>
          <cell r="C1301" t="str">
            <v>UN</v>
          </cell>
          <cell r="D1301">
            <v>1109.33</v>
          </cell>
        </row>
        <row r="1302">
          <cell r="A1302">
            <v>92618</v>
          </cell>
          <cell r="B1302" t="str">
            <v>FABRICAÇÃO E INSTALAÇÃO DE TESOURA INTEIRA EM AÇO, VÃO DE 11 M, PARA TELHA ONDULADA DE FIBROCIMENTO, METÁLICA, PLÁSTICA OU TERMOACÚSTICA, INCLUSO IÇAMENTO. AF_12/2015</v>
          </cell>
          <cell r="C1302" t="str">
            <v>UN</v>
          </cell>
          <cell r="D1302">
            <v>1182.02</v>
          </cell>
        </row>
        <row r="1303">
          <cell r="A1303">
            <v>92620</v>
          </cell>
          <cell r="B1303" t="str">
            <v>FABRICAÇÃO E INSTALAÇÃO DE TESOURA INTEIRA EM AÇO, VÃO DE 12 M, PARA TELHA ONDULADA DE FIBROCIMENTO, METÁLICA, PLÁSTICA OU TERMOACÚSTICA, INCLUSO IÇAMENTO. AF_12/2015</v>
          </cell>
          <cell r="C1303" t="str">
            <v>UN</v>
          </cell>
          <cell r="D1303">
            <v>1254.71</v>
          </cell>
        </row>
        <row r="1304">
          <cell r="A1304">
            <v>100357</v>
          </cell>
          <cell r="B1304" t="str">
            <v>FABRICAÇÃO E INSTALAÇÃO DE MEIA TESOURA DE MADEIRA NÃO APARELHADA, COM VÃO DE 3 M, PARA TELHA CERÂMICA OU DE CONCRETO, INCLUSO IÇAMENTO. AF_07/2019</v>
          </cell>
          <cell r="C1304" t="str">
            <v>UN</v>
          </cell>
          <cell r="D1304">
            <v>560.54</v>
          </cell>
        </row>
        <row r="1305">
          <cell r="A1305">
            <v>100358</v>
          </cell>
          <cell r="B1305" t="str">
            <v>FABRICAÇÃO E INSTALAÇÃO DE MEIA TESOURA DE MADEIRA NÃO APARELHADA, COM VÃO DE 4 M, PARA TELHA CERÂMICA OU DE CONCRETO, INCLUSO IÇAMENTO. AF_07/2019</v>
          </cell>
          <cell r="C1305" t="str">
            <v>UN</v>
          </cell>
          <cell r="D1305">
            <v>789.72</v>
          </cell>
        </row>
        <row r="1306">
          <cell r="A1306">
            <v>100359</v>
          </cell>
          <cell r="B1306" t="str">
            <v>FABRICAÇÃO E INSTALAÇÃO DE MEIA TESOURA DE MADEIRA NÃO APARELHADA, COM VÃO DE 5 M, PARA TELHA CERÂMICA OU DE CONCRETO, INCLUSO IÇAMENTO. AF_07/2019</v>
          </cell>
          <cell r="C1306" t="str">
            <v>UN</v>
          </cell>
          <cell r="D1306">
            <v>818.05</v>
          </cell>
        </row>
        <row r="1307">
          <cell r="A1307">
            <v>100360</v>
          </cell>
          <cell r="B1307" t="str">
            <v>FABRICAÇÃO E INSTALAÇÃO DE MEIA TESOURA DE MADEIRA NÃO APARELHADA, COM VÃO DE 6 M, PARA TELHA CERÂMICA OU DE CONCRETO, INCLUSO IÇAMENTO. AF_07/2019</v>
          </cell>
          <cell r="C1307" t="str">
            <v>UN</v>
          </cell>
          <cell r="D1307">
            <v>903.49</v>
          </cell>
        </row>
        <row r="1308">
          <cell r="A1308">
            <v>100361</v>
          </cell>
          <cell r="B1308" t="str">
            <v>FABRICAÇÃO E INSTALAÇÃO DE MEIA TESOURA DE MADEIRA NÃO APARELHADA, COM VÃO DE 7 M, PARA TELHA CERÂMICA OU DE CONCRETO, INCLUSO IÇAMENTO. AF_07/2019</v>
          </cell>
          <cell r="C1308" t="str">
            <v>UN</v>
          </cell>
          <cell r="D1308">
            <v>1144.45</v>
          </cell>
        </row>
        <row r="1309">
          <cell r="A1309">
            <v>100362</v>
          </cell>
          <cell r="B1309" t="str">
            <v>FABRICAÇÃO E INSTALAÇÃO DE MEIA TESOURA DE MADEIRA NÃO APARELHADA, COM VÃO DE 8 M, PARA TELHA CERÂMICA OU DE CONCRETO, INCLUSO IÇAMENTO. AF_07/2019</v>
          </cell>
          <cell r="C1309" t="str">
            <v>UN</v>
          </cell>
          <cell r="D1309">
            <v>1537.17</v>
          </cell>
        </row>
        <row r="1310">
          <cell r="A1310">
            <v>100363</v>
          </cell>
          <cell r="B1310" t="str">
            <v>FABRICAÇÃO E INSTALAÇÃO DE MEIA TESOURA DE MADEIRA NÃO APARELHADA, COM VÃO DE 9 M, PARA TELHA CERÂMICA OU DE CONCRETO, INCLUSO IÇAMENTO. AF_07/2019</v>
          </cell>
          <cell r="C1310" t="str">
            <v>UN</v>
          </cell>
          <cell r="D1310">
            <v>1579.46</v>
          </cell>
        </row>
        <row r="1311">
          <cell r="A1311">
            <v>100364</v>
          </cell>
          <cell r="B1311" t="str">
            <v>FABRICAÇÃO E INSTALAÇÃO DE MEIA TESOURA DE MADEIRA NÃO APARELHADA, COM VÃO DE 10 M, PARA TELHA CERÂMICA OU DE CONCRETO, INCLUSO IÇAMENTO. AF_07/2019</v>
          </cell>
          <cell r="C1311" t="str">
            <v>UN</v>
          </cell>
          <cell r="D1311">
            <v>1713.42</v>
          </cell>
        </row>
        <row r="1312">
          <cell r="A1312">
            <v>100365</v>
          </cell>
          <cell r="B1312" t="str">
            <v>FABRICAÇÃO E INSTALAÇÃO DE MEIA TESOURA DE MADEIRA NÃO APARELHADA, COM VÃO DE 11 M, PARA TELHA CERÂMICA OU DE CONCRETO, INCLUSO IÇAMENTO. AF_07/2019</v>
          </cell>
          <cell r="C1312" t="str">
            <v>UN</v>
          </cell>
          <cell r="D1312">
            <v>1978.44</v>
          </cell>
        </row>
        <row r="1313">
          <cell r="A1313">
            <v>100366</v>
          </cell>
          <cell r="B1313" t="str">
            <v>FABRICAÇÃO E INSTALAÇÃO DE MEIA TESOURA DE MADEIRA NÃO APARELHADA, COM VÃO DE 12 M, PARA TELHA CERÂMICA OU DE CONCRETO, INCLUSO IÇAMENTO. AF_07/2019</v>
          </cell>
          <cell r="C1313" t="str">
            <v>UN</v>
          </cell>
          <cell r="D1313">
            <v>2076.92</v>
          </cell>
        </row>
        <row r="1314">
          <cell r="A1314">
            <v>100367</v>
          </cell>
          <cell r="B1314" t="str">
            <v>FABRICAÇÃO E INSTALAÇÃO DE MEIA TESOURA DE MADEIRA NÃO APARELHADA, COM VÃO DE 3 M, PARA TELHA ONDULADA DE FIBROCIMENTO, ALUMÍNIO, PLÁSTICA OU TERMOACÚSTICA, INCLUSO IÇAMENTO. AF_07/2019</v>
          </cell>
          <cell r="C1314" t="str">
            <v>UN</v>
          </cell>
          <cell r="D1314">
            <v>549.89</v>
          </cell>
        </row>
        <row r="1315">
          <cell r="A1315">
            <v>100368</v>
          </cell>
          <cell r="B1315" t="str">
            <v>FABRICAÇÃO E INSTALAÇÃO DE MEIA TESOURA DE MADEIRA NÃO APARELHADA, COM VÃO DE 4 M, PARA TELHA ONDULADA DE FIBROCIMENTO, ALUMÍNIO, PLÁSTICA OU TERMOACÚSTICA, INCLUSO IÇAMENTO. AF_07/2019</v>
          </cell>
          <cell r="C1315" t="str">
            <v>UN</v>
          </cell>
          <cell r="D1315">
            <v>776.06</v>
          </cell>
        </row>
        <row r="1316">
          <cell r="A1316">
            <v>100369</v>
          </cell>
          <cell r="B1316" t="str">
            <v>FABRICAÇÃO E INSTALAÇÃO DE MEIA TESOURA DE MADEIRA NÃO APARELHADA, COM VÃO DE 5 M, PARA TELHA ONDULADA DE FIBROCIMENTO, ALUMÍNIO, PLÁSTICA OU TERMOACÚSTICA, INCLUSO IÇAMENTO. AF_07/2019</v>
          </cell>
          <cell r="C1316" t="str">
            <v>UN</v>
          </cell>
          <cell r="D1316">
            <v>804.39</v>
          </cell>
        </row>
        <row r="1317">
          <cell r="A1317">
            <v>100370</v>
          </cell>
          <cell r="B1317" t="str">
            <v>FABRICAÇÃO E INSTALAÇÃO DE MEIA TESOURA DE MADEIRA NÃO APARELHADA, COM VÃO DE 6 M, PARA TELHA ONDULADA DE FIBROCIMENTO, ALUMÍNIO, PLÁSTICA OU TERMOACÚSTICA, INCLUSO IÇAMENTO. AF_07/2019</v>
          </cell>
          <cell r="C1317" t="str">
            <v>UN</v>
          </cell>
          <cell r="D1317">
            <v>930.01</v>
          </cell>
        </row>
        <row r="1318">
          <cell r="A1318">
            <v>100371</v>
          </cell>
          <cell r="B1318" t="str">
            <v>FABRICAÇÃO E INSTALAÇÃO DE MEIA TESOURA DE MADEIRA NÃO APARELHADA, COM VÃO DE 7 M, PARA TELHA ONDULADA DE FIBROCIMENTO, ALUMÍNIO, PLÁSTICA OU TERMOACÚSTICA, INCLUSO IÇAMENTO. AF_07/2019</v>
          </cell>
          <cell r="C1318" t="str">
            <v>UN</v>
          </cell>
          <cell r="D1318">
            <v>1107.5999999999999</v>
          </cell>
        </row>
        <row r="1319">
          <cell r="A1319">
            <v>100372</v>
          </cell>
          <cell r="B1319" t="str">
            <v>FABRICAÇÃO E INSTALAÇÃO DE MEIA TESOURA DE MADEIRA NÃO APARELHADA, COM VÃO DE 8 M, PARA TELHA ONDULADA DE FIBROCIMENTO, ALUMÍNIO, PLÁSTICA OU TERMOACÚSTICA, INCLUSO IÇAMENTO. AF_07/2019</v>
          </cell>
          <cell r="C1319" t="str">
            <v>UN</v>
          </cell>
          <cell r="D1319">
            <v>1478.28</v>
          </cell>
        </row>
        <row r="1320">
          <cell r="A1320">
            <v>100373</v>
          </cell>
          <cell r="B1320" t="str">
            <v>FABRICAÇÃO E INSTALAÇÃO DE MEIA TESOURA DE MADEIRA NÃO APARELHADA, COM VÃO DE 9 M, PARA TELHA ONDULADA DE FIBROCIMENTO, ALUMÍNIO, PLÁSTICA OU TERMOACÚSTICA, INCLUSO IÇAMENTO. AF_07/2019</v>
          </cell>
          <cell r="C1320" t="str">
            <v>UN</v>
          </cell>
          <cell r="D1320">
            <v>1512.98</v>
          </cell>
        </row>
        <row r="1321">
          <cell r="A1321">
            <v>100374</v>
          </cell>
          <cell r="B1321" t="str">
            <v>FABRICAÇÃO E INSTALAÇÃO DE MEIA TESOURA DE MADEIRA NÃO APARELHADA, COM VÃO DE 10 M, PARA TELHA ONDULADA DE FIBROCIMENTO, ALUMÍNIO, PLÁSTICA OU TERMOACÚSTICA, INCLUSO IÇAMENTO. AF_07/2019</v>
          </cell>
          <cell r="C1321" t="str">
            <v>UN</v>
          </cell>
          <cell r="D1321">
            <v>1623.64</v>
          </cell>
        </row>
        <row r="1322">
          <cell r="A1322">
            <v>100375</v>
          </cell>
          <cell r="B1322" t="str">
            <v>FABRICAÇÃO E INSTALAÇÃO DE MEIA TESOURA DE MADEIRA NÃO APARELHADA, COM VÃO DE 11 M, PARA TELHA ONDULADA DE FIBROCIMENTO, ALUMÍNIO, PLÁSTICA OU TERMOACÚSTICA, INCLUSO IÇAMENTO. AF_07/2019</v>
          </cell>
          <cell r="C1322" t="str">
            <v>UN</v>
          </cell>
          <cell r="D1322">
            <v>1848.58</v>
          </cell>
        </row>
        <row r="1323">
          <cell r="A1323">
            <v>100376</v>
          </cell>
          <cell r="B1323" t="str">
            <v>FABRICAÇÃO E INSTALAÇÃO DE MEIA TESOURA DE MADEIRA NÃO APARELHADA, COM VÃO DE 12 M, PARA TELHA ONDULADA DE FIBROCIMENTO, ALUMÍNIO, PLÁSTICA OU TERMOACÚSTICA, INCLUSO IÇAMENTO. AF_07/2019</v>
          </cell>
          <cell r="C1323" t="str">
            <v>UN</v>
          </cell>
          <cell r="D1323">
            <v>1813.05</v>
          </cell>
        </row>
        <row r="1324">
          <cell r="A1324">
            <v>100377</v>
          </cell>
          <cell r="B1324" t="str">
            <v>FABRICAÇÃO E INSTALAÇÃO DE TESOURA (INTEIRA OU MEIA) EM AÇO, VÃOS MAIORES OU IGUAIS A 3,0 M E MENORES OU IGUAL A 6,0 M, INCLUSO IÇAMENTO. AF_07/2019</v>
          </cell>
          <cell r="C1324" t="str">
            <v>KG</v>
          </cell>
          <cell r="D1324">
            <v>7.18</v>
          </cell>
        </row>
        <row r="1325">
          <cell r="A1325">
            <v>100378</v>
          </cell>
          <cell r="B1325" t="str">
            <v>FABRICAÇÃO E INSTALAÇÃO DE TESOURA (INTEIRA OU MEIA) EM AÇO, VÃOS MAIORES QUE 6,0 M E MENORES QUE 12,0 M, INCLUSO IÇAMENTO. AF_07/2019</v>
          </cell>
          <cell r="C1325" t="str">
            <v>KG</v>
          </cell>
          <cell r="D1325">
            <v>6.61</v>
          </cell>
        </row>
        <row r="1326">
          <cell r="A1326">
            <v>100382</v>
          </cell>
          <cell r="B1326" t="str">
            <v>FABRICAÇÃO E INSTALAÇÃO DE PONTALETES DE MADEIRA NÃO APARELHADA PARA TELHADOS COM ATÉ 2 ÁGUAS E COM TELHA ONDULADA DE FIBROCIMENTO, ALUMÍNIO OU PLÁSTICA EM EDIFÍCIO RESIDENCIAL TÉRREO, INCLUSO TRANSPORTE VERTICAL. AF_07/2019</v>
          </cell>
          <cell r="C1326" t="str">
            <v>M2</v>
          </cell>
          <cell r="D1326">
            <v>11.43</v>
          </cell>
        </row>
        <row r="1327">
          <cell r="A1327">
            <v>94444</v>
          </cell>
          <cell r="B1327" t="str">
            <v>TELHAMENTO COM TELHA DE ENCAIXE, TIPO FRANCESA DE VIDRO, COM ATÉ 2 ÁGUAS, INCLUSO TRANSPORTE VERTICAL. AF_07/2019</v>
          </cell>
          <cell r="C1327" t="str">
            <v>M2</v>
          </cell>
          <cell r="D1327">
            <v>619.66</v>
          </cell>
        </row>
        <row r="1328">
          <cell r="A1328" t="str">
            <v>73882/1</v>
          </cell>
          <cell r="B1328" t="str">
            <v>CALHA EM CONCRETO SIMPLES, EM MEIA CANA, DIAMETRO 200 MM</v>
          </cell>
          <cell r="C1328" t="str">
            <v>M</v>
          </cell>
          <cell r="D1328">
            <v>26.57</v>
          </cell>
        </row>
        <row r="1329">
          <cell r="A1329" t="str">
            <v>73882/5</v>
          </cell>
          <cell r="B1329" t="str">
            <v>CALHA EM CONCRETO SIMPLES, EM MEIA CANA DE CONCRETO, DIAMETRO 600 MM</v>
          </cell>
          <cell r="C1329" t="str">
            <v>M</v>
          </cell>
          <cell r="D1329">
            <v>75.099999999999994</v>
          </cell>
        </row>
        <row r="1330">
          <cell r="A1330" t="str">
            <v>73816/1</v>
          </cell>
          <cell r="B1330" t="str">
            <v>EXECUCAO DE DRENO COM TUBOS DE PVC CORRUGADO FLEXIVEL PERFURADO - DN 100</v>
          </cell>
          <cell r="C1330" t="str">
            <v>M</v>
          </cell>
          <cell r="D1330">
            <v>28.79</v>
          </cell>
        </row>
        <row r="1331">
          <cell r="A1331" t="str">
            <v>73816/2</v>
          </cell>
          <cell r="B1331" t="str">
            <v>EXECUCAO DE DRENO VERTICAL COM PEDRISCO, DIAMETRO 200MM</v>
          </cell>
          <cell r="C1331" t="str">
            <v>M</v>
          </cell>
          <cell r="D1331">
            <v>24.46</v>
          </cell>
        </row>
        <row r="1332">
          <cell r="A1332" t="str">
            <v>73881/1</v>
          </cell>
          <cell r="B1332" t="str">
            <v>EXECUCAO DE DRENO COM MANTA GEOTEXTIL 200 G/M2</v>
          </cell>
          <cell r="C1332" t="str">
            <v>M2</v>
          </cell>
          <cell r="D1332">
            <v>6.02</v>
          </cell>
        </row>
        <row r="1333">
          <cell r="A1333" t="str">
            <v>73881/3</v>
          </cell>
          <cell r="B1333" t="str">
            <v>EXECUCAO DE DRENO COM MANTA GEOTEXTIL 400 G/M2</v>
          </cell>
          <cell r="C1333" t="str">
            <v>M2</v>
          </cell>
          <cell r="D1333">
            <v>11.76</v>
          </cell>
        </row>
        <row r="1334">
          <cell r="A1334" t="str">
            <v>73883/1</v>
          </cell>
          <cell r="B1334" t="str">
            <v>EXECUCAO DE DRENO FRANCES COM AREIA MEDIA</v>
          </cell>
          <cell r="C1334" t="str">
            <v>M3</v>
          </cell>
          <cell r="D1334">
            <v>95.73</v>
          </cell>
        </row>
        <row r="1335">
          <cell r="A1335" t="str">
            <v>73883/2</v>
          </cell>
          <cell r="B1335" t="str">
            <v>EXECUCAO DE DRENO FRANCES COM BRITA NUM 2</v>
          </cell>
          <cell r="C1335" t="str">
            <v>M3</v>
          </cell>
          <cell r="D1335">
            <v>123.9</v>
          </cell>
        </row>
        <row r="1336">
          <cell r="A1336" t="str">
            <v>73883/3</v>
          </cell>
          <cell r="B1336" t="str">
            <v>EXECUCAO DE DRENO FRANCES COM CASCALHO</v>
          </cell>
          <cell r="C1336" t="str">
            <v>M3</v>
          </cell>
          <cell r="D1336">
            <v>76.48</v>
          </cell>
        </row>
        <row r="1337">
          <cell r="A1337" t="str">
            <v>73969/1</v>
          </cell>
          <cell r="B1337" t="str">
            <v>EXECUCAO DE DRENOS DE CHORUME EM TUBOS DRENANTES DE CONCRETO, DIAM=200MM, ENVOLTOS EM BRITA E GEOTEXTIL</v>
          </cell>
          <cell r="C1337" t="str">
            <v>M</v>
          </cell>
          <cell r="D1337">
            <v>70.819999999999993</v>
          </cell>
        </row>
        <row r="1338">
          <cell r="A1338" t="str">
            <v>74017/1</v>
          </cell>
          <cell r="B1338" t="str">
            <v>EXECUCAO DE DRENOS DE CHORUME EM TUBOS DRENANTES, PVC, DIAM=100 MM, ENVOLTOS EM BRITA E GEOTEXTIL</v>
          </cell>
          <cell r="C1338" t="str">
            <v>M</v>
          </cell>
          <cell r="D1338">
            <v>48.9</v>
          </cell>
        </row>
        <row r="1339">
          <cell r="A1339" t="str">
            <v>74017/2</v>
          </cell>
          <cell r="B1339" t="str">
            <v>EXECUCAO DE DRENOS DE CHORUME EM TUBOS DRENANTES, PVC, DIAM=150 MM, ENVOLTOS EM BRITA E GEOTEXTIL</v>
          </cell>
          <cell r="C1339" t="str">
            <v>M</v>
          </cell>
          <cell r="D1339">
            <v>64.430000000000007</v>
          </cell>
        </row>
        <row r="1340">
          <cell r="A1340" t="str">
            <v>75029/1</v>
          </cell>
          <cell r="B1340" t="str">
            <v>TUBO PVC CORRUGADO RIGIDO PERFURADO DN 150 PARA DRENAGEM - FORNECIMENTO E INSTALACAO</v>
          </cell>
          <cell r="C1340" t="str">
            <v>M</v>
          </cell>
          <cell r="D1340">
            <v>40.99</v>
          </cell>
        </row>
        <row r="1341">
          <cell r="A1341">
            <v>83651</v>
          </cell>
          <cell r="B1341" t="str">
            <v>TUBO PVC CORRUGADO PERFURADO 100 MM C/ JUNTA ELASTICA PARA DRENAGEM.</v>
          </cell>
          <cell r="C1341" t="str">
            <v>M</v>
          </cell>
          <cell r="D1341">
            <v>31.6</v>
          </cell>
        </row>
        <row r="1342">
          <cell r="A1342">
            <v>83658</v>
          </cell>
          <cell r="B1342" t="str">
            <v>EXECUCAO DRENO PROFUNDO, COM CORTE TRAPEZOIDAL EM SOLO, DE 70X80X150CM EXCL TUBO INCL MATERIAL EXECUCAO, COM SELO ENCHIMENTO MATERIAL DRENANTE E ESCAVACAO</v>
          </cell>
          <cell r="C1342" t="str">
            <v>M</v>
          </cell>
          <cell r="D1342">
            <v>157.37</v>
          </cell>
        </row>
        <row r="1343">
          <cell r="A1343">
            <v>83661</v>
          </cell>
          <cell r="B1343" t="str">
            <v>EXECUCAO DE DRENO PROFUNDO, CORTE EM SOLO, COM TUBO POROSO D=0,20M</v>
          </cell>
          <cell r="C1343" t="str">
            <v>M</v>
          </cell>
          <cell r="D1343">
            <v>107.49</v>
          </cell>
        </row>
        <row r="1344">
          <cell r="A1344">
            <v>83662</v>
          </cell>
          <cell r="B1344" t="str">
            <v>EXECUCAO DE DRENO CEGO</v>
          </cell>
          <cell r="C1344" t="str">
            <v>M3</v>
          </cell>
          <cell r="D1344">
            <v>111.58</v>
          </cell>
        </row>
        <row r="1345">
          <cell r="A1345">
            <v>83664</v>
          </cell>
          <cell r="B1345" t="str">
            <v>EXECUCAO DE DRENO DE TUBO DE CONRETO SIMPLES POROSO D=0,20 M (0,5MX0,5M) PARA GALERIAS DE AGUAS PLUVIAIS</v>
          </cell>
          <cell r="C1345" t="str">
            <v>M</v>
          </cell>
          <cell r="D1345">
            <v>65.09</v>
          </cell>
        </row>
        <row r="1346">
          <cell r="A1346">
            <v>83665</v>
          </cell>
          <cell r="B1346" t="str">
            <v>FORNECIMENTO E INSTALACAO DE MANTA BIDIM RT - 14</v>
          </cell>
          <cell r="C1346" t="str">
            <v>M2</v>
          </cell>
          <cell r="D1346">
            <v>7.79</v>
          </cell>
        </row>
        <row r="1347">
          <cell r="A1347">
            <v>83669</v>
          </cell>
          <cell r="B1347" t="str">
            <v>FORNECIMENTO/INSTALACAO MANTA BIDIM RT-16</v>
          </cell>
          <cell r="C1347" t="str">
            <v>M2</v>
          </cell>
          <cell r="D1347">
            <v>9.26</v>
          </cell>
        </row>
        <row r="1348">
          <cell r="A1348">
            <v>83670</v>
          </cell>
          <cell r="B1348" t="str">
            <v>TUBO PVC DN 75 MM PARA DRENAGEM - FORNECIMENTO E INSTALACAO</v>
          </cell>
          <cell r="C1348" t="str">
            <v>M</v>
          </cell>
          <cell r="D1348">
            <v>46.76</v>
          </cell>
        </row>
        <row r="1349">
          <cell r="A1349">
            <v>83671</v>
          </cell>
          <cell r="B1349" t="str">
            <v>TUBO PVC DN 100 MM PARA DRENAGEM - FORNECIMENTO E INSTALACAO</v>
          </cell>
          <cell r="C1349" t="str">
            <v>M</v>
          </cell>
          <cell r="D1349">
            <v>50.14</v>
          </cell>
        </row>
        <row r="1350">
          <cell r="A1350">
            <v>83679</v>
          </cell>
          <cell r="B1350" t="str">
            <v>TUBO PVC D=2 COM MATERIAL DRENANTE PARA DRENO/BARBACA - FORNECIMENTO E INSTALACAO</v>
          </cell>
          <cell r="C1350" t="str">
            <v>M</v>
          </cell>
          <cell r="D1350">
            <v>13.4</v>
          </cell>
        </row>
        <row r="1351">
          <cell r="A1351">
            <v>83680</v>
          </cell>
          <cell r="B1351" t="str">
            <v>TUBO PVC D=3" COM MATERIAL DRENANTE PARA DRENO/BARBACA - FORNECIMENTO E INSTALACAO</v>
          </cell>
          <cell r="C1351" t="str">
            <v>M</v>
          </cell>
          <cell r="D1351">
            <v>15.87</v>
          </cell>
        </row>
        <row r="1352">
          <cell r="A1352">
            <v>83681</v>
          </cell>
          <cell r="B1352" t="str">
            <v>TUBO PVC D=4" COM MATERIAL DRENANTE PARA DRENO/BARBACA - FORNECIMENTO E INSTALACAO</v>
          </cell>
          <cell r="C1352" t="str">
            <v>M</v>
          </cell>
          <cell r="D1352">
            <v>17.02</v>
          </cell>
        </row>
        <row r="1353">
          <cell r="A1353">
            <v>83682</v>
          </cell>
          <cell r="B1353" t="str">
            <v>CAMADA VERTICAL DRENANTE C/ PEDRA BRITADA NUMS 1 E 2</v>
          </cell>
          <cell r="C1353" t="str">
            <v>M3</v>
          </cell>
          <cell r="D1353">
            <v>127.87</v>
          </cell>
        </row>
        <row r="1354">
          <cell r="A1354">
            <v>83729</v>
          </cell>
          <cell r="B1354" t="str">
            <v>FORNECIMENTO/INSTALACAO DE MANTA BIDIM RT-31</v>
          </cell>
          <cell r="C1354" t="str">
            <v>M2</v>
          </cell>
          <cell r="D1354">
            <v>18.14</v>
          </cell>
        </row>
        <row r="1355">
          <cell r="A1355">
            <v>83739</v>
          </cell>
          <cell r="B1355" t="str">
            <v>FORNECIMENTO/INSTALACAO DE MANTA BIDIM RT-10</v>
          </cell>
          <cell r="C1355" t="str">
            <v>M2</v>
          </cell>
          <cell r="D1355">
            <v>6.34</v>
          </cell>
        </row>
        <row r="1356">
          <cell r="A1356">
            <v>6454</v>
          </cell>
          <cell r="B1356" t="str">
            <v>FORNECIMENTO E LANCAMENTO DE PEDRA DE MAO</v>
          </cell>
          <cell r="C1356" t="str">
            <v>M3</v>
          </cell>
          <cell r="D1356">
            <v>187.7</v>
          </cell>
        </row>
        <row r="1357">
          <cell r="A1357">
            <v>73611</v>
          </cell>
          <cell r="B1357" t="str">
            <v>ENROCAMENTO COM PEDRA ARGAMASSADA TRAÇO 1:4 COM PEDRA DE MÃO</v>
          </cell>
          <cell r="C1357" t="str">
            <v>M3</v>
          </cell>
          <cell r="D1357">
            <v>393.61</v>
          </cell>
        </row>
        <row r="1358">
          <cell r="A1358">
            <v>73697</v>
          </cell>
          <cell r="B1358" t="str">
            <v>ENROCAMENTO MANUAL, SEM ARRUMACAO DO MATERIAL</v>
          </cell>
          <cell r="C1358" t="str">
            <v>M3</v>
          </cell>
          <cell r="D1358">
            <v>185.58</v>
          </cell>
        </row>
        <row r="1359">
          <cell r="A1359">
            <v>73698</v>
          </cell>
          <cell r="B1359" t="str">
            <v>ENROCAMENTO MANUAL, COM ARRUMACAO DO MATERIAL</v>
          </cell>
          <cell r="C1359" t="str">
            <v>M3</v>
          </cell>
          <cell r="D1359">
            <v>239.31</v>
          </cell>
        </row>
        <row r="1360">
          <cell r="A1360" t="str">
            <v>73890/1</v>
          </cell>
          <cell r="B1360" t="str">
            <v>ENSECADEIRA DE MADEIRA COM PAREDE SIMPLES</v>
          </cell>
          <cell r="C1360" t="str">
            <v>M2</v>
          </cell>
          <cell r="D1360">
            <v>109.49</v>
          </cell>
        </row>
        <row r="1361">
          <cell r="A1361" t="str">
            <v>73890/2</v>
          </cell>
          <cell r="B1361" t="str">
            <v>ENSECADEIRA DE MADEIRA COM PAREDE DUPLA</v>
          </cell>
          <cell r="C1361" t="str">
            <v>M2</v>
          </cell>
          <cell r="D1361">
            <v>275.13</v>
          </cell>
        </row>
        <row r="1362">
          <cell r="A1362">
            <v>92743</v>
          </cell>
          <cell r="B1362" t="str">
            <v>MURO DE GABIÃO, ENCHIMENTO COM PEDRA DE MÃO TIPO RACHÃO, DE GRAVIDADE, COM GAIOLAS DE COMPRIMENTO IGUAL A 2 M, PARA MUROS COM ALTURA MENOR OU IGUAL A 4 M  FORNECIMENTO E EXECUÇÃO. AF_12/2015</v>
          </cell>
          <cell r="C1362" t="str">
            <v>M3</v>
          </cell>
          <cell r="D1362">
            <v>506.96</v>
          </cell>
        </row>
        <row r="1363">
          <cell r="A1363">
            <v>92744</v>
          </cell>
          <cell r="B1363" t="str">
            <v>MURO DE GABIÃO, ENCHIMENTO COM PEDRA DE MÃO TIPO RACHÃO, DE GRAVIDADE, COM GAIOLAS DE COMPRIMENTO IGUAL A 5 M, PARA MUROS COM ALTURA MENOR OU IGUAL A 4 M  FORNECIMENTO E EXECUÇÃO. AF_12/2015</v>
          </cell>
          <cell r="C1363" t="str">
            <v>M3</v>
          </cell>
          <cell r="D1363">
            <v>495.74</v>
          </cell>
        </row>
        <row r="1364">
          <cell r="A1364">
            <v>92745</v>
          </cell>
          <cell r="B1364" t="str">
            <v>MURO DE GABIÃO, ENCHIMENTO COM PEDRA DE MÃO TIPO RACHÃO, DE GRAVIDADE, COM GAIOLAS DE COMPRIMENTO IGUAL A 2 M, PARA MUROS COM ALTURA MAIOR QUE 4 M E MENOR OU IGUAL A 6 M  FORNECIMENTO E EXECUÇÃO. AF_12/2015</v>
          </cell>
          <cell r="C1364" t="str">
            <v>M3</v>
          </cell>
          <cell r="D1364">
            <v>627.16999999999996</v>
          </cell>
        </row>
        <row r="1365">
          <cell r="A1365">
            <v>92746</v>
          </cell>
          <cell r="B1365" t="str">
            <v>MURO DE GABIÃO, ENCHIMENTO COM PEDRA DE MÃO TIPO RACHÃO, DE GRAVIDADE, COM GAIOLAS DE COMPRIMENTO IGUAL A 5 M, PARA MUROS COM ALTURA MAIOR QUE 4 M E MENOR OU IGUAL A 6 M   FORNECIMENTO E EXECUÇÃO. AF_12/2015</v>
          </cell>
          <cell r="C1365" t="str">
            <v>M3</v>
          </cell>
          <cell r="D1365">
            <v>583.59</v>
          </cell>
        </row>
        <row r="1366">
          <cell r="A1366">
            <v>92747</v>
          </cell>
          <cell r="B1366" t="str">
            <v>MURO DE GABIÃO, ENCHIMENTO COM PEDRA DE MÃO TIPO RACHÃO, DE GRAVIDADE, COM GAIOLAS DE COMPRIMENTO IGUAL A 2 M, PARA MUROS COM ALTURA MAIOR QUE 6 M E MENOR OU IGUAL A 10 M   FORNECIMENTO E EXECUÇÃO. AF_12/2015</v>
          </cell>
          <cell r="C1366" t="str">
            <v>M3</v>
          </cell>
          <cell r="D1366">
            <v>695.66</v>
          </cell>
        </row>
        <row r="1367">
          <cell r="A1367">
            <v>92748</v>
          </cell>
          <cell r="B1367" t="str">
            <v>MURO DE GABIÃO, ENCHIMENTO COM PEDRA DE MÃO TIPO RACHÃO, DE GRAVIDADE, COM GAIOLAS DE COMPRIMENTO IGUAL A 5 M, PARA MUROS COM ALTURA MAIOR QUE 6 M E MENOR OU IGUAL A 10 M FORNECIMENTO E EXECUÇÃO. AF_12/2015</v>
          </cell>
          <cell r="C1367" t="str">
            <v>M3</v>
          </cell>
          <cell r="D1367">
            <v>633.91999999999996</v>
          </cell>
        </row>
        <row r="1368">
          <cell r="A1368">
            <v>92749</v>
          </cell>
          <cell r="B1368" t="str">
            <v>MURO DE GABIÃO, ENCHIMENTO COM PEDRA DE MÃO TIPO RACHÃO, COM SOLO REFORÇADO, PARA MUROS COM ALTURA MENOR OU IGUAL A 4 M   FORNECIMENTO E EXECUÇÃO. AF_12/2015</v>
          </cell>
          <cell r="C1368" t="str">
            <v>M3</v>
          </cell>
          <cell r="D1368">
            <v>724.93</v>
          </cell>
        </row>
        <row r="1369">
          <cell r="A1369">
            <v>92750</v>
          </cell>
          <cell r="B1369" t="str">
            <v>MURO DE GABIÃO, ENCHIMENTO COM PEDRA DE MÃO TIPO RACHÃO, COM SOLO REFORÇADO, PARA MUROS COM ALTURA MAIOR QUE 4 M E MENOR OU IGUAL A 12 M   FORNECIMENTO E EXECUÇÃO. AF_12/2015</v>
          </cell>
          <cell r="C1369" t="str">
            <v>M3</v>
          </cell>
          <cell r="D1369">
            <v>1245.04</v>
          </cell>
        </row>
        <row r="1370">
          <cell r="A1370">
            <v>92751</v>
          </cell>
          <cell r="B1370" t="str">
            <v>MURO DE GABIÃO, ENCHIMENTO COM PEDRA DE MÃO TIPO RACHÃO, COM SOLO REFORÇADO, PARA MUROS COM ALTURA MAIOR QUE 12 M E MENOR OU IGUAL A 20 M    FORNECIMENTO E EXECUÇÃO. AF_12/2015</v>
          </cell>
          <cell r="C1370" t="str">
            <v>M3</v>
          </cell>
          <cell r="D1370">
            <v>1547.7</v>
          </cell>
        </row>
        <row r="1371">
          <cell r="A1371">
            <v>92752</v>
          </cell>
          <cell r="B1371" t="str">
            <v>MURO DE GABIÃO, ENCHIMENTO COM PEDRA DE MÃO TIPO RACHÃO, COM SOLO REFORÇADO, PARA MUROS COM ALTURA MAIOR QUE 20 M E MENOR OU IGUAL A 28 M   FORNECIMENTO E EXECUÇÃO. AF_12/2015</v>
          </cell>
          <cell r="C1371" t="str">
            <v>M3</v>
          </cell>
          <cell r="D1371">
            <v>1849.33</v>
          </cell>
        </row>
        <row r="1372">
          <cell r="A1372">
            <v>92753</v>
          </cell>
          <cell r="B1372" t="str">
            <v>MURO DE GABIÃO, ENCHIMENTO COM RESÍDUO DE CONSTRUÇÃO E DEMOLIÇÃO, DE GRAVIDADE, COM GAIOLA TRAPEZOIDAL DE COMPRIMENTO IGUAL A 2 M, PARA MUROS COM ALTURA MENOR OU IGUAL A 2 M   FORNECIMENTO E EXECUÇÃO. AF_12/2015</v>
          </cell>
          <cell r="C1372" t="str">
            <v>M3</v>
          </cell>
          <cell r="D1372">
            <v>464.93</v>
          </cell>
        </row>
        <row r="1373">
          <cell r="A1373">
            <v>92754</v>
          </cell>
          <cell r="B1373" t="str">
            <v>MURO DE GABIÃO, ENCHIMENTO COM RESÍDUO DE CONSTRUÇÃO E DEMOLIÇÃO, DE GRAVIDADE, COM GAIOLA TRAPEZOIDAL DE COMPRIMENTO IGUAL A 2 M, PARA MUROS COM ALTURA MAIOR QUE 2 M E MENOR OU IGUAL A 4 M    FORNECIMENTO E EXECUÇÃO. AF_12/2015</v>
          </cell>
          <cell r="C1373" t="str">
            <v>M3</v>
          </cell>
          <cell r="D1373">
            <v>425.98</v>
          </cell>
        </row>
        <row r="1374">
          <cell r="A1374">
            <v>92755</v>
          </cell>
          <cell r="B1374" t="str">
            <v>PROTEÇÃO SUPERFICIAL DE CANAL EM GABIÃO TIPO COLCHÃO, ALTURA DE 17 CENTÍMETROS, ENCHIMENTO COM PEDRA DE MÃO TIPO RACHÃO - FORNECIMENTO E EXECUÇÃO. AF_12/2015</v>
          </cell>
          <cell r="C1374" t="str">
            <v>M2</v>
          </cell>
          <cell r="D1374">
            <v>183.45</v>
          </cell>
        </row>
        <row r="1375">
          <cell r="A1375">
            <v>92756</v>
          </cell>
          <cell r="B1375" t="str">
            <v>PROTEÇÃO SUPERFICIAL DE CANAL EM GABIÃO TIPO COLCHÃO, ALTURA DE 23 CENTÍMETROS, ENCHIMENTO COM PEDRA DE MÃO TIPO RACHÃO - FORNECIMENTO E EXECUÇÃO. AF_12/2015</v>
          </cell>
          <cell r="C1375" t="str">
            <v>M2</v>
          </cell>
          <cell r="D1375">
            <v>208.39</v>
          </cell>
        </row>
        <row r="1376">
          <cell r="A1376">
            <v>92757</v>
          </cell>
          <cell r="B1376" t="str">
            <v>PROTEÇÃO SUPERFICIAL DE CANAL EM GABIÃO TIPO COLCHÃO, ALTURA DE 30 CENTÍMETROS, ENCHIMENTO COM PEDRA DE MÃO TIPO RACHÃO - FORNECIMENTO E EXECUÇÃO. AF_12/2015</v>
          </cell>
          <cell r="C1376" t="str">
            <v>M2</v>
          </cell>
          <cell r="D1376">
            <v>238.66</v>
          </cell>
        </row>
        <row r="1377">
          <cell r="A1377">
            <v>92758</v>
          </cell>
          <cell r="B1377" t="str">
            <v>PROTEÇÃO SUPERFICIAL DE CANAL EM GABIÃO TIPO SACO, DIÂMETRO DE 65 CENTÍMETROS, ENCHIMENTO MANUAL COM PEDRA DE MÃO TIPO RACHÃO - FORNECIMENTO E EXECUÇÃO. AF_12/2015</v>
          </cell>
          <cell r="C1377" t="str">
            <v>M3</v>
          </cell>
          <cell r="D1377">
            <v>593.19000000000005</v>
          </cell>
        </row>
        <row r="1378">
          <cell r="A1378">
            <v>91069</v>
          </cell>
          <cell r="B1378" t="str">
            <v>EXECUÇÃO DE REVESTIMENTO DE CONCRETO PROJETADO COM ESPESSURA DE 7 CM, ARMADO COM TELA, INCLINAÇÃO MENOR QUE 90°, APLICAÇÃO CONTÍNUA, UTILIZANDO EQUIPAMENTO DE PROJEÇÃO COM 6 M³/H DE CAPACIDADE. AF_01/2016</v>
          </cell>
          <cell r="C1378" t="str">
            <v>M2</v>
          </cell>
          <cell r="D1378">
            <v>78.7</v>
          </cell>
        </row>
        <row r="1379">
          <cell r="A1379">
            <v>91070</v>
          </cell>
          <cell r="B1379" t="str">
            <v>EXECUÇÃO DE REVESTIMENTO DE CONCRETO PROJETADO COM ESPESSURA DE 10 CM, ARMADO COM TELA, INCLINAÇÃO MENOR QUE 90°, APLICAÇÃO CONTÍNUA, UTILIZANDO EQUIPAMENTO DE PROJEÇÃO COM 6 M³/H DE CAPACIDADE. AF_01/2016</v>
          </cell>
          <cell r="C1379" t="str">
            <v>M2</v>
          </cell>
          <cell r="D1379">
            <v>87.65</v>
          </cell>
        </row>
        <row r="1380">
          <cell r="A1380">
            <v>91071</v>
          </cell>
          <cell r="B1380" t="str">
            <v>EXECUÇÃO DE REVESTIMENTO DE CONCRETO PROJETADO COM ESPESSURA DE 7 CM, ARMADO COM TELA, INCLINAÇÃO DE 90°, APLICAÇÃO CONTÍNUA, UTILIZANDO EQUIPAMENTO DE PROJEÇÃO COM 6 M³/H DE CAPACIDADE. AF_01/2016</v>
          </cell>
          <cell r="C1380" t="str">
            <v>M2</v>
          </cell>
          <cell r="D1380">
            <v>108.99</v>
          </cell>
        </row>
        <row r="1381">
          <cell r="A1381">
            <v>91072</v>
          </cell>
          <cell r="B1381" t="str">
            <v>EXECUÇÃO DE REVESTIMENTO DE CONCRETO PROJETADO COM ESPESSURA DE 10 CM, ARMADO COM TELA, INCLINAÇÃO DE 90°, APLICAÇÃO CONTÍNUA, UTILIZANDO EQUIPAMENTO DE PROJEÇÃO COM 6 M³/H DE CAPACIDADE. AF_01/2016</v>
          </cell>
          <cell r="C1381" t="str">
            <v>M2</v>
          </cell>
          <cell r="D1381">
            <v>117.93</v>
          </cell>
        </row>
        <row r="1382">
          <cell r="A1382">
            <v>91073</v>
          </cell>
          <cell r="B1382" t="str">
            <v>EXECUÇÃO DE REVESTIMENTO DE CONCRETO PROJETADO COM ESPESSURA DE 7 CM, ARMADO COM TELA, INCLINAÇÃO MENOR QUE 90°, APLICAÇÃO CONTÍNUA, UTILIZANDO EQUIPAMENTO DE PROJEÇÃO COM 3 M³/H DE CAPACIDADE. AF_01/2016</v>
          </cell>
          <cell r="C1382" t="str">
            <v>M2</v>
          </cell>
          <cell r="D1382">
            <v>89.16</v>
          </cell>
        </row>
        <row r="1383">
          <cell r="A1383">
            <v>91074</v>
          </cell>
          <cell r="B1383" t="str">
            <v>EXECUÇÃO DE REVESTIMENTO DE CONCRETO PROJETADO COM ESPESSURA DE 10 CM, ARMADO COM TELA, INCLINAÇÃO MENOR QUE 90°, APLICAÇÃO CONTÍNUA, UTILIZANDO EQUIPAMENTO DE PROJEÇÃO COM 3 M³/H DE CAPACIDADE. AF_01/2016</v>
          </cell>
          <cell r="C1383" t="str">
            <v>M2</v>
          </cell>
          <cell r="D1383">
            <v>99.18</v>
          </cell>
        </row>
        <row r="1384">
          <cell r="A1384">
            <v>91075</v>
          </cell>
          <cell r="B1384" t="str">
            <v>EXECUÇÃO DE REVESTIMENTO DE CONCRETO PROJETADO COM ESPESSURA DE 7 CM, ARMADO COM TELA, INCLINAÇÃO DE 90°, APLICAÇÃO CONTÍNUA, UTILIZANDO EQUIPAMENTO DE PROJEÇÃO COM 3 M³/H DE CAPACIDADE. AF_01/2016</v>
          </cell>
          <cell r="C1384" t="str">
            <v>M2</v>
          </cell>
          <cell r="D1384">
            <v>121.61</v>
          </cell>
        </row>
        <row r="1385">
          <cell r="A1385">
            <v>91076</v>
          </cell>
          <cell r="B1385" t="str">
            <v>EXECUÇÃO DE REVESTIMENTO DE CONCRETO PROJETADO COM ESPESSURA DE 10 CM, ARMADO COM TELA, INCLINAÇÃO DE 90°, APLICAÇÃO CONTÍNUA, UTILIZANDO EQUIPAMENTO DE PROJEÇÃO COM 3 M³/H DE CAPACIDADE. AF_01/2016</v>
          </cell>
          <cell r="C1385" t="str">
            <v>M2</v>
          </cell>
          <cell r="D1385">
            <v>131.68</v>
          </cell>
        </row>
        <row r="1386">
          <cell r="A1386">
            <v>91077</v>
          </cell>
          <cell r="B1386" t="str">
            <v>EXECUÇÃO DE REVESTIMENTO DE CONCRETO PROJETADO COM ESPESSURA DE 7 CM, ARMADO COM FIBRAS DE AÇO, INCLINAÇÃO MENOR QUE 90°, APLICAÇÃO CONTÍNUA, UTILIZANDO EQUIPAMENTO DE PROJEÇÃO COM 6 M³/H DE CAPACIDADE. AF_01/2016</v>
          </cell>
          <cell r="C1386" t="str">
            <v>M2</v>
          </cell>
          <cell r="D1386">
            <v>86.62</v>
          </cell>
        </row>
        <row r="1387">
          <cell r="A1387">
            <v>91078</v>
          </cell>
          <cell r="B1387" t="str">
            <v>EXECUÇÃO DE REVESTIMENTO DE CONCRETO PROJETADO COM ESPESSURA DE 10 CM, ARMADO COM FIBRAS DE AÇO, INCLINAÇÃO MENOR QUE 90°, APLICAÇÃO CONTÍNUA, UTILIZANDO EQUIPAMENTO DE PROJEÇÃO COM 6 M³/H DE CAPACIDADE. AF_01/2016</v>
          </cell>
          <cell r="C1387" t="str">
            <v>M2</v>
          </cell>
          <cell r="D1387">
            <v>101.58</v>
          </cell>
        </row>
        <row r="1388">
          <cell r="A1388">
            <v>91079</v>
          </cell>
          <cell r="B1388" t="str">
            <v>EXECUÇÃO DE REVESTIMENTO DE CONCRETO PROJETADO COM ESPESSURA DE 7 CM, ARMADO COM FIBRAS DE AÇO, INCLINAÇÃO DE 90°, APLICAÇÃO CONTÍNUA, UTILIZANDO EQUIPAMENTO DE PROJEÇÃO COM 6 M³/H DE CAPACIDADE. AF_01/2016</v>
          </cell>
          <cell r="C1388" t="str">
            <v>M2</v>
          </cell>
          <cell r="D1388">
            <v>91.14</v>
          </cell>
        </row>
        <row r="1389">
          <cell r="A1389">
            <v>91080</v>
          </cell>
          <cell r="B1389" t="str">
            <v>EXECUÇÃO DE REVESTIMENTO DE CONCRETO PROJETADO COM ESPESSURA DE 10 CM, ARMADO COM FIBRAS DE AÇO, INCLINAÇÃO DE 90°, APLICAÇÃO CONTÍNUA, UTILIZANDO EQUIPAMENTO DE PROJEÇÃO COM 6 M³/H DE CAPACIDADE. AF_01/2016</v>
          </cell>
          <cell r="C1389" t="str">
            <v>M2</v>
          </cell>
          <cell r="D1389">
            <v>105.95</v>
          </cell>
        </row>
        <row r="1390">
          <cell r="A1390">
            <v>91081</v>
          </cell>
          <cell r="B1390" t="str">
            <v>EXECUÇÃO DE REVESTIMENTO DE CONCRETO PROJETADO COM ESPESSURA DE 7 CM, ARMADO COM FIBRAS DE AÇO, INCLINAÇÃO MENOR QUE 90°, APLICAÇÃO CONTÍNUA, UTILIZANDO EQUIPAMENTO DE PROJEÇÃO COM 3 M³/H DE CAPACIDADE. AF_01/2016</v>
          </cell>
          <cell r="C1390" t="str">
            <v>M2</v>
          </cell>
          <cell r="D1390">
            <v>98.26</v>
          </cell>
        </row>
        <row r="1391">
          <cell r="A1391">
            <v>91082</v>
          </cell>
          <cell r="B1391" t="str">
            <v>EXECUÇÃO DE REVESTIMENTO DE CONCRETO PROJETADO COM ESPESSURA DE 10 CM, ARMADO COM FIBRAS DE AÇO, INCLINAÇÃO MENOR QUE 90°, APLICAÇÃO CONTÍNUA, UTILIZANDO EQUIPAMENTO DE PROJEÇÃO COM 3 M³/H DE CAPACIDADE. AF_01/2016</v>
          </cell>
          <cell r="C1391" t="str">
            <v>M2</v>
          </cell>
          <cell r="D1391">
            <v>114.16</v>
          </cell>
        </row>
        <row r="1392">
          <cell r="A1392">
            <v>91083</v>
          </cell>
          <cell r="B1392" t="str">
            <v>EXECUÇÃO DE REVESTIMENTO DE CONCRETO PROJETADO COM ESPESSURA DE 7 CM, ARMADO COM FIBRAS DE AÇO, INCLINAÇÃO DE 90°, APLICAÇÃO CONTÍNUA, UTILIZANDO EQUIPAMENTO DE PROJEÇÃO COM 3 M³/H DE CAPACIDADE. AF_01/2016</v>
          </cell>
          <cell r="C1392" t="str">
            <v>M2</v>
          </cell>
          <cell r="D1392">
            <v>106.22</v>
          </cell>
        </row>
        <row r="1393">
          <cell r="A1393">
            <v>91084</v>
          </cell>
          <cell r="B1393" t="str">
            <v>EXECUÇÃO DE REVESTIMENTO DE CONCRETO PROJETADO COM ESPESSURA DE 10 CM, ARMADO COM FIBRAS DE AÇO, INCLINAÇÃO DE 90°, APLICAÇÃO CONTÍNUA, UTILIZANDO EQUIPAMENTO DE PROJEÇÃO COM 3 M³/H DE CAPACIDADE. AF_01/2016</v>
          </cell>
          <cell r="C1393" t="str">
            <v>M2</v>
          </cell>
          <cell r="D1393">
            <v>121.93</v>
          </cell>
        </row>
        <row r="1394">
          <cell r="A1394">
            <v>91086</v>
          </cell>
          <cell r="B1394" t="str">
            <v>EXECUÇÃO DE REVESTIMENTO DE CONCRETO PROJETADO COM ESPESSURA DE 7 CM, ARMADO COM TELA, INCLINAÇÃO MENOR QUE 90°, APLICAÇÃO DESCONTÍNUA, UTILIZANDO EQUIPAMENTO DE PROJEÇÃO COM 6 M³/H DE CAPACIDADE. AF_01/2016</v>
          </cell>
          <cell r="C1394" t="str">
            <v>M2</v>
          </cell>
          <cell r="D1394">
            <v>86.32</v>
          </cell>
        </row>
        <row r="1395">
          <cell r="A1395">
            <v>91087</v>
          </cell>
          <cell r="B1395" t="str">
            <v>EXECUÇÃO DE REVESTIMENTO DE CONCRETO PROJETADO COM ESPESSURA DE 10 CM, ARMADO COM TELA, INCLINAÇÃO MENOR QUE 90°, APLICAÇÃO DESCONTÍNUA, UTILIZANDO EQUIPAMENTO DE PROJEÇÃO COM 6 M³/H DE CAPACIDADE. AF_01/2016</v>
          </cell>
          <cell r="C1395" t="str">
            <v>M2</v>
          </cell>
          <cell r="D1395">
            <v>95.48</v>
          </cell>
        </row>
        <row r="1396">
          <cell r="A1396">
            <v>91088</v>
          </cell>
          <cell r="B1396" t="str">
            <v>EXECUÇÃO DE REVESTIMENTO DE CONCRETO PROJETADO COM ESPESSURA DE 7 CM, ARMADO COM TELA, INCLINAÇÃO DE 90°, APLICAÇÃO DESCONTÍNUA, UTILIZANDO EQUIPAMENTO DE PROJEÇÃO COM 6 M³/H DE CAPACIDADE. AF_01/2016</v>
          </cell>
          <cell r="C1396" t="str">
            <v>M2</v>
          </cell>
          <cell r="D1396">
            <v>117.77</v>
          </cell>
        </row>
        <row r="1397">
          <cell r="A1397">
            <v>91089</v>
          </cell>
          <cell r="B1397" t="str">
            <v>EXECUÇÃO DE REVESTIMENTO DE CONCRETO PROJETADO COM ESPESSURA DE 10 CM, ARMADO COM TELA, INCLINAÇÃO DE 90°, APLICAÇÃO DESCONTÍNUA, UTILIZANDO EQUIPAMENTO DE PROJEÇÃO COM 6 M³/H DE CAPACIDADE. AF_01/2016</v>
          </cell>
          <cell r="C1397" t="str">
            <v>M2</v>
          </cell>
          <cell r="D1397">
            <v>127.07</v>
          </cell>
        </row>
        <row r="1398">
          <cell r="A1398">
            <v>91090</v>
          </cell>
          <cell r="B1398" t="str">
            <v>EXECUÇÃO DE REVESTIMENTO DE CONCRETO PROJETADO COM ESPESSURA DE 7 CM, ARMADO COM TELA, INCLINAÇÃO MENOR QUE 90°, APLICAÇÃO DESCONTÍNUA, UTILIZANDO EQUIPAMENTO DE PROJEÇÃO COM 3 M³/H DE CAPACIDADE. AF_01/2016</v>
          </cell>
          <cell r="C1398" t="str">
            <v>M2</v>
          </cell>
          <cell r="D1398">
            <v>95.35</v>
          </cell>
        </row>
        <row r="1399">
          <cell r="A1399">
            <v>91091</v>
          </cell>
          <cell r="B1399" t="str">
            <v>EXECUÇÃO DE REVESTIMENTO DE CONCRETO PROJETADO COM ESPESSURA DE 10 CM, ARMADO COM TELA, INCLINAÇÃO MENOR QUE 90°, APLICAÇÃO DESCONTÍNUA, UTILIZANDO EQUIPAMENTO DE PROJEÇÃO COM 3 M³/H DE CAPACIDADE. AF_01/2016</v>
          </cell>
          <cell r="C1399" t="str">
            <v>M2</v>
          </cell>
          <cell r="D1399">
            <v>105.73</v>
          </cell>
        </row>
        <row r="1400">
          <cell r="A1400">
            <v>91092</v>
          </cell>
          <cell r="B1400" t="str">
            <v>EXECUÇÃO DE REVESTIMENTO DE CONCRETO PROJETADO COM ESPESSURA DE 7 CM, ARMADO COM TELA, INCLINAÇÃO DE 90°, APLICAÇÃO DESCONTÍNUA, UTILIZANDO EQUIPAMENTO DE PROJEÇÃO COM 3 M³/H DE CAPACIDADE. AF_01/2016</v>
          </cell>
          <cell r="C1400" t="str">
            <v>M2</v>
          </cell>
          <cell r="D1400">
            <v>128.59</v>
          </cell>
        </row>
        <row r="1401">
          <cell r="A1401">
            <v>91093</v>
          </cell>
          <cell r="B1401" t="str">
            <v>EXECUÇÃO DE REVESTIMENTO DE CONCRETO PROJETADO COM ESPESSURA DE 10 CM, ARMADO COM TELA, INCLINAÇÃO DE 90°, APLICAÇÃO DESCONTÍNUA, UTILIZANDO EQUIPAMENTO DE PROJEÇÃO COM 3 M³/H DE CAPACIDADE. AF_01/2016</v>
          </cell>
          <cell r="C1401" t="str">
            <v>M2</v>
          </cell>
          <cell r="D1401">
            <v>139.27000000000001</v>
          </cell>
        </row>
        <row r="1402">
          <cell r="A1402">
            <v>91094</v>
          </cell>
          <cell r="B1402" t="str">
            <v>EXECUÇÃO DE REVESTIMENTO DE CONCRETO PROJETADO COM ESPESSURA DE 7 CM, ARMADO COM FIBRAS DE AÇO, INCLINAÇÃO MENOR QUE 90°, APLICAÇÃO DESCONTÍNUA, UTILIZANDO EQUIPAMENTO DE PROJEÇÃO COM 6 M³/H DE CAPACIDADE. AF_01/2016</v>
          </cell>
          <cell r="C1402" t="str">
            <v>M2</v>
          </cell>
          <cell r="D1402">
            <v>91.22</v>
          </cell>
        </row>
        <row r="1403">
          <cell r="A1403">
            <v>91095</v>
          </cell>
          <cell r="B1403" t="str">
            <v>EXECUÇÃO DE REVESTIMENTO DE CONCRETO PROJETADO COM ESPESSURA DE 10 CM, ARMADO COM FIBRAS DE AÇO, INCLINAÇÃO MENOR QUE 90°, APLICAÇÃO DESCONTÍNUA, UTILIZANDO EQUIPAMENTO DE PROJEÇÃO COM 6 M³/H DE CAPACIDADE. AF_01/2016</v>
          </cell>
          <cell r="C1403" t="str">
            <v>M2</v>
          </cell>
          <cell r="D1403">
            <v>106.47</v>
          </cell>
        </row>
        <row r="1404">
          <cell r="A1404">
            <v>91096</v>
          </cell>
          <cell r="B1404" t="str">
            <v>EXECUÇÃO DE REVESTIMENTO DE CONCRETO PROJETADO COM ESPESSURA DE 7 CM, ARMADO COM FIBRAS DE AÇO, INCLINAÇÃO DE 90°, APLICAÇÃO DESCONTÍNUA, UTILIZANDO EQUIPAMENTO DE PROJEÇÃO COM 6 M³/H DE CAPACIDADE. AF_01/2016</v>
          </cell>
          <cell r="C1404" t="str">
            <v>M2</v>
          </cell>
          <cell r="D1404">
            <v>93.66</v>
          </cell>
        </row>
        <row r="1405">
          <cell r="A1405">
            <v>91097</v>
          </cell>
          <cell r="B1405" t="str">
            <v>EXECUÇÃO DE REVESTIMENTO DE CONCRETO PROJETADO COM ESPESSURA DE 10 CM, ARMADO COM FIBRAS DE AÇO, INCLINAÇÃO DE 90°, APLICAÇÃO DESCONTÍNUA, UTILIZANDO EQUIPAMENTO DE PROJEÇÃO COM 6 M³/H DE CAPACIDADE. AF_01/2016</v>
          </cell>
          <cell r="C1405" t="str">
            <v>M2</v>
          </cell>
          <cell r="D1405">
            <v>108.79</v>
          </cell>
        </row>
        <row r="1406">
          <cell r="A1406">
            <v>91098</v>
          </cell>
          <cell r="B1406" t="str">
            <v>EXECUÇÃO DE REVESTIMENTO DE CONCRETO PROJETADO COM ESPESSURA DE 7 CM, ARMADO COM FIBRAS DE AÇO, INCLINAÇÃO MENOR QUE 90°, APLICAÇÃO DESCONTÍNUA, UTILIZANDO EQUIPAMENTO DE PROJEÇÃO COM 3 M³/H DE CAPACIDADE. AF_01/2016</v>
          </cell>
          <cell r="C1406" t="str">
            <v>M2</v>
          </cell>
          <cell r="D1406">
            <v>102.76</v>
          </cell>
        </row>
        <row r="1407">
          <cell r="A1407">
            <v>91099</v>
          </cell>
          <cell r="B1407" t="str">
            <v>EXECUÇÃO DE REVESTIMENTO DE CONCRETO PROJETADO COM ESPESSURA DE 10 CM, ARMADO COM FIBRAS DE AÇO, INCLINAÇÃO MENOR QUE 90°, APLICAÇÃO DESCONTÍNUA, UTILIZANDO EQUIPAMENTO DE PROJEÇÃO COM 3 M³/H DE CAPACIDADE. AF_01/2016</v>
          </cell>
          <cell r="C1407" t="str">
            <v>M2</v>
          </cell>
          <cell r="D1407">
            <v>119.04</v>
          </cell>
        </row>
        <row r="1408">
          <cell r="A1408">
            <v>91100</v>
          </cell>
          <cell r="B1408" t="str">
            <v>EXECUÇÃO DE REVESTIMENTO DE CONCRETO PROJETADO COM ESPESSURA DE 7 CM, ARMADO COM FIBRAS DE AÇO, INCLINAÇÃO DE 90°, APLICAÇÃO DESCONTÍNUA, UTILIZANDO EQUIPAMENTO DE PROJEÇÃO COM 3 M³/H DE CAPACIDADE. AF_01/2016</v>
          </cell>
          <cell r="C1408" t="str">
            <v>M2</v>
          </cell>
          <cell r="D1408">
            <v>109.22</v>
          </cell>
        </row>
        <row r="1409">
          <cell r="A1409">
            <v>91101</v>
          </cell>
          <cell r="B1409" t="str">
            <v>EXECUÇÃO DE REVESTIMENTO DE CONCRETO PROJETADO COM ESPESSURA DE 10 CM, ARMADO COM FIBRAS DE AÇO, INCLINAÇÃO DE 90°, APLICAÇÃO DESCONTÍNUA, UTILIZANDO EQUIPAMENTO DE PROJEÇÃO COM 3 M³/H DE CAPACIDADE. AF_01/2016</v>
          </cell>
          <cell r="C1409" t="str">
            <v>M2</v>
          </cell>
          <cell r="D1409">
            <v>125.44</v>
          </cell>
        </row>
        <row r="1410">
          <cell r="A1410">
            <v>93952</v>
          </cell>
          <cell r="B1410" t="str">
            <v>EXECUÇÃO DE GRAMPO PARA SOLO GRAMPEADO COM COMPRIMENTO MENOR OU IGUAL A 4 M, DIÂMETRO DE 10 CM, PERFURAÇÃO COM EQUIPAMENTO MANUAL E ARMADURA COM DIÂMETRO DE 16 MM. AF_05/2016</v>
          </cell>
          <cell r="C1410" t="str">
            <v>M</v>
          </cell>
          <cell r="D1410">
            <v>152.88999999999999</v>
          </cell>
        </row>
        <row r="1411">
          <cell r="A1411">
            <v>93953</v>
          </cell>
          <cell r="B1411" t="str">
            <v>EXECUÇÃO DE GRAMPO PARA SOLO GRAMPEADO COM COMPRIMENTO MAIOR QUE 4 M E MENOR OU IGUAL A 6 M, DIÂMETRO DE 10 CM, PERFURAÇÃO COM EQUIPAMENTO MANUAL E ARMADURA COM DIÂMETRO DE 16 MM. AF_05/2016</v>
          </cell>
          <cell r="C1411" t="str">
            <v>M</v>
          </cell>
          <cell r="D1411">
            <v>141.94</v>
          </cell>
        </row>
        <row r="1412">
          <cell r="A1412">
            <v>93954</v>
          </cell>
          <cell r="B1412" t="str">
            <v>EXECUÇÃO DE GRAMPO PARA SOLO GRAMPEADO COM COMPRIMENTO MAIOR QUE 6 M E MENOR OU IGUAL A 8 M, DIÂMETRO DE 10 CM, PERFURAÇÃO COM EQUIPAMENTO MANUAL E ARMADURA COM DIÂMETRO DE 16 MM. AF_05/2016</v>
          </cell>
          <cell r="C1412" t="str">
            <v>M</v>
          </cell>
          <cell r="D1412">
            <v>135.35</v>
          </cell>
        </row>
        <row r="1413">
          <cell r="A1413">
            <v>93955</v>
          </cell>
          <cell r="B1413" t="str">
            <v>EXECUÇÃO DE GRAMPO PARA SOLO GRAMPEADO COM COMPRIMENTO MAIOR QUE 8 M E MENOR OU IGUAL A 10 M, DIÂMETRO DE 10 CM, PERFURAÇÃO COM EQUIPAMENTO MANUAL E ARMADURA COM DIÂMETRO DE 16 MM. AF_05/2016</v>
          </cell>
          <cell r="C1413" t="str">
            <v>M</v>
          </cell>
          <cell r="D1413">
            <v>130.68</v>
          </cell>
        </row>
        <row r="1414">
          <cell r="A1414">
            <v>93956</v>
          </cell>
          <cell r="B1414" t="str">
            <v>EXECUÇÃO DE GRAMPO PARA SOLO GRAMPEADO COM COMPRIMENTO MAIOR QUE 10 M, DIÂMETRO DE 10 CM, PERFURAÇÃO COM EQUIPAMENTO MANUAL E ARMADURA COM DIÂMETRO DE 16 MM. AF_05/2016</v>
          </cell>
          <cell r="C1414" t="str">
            <v>M</v>
          </cell>
          <cell r="D1414">
            <v>127.03</v>
          </cell>
        </row>
        <row r="1415">
          <cell r="A1415">
            <v>93957</v>
          </cell>
          <cell r="B1415" t="str">
            <v>EXECUÇÃO DE GRAMPO PARA SOLO GRAMPEADO COM COMPRIMENTO MENOR OU IGUAL A 4 M, DIÂMETRO DE 10 CM, PERFURAÇÃO COM EQUIPAMENTO MANUAL E ARMADURA COM DIÂMETRO DE 20 MM. AF_05/2016</v>
          </cell>
          <cell r="C1415" t="str">
            <v>M</v>
          </cell>
          <cell r="D1415">
            <v>161.52000000000001</v>
          </cell>
        </row>
        <row r="1416">
          <cell r="A1416">
            <v>93958</v>
          </cell>
          <cell r="B1416" t="str">
            <v>EXECUÇÃO DE GRAMPO PARA SOLO GRAMPEADO COM COMPRIMENTO MAIOR QUE 4 M E MENOR OU IGUAL A 6 M, DIÂMETRO DE 10 CM, PERFURAÇÃO COM EQUIPAMENTO MANUAL E ARMADURA COM DIÂMETRO DE 20 MM. AF_05/2016</v>
          </cell>
          <cell r="C1416" t="str">
            <v>M</v>
          </cell>
          <cell r="D1416">
            <v>149.91</v>
          </cell>
        </row>
        <row r="1417">
          <cell r="A1417">
            <v>93959</v>
          </cell>
          <cell r="B1417" t="str">
            <v>EXECUÇÃO DE GRAMPO PARA SOLO GRAMPEADO COM COMPRIMENTO MAIOR QUE 6 M E MENOR OU IGUAL A 8 M, DIÂMETRO DE 10 CM, PERFURAÇÃO COM EQUIPAMENTO MANUAL E ARMADURA COM DIÂMETRO DE 20 MM. AF_05/2016</v>
          </cell>
          <cell r="C1417" t="str">
            <v>M</v>
          </cell>
          <cell r="D1417">
            <v>143.04</v>
          </cell>
        </row>
        <row r="1418">
          <cell r="A1418">
            <v>93960</v>
          </cell>
          <cell r="B1418" t="str">
            <v>EXECUÇÃO DE GRAMPO PARA SOLO GRAMPEADO COM COMPRIMENTO MAIOR QUE 8 M E MENOR OU IGUAL A 10 M, DIÂMETRO DE 10 CM, PERFURAÇÃO COM EQUIPAMENTO MANUAL E ARMADURA COM DIÂMETRO DE 20 MM. AF_05/2016</v>
          </cell>
          <cell r="C1418" t="str">
            <v>M</v>
          </cell>
          <cell r="D1418">
            <v>138.19</v>
          </cell>
        </row>
        <row r="1419">
          <cell r="A1419">
            <v>93961</v>
          </cell>
          <cell r="B1419" t="str">
            <v>EXECUÇÃO DE GRAMPO PARA SOLO GRAMPEADO COM COMPRIMENTO MAIOR QUE 10 M, DIÂMETRO DE 10 CM, PERFURAÇÃO COM EQUIPAMENTO MANUAL E ARMADURA COM DIÂMETRO DE 20 MM. AF_05/2016</v>
          </cell>
          <cell r="C1419" t="str">
            <v>M</v>
          </cell>
          <cell r="D1419">
            <v>134.4</v>
          </cell>
        </row>
        <row r="1420">
          <cell r="A1420">
            <v>93962</v>
          </cell>
          <cell r="B1420" t="str">
            <v>EXECUÇÃO DE GRAMPO PARA SOLO GRAMPEADO COM COMPRIMENTO MENOR OU IGUAL A 4 M, DIÂMETRO DE 7 CM, PERFURAÇÃO COM EQUIPAMENTO MANUAL E ARMADURA COM DIÂMETRO DE 16 MM. AF_05/2016</v>
          </cell>
          <cell r="C1420" t="str">
            <v>M</v>
          </cell>
          <cell r="D1420">
            <v>143.76</v>
          </cell>
        </row>
        <row r="1421">
          <cell r="A1421">
            <v>93963</v>
          </cell>
          <cell r="B1421" t="str">
            <v>EXECUÇÃO DE GRAMPO PARA SOLO GRAMPEADO COM COMPRIMENTO MAIOR QUE 4 E MENOR OU IGUAL A 6 M, DIÂMETRO DE 7 CM, PERFURAÇÃO COM EQUIPAMENTO MANUAL E ARMADURA COM DIÂMETRO DE 16 MM. AF_05/2016</v>
          </cell>
          <cell r="C1421" t="str">
            <v>M</v>
          </cell>
          <cell r="D1421">
            <v>132.80000000000001</v>
          </cell>
        </row>
        <row r="1422">
          <cell r="A1422">
            <v>93964</v>
          </cell>
          <cell r="B1422" t="str">
            <v>EXECUÇÃO DE GRAMPO PARA SOLO GRAMPEADO COM COMPRIMENTO MAIOR QUE 6 M E MENOR OU IGUAL A 8 M, DIÂMETRO DE 7 CM, PERFURAÇÃO COM EQUIPAMENTO MANUAL E ARMADURA COM DIÂMETRO DE 16 MM. AF_05/2016</v>
          </cell>
          <cell r="C1422" t="str">
            <v>M</v>
          </cell>
          <cell r="D1422">
            <v>126.24</v>
          </cell>
        </row>
        <row r="1423">
          <cell r="A1423">
            <v>93965</v>
          </cell>
          <cell r="B1423" t="str">
            <v>EXECUÇÃO DE GRAMPO PARA SOLO GRAMPEADO COM COMPRIMENTO MAIOR QUE 8 M E MENOR OU IGUAL A 10 M, DIÂMETRO DE 7 CM, PERFURAÇÃO COM EQUIPAMENTO MANUAL E ARMADURA COM DIÂMETRO DE 16 MM. AF_05/2016</v>
          </cell>
          <cell r="C1423" t="str">
            <v>M</v>
          </cell>
          <cell r="D1423">
            <v>120.08</v>
          </cell>
        </row>
        <row r="1424">
          <cell r="A1424">
            <v>93966</v>
          </cell>
          <cell r="B1424" t="str">
            <v>EXECUÇÃO DE GRAMPO PARA SOLO GRAMPEADO COM COMPRIMENTO MAIOR QUE 10 M, DIÂMETRO DE 7 CM, PERFURAÇÃO COM EQUIPAMENTO MANUAL E ARMADURA COM DIÂMETRO DE 16 MM. AF_05/2016</v>
          </cell>
          <cell r="C1424" t="str">
            <v>M</v>
          </cell>
          <cell r="D1424">
            <v>117.95</v>
          </cell>
        </row>
        <row r="1425">
          <cell r="A1425">
            <v>93967</v>
          </cell>
          <cell r="B1425" t="str">
            <v>EXECUÇÃO DE GRAMPO PARA SOLO GRAMPEADO COM COMPRIMENTO MENOR OU IGUAL A 4 M, DIÂMETRO DE 7 CM, PERFURAÇÃO COM EQUIPAMENTO MANUAL E ARMADURA COM DIÂMETRO DE 20 MM. AF_05/2016</v>
          </cell>
          <cell r="C1425" t="str">
            <v>M</v>
          </cell>
          <cell r="D1425">
            <v>152.34</v>
          </cell>
        </row>
        <row r="1426">
          <cell r="A1426">
            <v>93968</v>
          </cell>
          <cell r="B1426" t="str">
            <v>EXECUÇÃO DE GRAMPO PARA SOLO GRAMPEADO COM COMPRIMENTO MAIOR QUE 4 E MENOR OU IGUAL A 6 M, DIÂMETRO DE 7 CM, PERFURAÇÃO COM EQUIPAMENTO MANUAL E ARMADURA COM DIÂMETRO DE 20 MM. AF_05/2016</v>
          </cell>
          <cell r="C1426" t="str">
            <v>M</v>
          </cell>
          <cell r="D1426">
            <v>140.81</v>
          </cell>
        </row>
        <row r="1427">
          <cell r="A1427">
            <v>93969</v>
          </cell>
          <cell r="B1427" t="str">
            <v>EXECUÇÃO DE GRAMPO PARA SOLO GRAMPEADO COM COMPRIMENTO MAIOR QUE 6 M E MENOR OU IGUAL A 8 M, DIÂMETRO DE 7 CM, PERFURAÇÃO COM EQUIPAMENTO MANUAL E ARMADURA COM DIÂMETRO DE 20 MM. AF_05/2016</v>
          </cell>
          <cell r="C1427" t="str">
            <v>M</v>
          </cell>
          <cell r="D1427">
            <v>133.94</v>
          </cell>
        </row>
        <row r="1428">
          <cell r="A1428">
            <v>93970</v>
          </cell>
          <cell r="B1428" t="str">
            <v>EXECUÇÃO DE GRAMPO PARA SOLO GRAMPEADO COM COMPRIMENTO MAIOR QUE 8 MENOR OU IGUAL A 10 M, DIÂMETRO DE 7 CM, PERFURAÇÃO COM EQUIPAMENTO MANUAL E ARMADURA COM DIÂMETRO DE 20 MM. AF_05/2016</v>
          </cell>
          <cell r="C1428" t="str">
            <v>M</v>
          </cell>
          <cell r="D1428">
            <v>129.12</v>
          </cell>
        </row>
        <row r="1429">
          <cell r="A1429">
            <v>93971</v>
          </cell>
          <cell r="B1429" t="str">
            <v>EXECUÇÃO DE GRAMPO PARA SOLO GRAMPEADO COM COMPRIMENTO MAIOR QUE 10 M, DIÂMETRO DE 7 CM, PERFURAÇÃO COM EQUIPAMENTO MANUAL E ARMADURA COM DIÂMETRO DE 20 MM. AF_05/2016</v>
          </cell>
          <cell r="C1429" t="str">
            <v>M</v>
          </cell>
          <cell r="D1429">
            <v>121.96</v>
          </cell>
        </row>
        <row r="1430">
          <cell r="A1430">
            <v>95108</v>
          </cell>
          <cell r="B1430" t="str">
            <v>EXECUÇÃO DE PROTEÇÃO DA CABEÇA DO TIRANTE COM USO DE FÔRMAS EM CHAPA COMPENSADA PLASTIFICADA DE MADEIRA E CONCRETO FCK =15 MPA. AF_07/2016</v>
          </cell>
          <cell r="C1430" t="str">
            <v>UN</v>
          </cell>
          <cell r="D1430">
            <v>22.99</v>
          </cell>
        </row>
        <row r="1431">
          <cell r="A1431">
            <v>100332</v>
          </cell>
          <cell r="B1431" t="str">
            <v>CONTENÇÃO EM PERFIL PRANCHADO COM PRANCHÃO DE MADEIRA, PERFIS ESPAÇADOS A 1,5 M PARA 1 SUBSOLO. AF_07/2019</v>
          </cell>
          <cell r="C1431" t="str">
            <v>M2</v>
          </cell>
          <cell r="D1431">
            <v>540.29</v>
          </cell>
        </row>
        <row r="1432">
          <cell r="A1432">
            <v>100333</v>
          </cell>
          <cell r="B1432" t="str">
            <v>CONTENÇÃO EM PERFIL PRANCHADO COM PRANCHÃO DE MADEIRA, PERFIS ESPAÇADOS A 1,5 M PARA 2 OU MAIS SUBSOLOS. AF_07/2019</v>
          </cell>
          <cell r="C1432" t="str">
            <v>M2</v>
          </cell>
          <cell r="D1432">
            <v>345.22</v>
          </cell>
        </row>
        <row r="1433">
          <cell r="A1433">
            <v>100334</v>
          </cell>
          <cell r="B1433" t="str">
            <v>CONTENÇÃO EM PERFIL PRANCHADO COM PRANCHÃO DE MADEIRA, PERFIS ESPAÇADOS A 2 M PARA 1 SUBSOLO. AF_07/2019</v>
          </cell>
          <cell r="C1433" t="str">
            <v>M2</v>
          </cell>
          <cell r="D1433">
            <v>434.19</v>
          </cell>
        </row>
        <row r="1434">
          <cell r="A1434">
            <v>100335</v>
          </cell>
          <cell r="B1434" t="str">
            <v>CONTENÇÃO EM PERFIL PRANCHADO COM PRANCHÃO DE MADEIRA, PERFIS ESPAÇADOS A 2 M PARA 2 OU MAIS SUBSOLOS. AF_07/2019</v>
          </cell>
          <cell r="C1434" t="str">
            <v>M2</v>
          </cell>
          <cell r="D1434">
            <v>287.88</v>
          </cell>
        </row>
        <row r="1435">
          <cell r="A1435">
            <v>100341</v>
          </cell>
          <cell r="B1435" t="str">
            <v>FABRICAÇÃO, MONTAGEM E DESMONTAGEM DE FÔRMA PARA CORTINA DE CONTENÇÃO, EM CHAPA DE MADEIRA COMPENSADA PLASTIFICADA, E = 18 MM, 10 UTILIZAÇÕES. AF_07/2019</v>
          </cell>
          <cell r="C1435" t="str">
            <v>M2</v>
          </cell>
          <cell r="D1435">
            <v>23.92</v>
          </cell>
        </row>
        <row r="1436">
          <cell r="A1436">
            <v>100342</v>
          </cell>
          <cell r="B1436" t="str">
            <v>ARMAÇÃO DE CORTINA DE CONTENÇÃO EM CONCRETO ARMADO, COM AÇO CA-50 DE 6,3 MM - MONTAGEM. AF_07/2019</v>
          </cell>
          <cell r="C1436" t="str">
            <v>KG</v>
          </cell>
          <cell r="D1436">
            <v>9.57</v>
          </cell>
        </row>
        <row r="1437">
          <cell r="A1437">
            <v>100343</v>
          </cell>
          <cell r="B1437" t="str">
            <v>ARMAÇÃO DE CORTINA DE CONTENÇÃO EM CONCRETO ARMADO, COM AÇO CA-50 DE 8 MM - MONTAGEM. AF_07/2019</v>
          </cell>
          <cell r="C1437" t="str">
            <v>KG</v>
          </cell>
          <cell r="D1437">
            <v>8.75</v>
          </cell>
        </row>
        <row r="1438">
          <cell r="A1438">
            <v>100344</v>
          </cell>
          <cell r="B1438" t="str">
            <v>ARMAÇÃO DE CORTINA DE CONTENÇÃO EM CONCRETO ARMADO, COM AÇO CA-50 DE 10 MM - MONTAGEM. AF_07/2019</v>
          </cell>
          <cell r="C1438" t="str">
            <v>KG</v>
          </cell>
          <cell r="D1438">
            <v>7.69</v>
          </cell>
        </row>
        <row r="1439">
          <cell r="A1439">
            <v>100345</v>
          </cell>
          <cell r="B1439" t="str">
            <v>ARMAÇÃO DE CORTINA DE CONTENÇÃO EM CONCRETO ARMADO, COM AÇO CA-50 DE 12,5 MM - MONTAGEM. AF_07/2019</v>
          </cell>
          <cell r="C1439" t="str">
            <v>KG</v>
          </cell>
          <cell r="D1439">
            <v>6.43</v>
          </cell>
        </row>
        <row r="1440">
          <cell r="A1440">
            <v>100346</v>
          </cell>
          <cell r="B1440" t="str">
            <v>ARMAÇÃO DE CORTINA DE CONTENÇÃO EM CONCRETO ARMADO, COM AÇO CA-50 DE 16 MM - MONTAGEM. AF_07/2019</v>
          </cell>
          <cell r="C1440" t="str">
            <v>KG</v>
          </cell>
          <cell r="D1440">
            <v>6.01</v>
          </cell>
        </row>
        <row r="1441">
          <cell r="A1441">
            <v>100347</v>
          </cell>
          <cell r="B1441" t="str">
            <v>ARMAÇÃO DE CORTINA DE CONTENÇÃO EM CONCRETO ARMADO, COM AÇO CA-50 DE 20 MM - MONTAGEM. AF_07/2019</v>
          </cell>
          <cell r="C1441" t="str">
            <v>KG</v>
          </cell>
          <cell r="D1441">
            <v>6.65</v>
          </cell>
        </row>
        <row r="1442">
          <cell r="A1442">
            <v>100348</v>
          </cell>
          <cell r="B1442" t="str">
            <v>ARMAÇÃO DE CORTINA DE CONTENÇÃO EM CONCRETO ARMADO, COM AÇO CA-50 DE 25 MM - MONTAGEM. AF_07/2019</v>
          </cell>
          <cell r="C1442" t="str">
            <v>KG</v>
          </cell>
          <cell r="D1442">
            <v>6.45</v>
          </cell>
        </row>
        <row r="1443">
          <cell r="A1443">
            <v>100349</v>
          </cell>
          <cell r="B1443" t="str">
            <v>CONCRETAGEM DE CORTINA DE CONTENÇÃO, ATRAVÉS DE BOMBA   LANÇAMENTO, ADENSAMENTO E ACABAMENTO. AF_07/2019</v>
          </cell>
          <cell r="C1443" t="str">
            <v>M3</v>
          </cell>
          <cell r="D1443">
            <v>489.86</v>
          </cell>
        </row>
        <row r="1444">
          <cell r="A1444" t="str">
            <v>73799/1</v>
          </cell>
          <cell r="B1444" t="str">
            <v>GRELHA EM FERRO FUNDIDO SIMPLES COM REQUADRO, CARGA MÁXIMA 12,5 T,  300 X 1000 MM, E = 15 MM, FORNECIDA E ASSENTADA COM ARGAMASSA 1:4 CIMENTO:AREIA.</v>
          </cell>
          <cell r="C1444" t="str">
            <v>UN</v>
          </cell>
          <cell r="D1444">
            <v>290.74</v>
          </cell>
        </row>
        <row r="1445">
          <cell r="A1445" t="str">
            <v>73856/1</v>
          </cell>
          <cell r="B1445" t="str">
            <v>BOCA P/BUEIRO SIMPLES TUBULAR D=0,40M EM CONCRETO CICLOPICO, INCLINDO FORMAS, ESCAVACAO, REATERRO E MATERIAIS, EXCLUINDO MATERIAL REATERRO JAZIDA E TRANSPORTE</v>
          </cell>
          <cell r="C1445" t="str">
            <v>UN</v>
          </cell>
          <cell r="D1445">
            <v>548.79</v>
          </cell>
        </row>
        <row r="1446">
          <cell r="A1446" t="str">
            <v>73856/2</v>
          </cell>
          <cell r="B1446" t="str">
            <v>BOCA PARA BUEIRO SIMPLES TUBULAR, DIAMETRO =0,60M, EM CONCRETO CICLOPICO, INCLUINDO FORMAS, ESCAVACAO, REATERRO E MATERIAIS, EXCLUINDO MATERIAL REATERRO JAZIDA E TRANSPORTE.</v>
          </cell>
          <cell r="C1446" t="str">
            <v>UN</v>
          </cell>
          <cell r="D1446">
            <v>900.59</v>
          </cell>
        </row>
        <row r="1447">
          <cell r="A1447" t="str">
            <v>73856/3</v>
          </cell>
          <cell r="B1447" t="str">
            <v>BOCA PARA BUEIRO SIMPLES TUBULAR, DIAMETRO =0,80M, EM CONCRETO CICLOPICO, INCLUINDO FORMAS, ESCAVACAO, REATERRO E MATERIAIS, EXCLUINDO MATERIAL REATERRO JAZIDA E TRANSPORTE.</v>
          </cell>
          <cell r="C1447" t="str">
            <v>UN</v>
          </cell>
          <cell r="D1447">
            <v>1351.24</v>
          </cell>
        </row>
        <row r="1448">
          <cell r="A1448" t="str">
            <v>73856/4</v>
          </cell>
          <cell r="B1448" t="str">
            <v>BOCA PARA BUEIRO SIMPLES TUBULAR, DIAMETRO =1,00M, EM CONCRETO CICLOPICO, INCLUINDO FORMAS, ESCAVACAO, REATERRO E MATERIAIS, EXCLUINDO MATERIAL REATERRO JAZIDA E TRANSPORTE.</v>
          </cell>
          <cell r="C1448" t="str">
            <v>UN</v>
          </cell>
          <cell r="D1448">
            <v>1907.42</v>
          </cell>
        </row>
        <row r="1449">
          <cell r="A1449" t="str">
            <v>73856/5</v>
          </cell>
          <cell r="B1449" t="str">
            <v>BOCA PARA BUEIRO SIMPLES TUBULAR, DIAMETRO =1,20M, EM CONCRETO CICLOPICO, INCLUINDO FORMAS, ESCAVACAO, REATERRO E MATERIAIS, EXCLUINDO MATERIAL REATERRO JAZIDA E TRANSPORTE.</v>
          </cell>
          <cell r="C1449" t="str">
            <v>UN</v>
          </cell>
          <cell r="D1449">
            <v>2574.5</v>
          </cell>
        </row>
        <row r="1450">
          <cell r="A1450" t="str">
            <v>73856/6</v>
          </cell>
          <cell r="B1450" t="str">
            <v>BOCA PARA BUEIRO DUPLO TUBULAR, DIAMETRO =0,40M, EM CONCRETO CICLOPICO, INCLUINDO FORMAS, ESCAVACAO, REATERRO E MATERIAIS, EXCLUINDO MATERIAL REATERRO JAZIDA E TRANSPORTE.</v>
          </cell>
          <cell r="C1450" t="str">
            <v>UN</v>
          </cell>
          <cell r="D1450">
            <v>775.83</v>
          </cell>
        </row>
        <row r="1451">
          <cell r="A1451" t="str">
            <v>73856/7</v>
          </cell>
          <cell r="B1451" t="str">
            <v>BOCA PARA BUEIRO DUPLO TUBULAR, DIAMETRO =0,60M, EM CONCRETO CICLOPICO, INCLUINDO FORMAS, ESCAVACAO, REATERRO E MATERIAIS, EXCLUINDO MATERIAL REATERRO JAZIDA E TRANSPORTE.</v>
          </cell>
          <cell r="C1451" t="str">
            <v>UN</v>
          </cell>
          <cell r="D1451">
            <v>1280.58</v>
          </cell>
        </row>
        <row r="1452">
          <cell r="A1452" t="str">
            <v>73856/8</v>
          </cell>
          <cell r="B1452" t="str">
            <v>BOCA PARA BUEIRO DUPLO TUBULAR, DIAMETRO =0,80M, EM CONCRETO CICLOPICO, INCLUINDO FORMAS, ESCAVACAO, REATERRO E MATERIAIS, EXCLUINDO MATERIAL REATERRO JAZIDA E TRANSPORTE.</v>
          </cell>
          <cell r="C1452" t="str">
            <v>UN</v>
          </cell>
          <cell r="D1452">
            <v>1924.54</v>
          </cell>
        </row>
        <row r="1453">
          <cell r="A1453" t="str">
            <v>73856/9</v>
          </cell>
          <cell r="B1453" t="str">
            <v>BOCA PARA BUEIRO DUPLO TUBULAR, DIAMETRO =1,00M, EM CONCRETO CICLOPICO, INCLUINDO FORMAS, ESCAVACAO, REATERRO E MATERIAIS, EXCLUINDO MATERIAL REATERRO JAZIDA E TRANSPORTE.</v>
          </cell>
          <cell r="C1453" t="str">
            <v>UN</v>
          </cell>
          <cell r="D1453">
            <v>2401.7600000000002</v>
          </cell>
        </row>
        <row r="1454">
          <cell r="A1454" t="str">
            <v>73856/10</v>
          </cell>
          <cell r="B1454" t="str">
            <v>BOCA PARA BUEIRO DUPLOTUBULAR, DIAMETRO =1,20M, EM CONCRETO CICLOPICO, INCLUINDO FORMAS, ESCAVACAO, REATERRO E MATERIAIS, EXCLUINDO MATERIAL REATERRO JAZIDA E TRANSPORTE.</v>
          </cell>
          <cell r="C1454" t="str">
            <v>UN</v>
          </cell>
          <cell r="D1454">
            <v>3659.44</v>
          </cell>
        </row>
        <row r="1455">
          <cell r="A1455" t="str">
            <v>73856/11</v>
          </cell>
          <cell r="B1455" t="str">
            <v>BOCA PARA BUEIRO TRIPLO TUBULAR, DIAMETRO =0,40M, EM CONCRETO CICLOPICO, INCLUINDO FORMAS, ESCAVACAO, REATERRO E MATERIAIS, EXCLUINDO MATERIAL REATERRO JAZIDA E TRANSPORTE.</v>
          </cell>
          <cell r="C1455" t="str">
            <v>UN</v>
          </cell>
          <cell r="D1455">
            <v>1002.45</v>
          </cell>
        </row>
        <row r="1456">
          <cell r="A1456" t="str">
            <v>73856/12</v>
          </cell>
          <cell r="B1456" t="str">
            <v>BOCA PARA BUEIRO TRIPLO TUBULAR, DIAMETRO =0,60M, EM CONCRETO CICLOPICO, INCLUINDO FORMAS, ESCAVACAO, REATERRO E MATERIAIS, EXCLUINDO MATERIAL REATERRO JAZIDA E TRANSPORTE.</v>
          </cell>
          <cell r="C1456" t="str">
            <v>UN</v>
          </cell>
          <cell r="D1456">
            <v>1660.09</v>
          </cell>
        </row>
        <row r="1457">
          <cell r="A1457" t="str">
            <v>73856/13</v>
          </cell>
          <cell r="B1457" t="str">
            <v>BOCA PARA BUEIRO TRIPLO TUBULAR, DIAMETRO =0,80M, EM CONCRETO CICLOPICO, INCLUINDO FORMAS, ESCAVACAO, REATERRO E MATERIAIS, EXCLUINDO MATERIAL REATERRO JAZIDA E TRANSPORTE.</v>
          </cell>
          <cell r="C1457" t="str">
            <v>UN</v>
          </cell>
          <cell r="D1457">
            <v>2497.44</v>
          </cell>
        </row>
        <row r="1458">
          <cell r="A1458" t="str">
            <v>73856/14</v>
          </cell>
          <cell r="B1458" t="str">
            <v>BOCA PARA BUEIRO TRIPLO TUBULAR, DIAMETRO =1,00M, EM CONCRETO CICLOPICO, INCLUINDO FORMAS, ESCAVACAO, REATERRO E MATERIAIS, EXCLUINDO MATERIAL REATERRO JAZIDA E TRANSPORTE.</v>
          </cell>
          <cell r="C1458" t="str">
            <v>UN</v>
          </cell>
          <cell r="D1458">
            <v>3522.85</v>
          </cell>
        </row>
        <row r="1459">
          <cell r="A1459" t="str">
            <v>73856/15</v>
          </cell>
          <cell r="B1459" t="str">
            <v>BOCA PARA BUEIRO TRIPLO TUBULAR, DIAMETRO =1,20M, EM CONCRETO CICLOPICO, INCLUINDO FORMAS, ESCAVACAO, REATERRO E MATERIAIS, EXCLUINDO MATERIAL REATERRO JAZIDA E TRANSPORTE.</v>
          </cell>
          <cell r="C1459" t="str">
            <v>UN</v>
          </cell>
          <cell r="D1459">
            <v>4744.47</v>
          </cell>
        </row>
        <row r="1460">
          <cell r="A1460" t="str">
            <v>74224/1</v>
          </cell>
          <cell r="B1460" t="str">
            <v>POCO DE VISITA PARA DRENAGEM PLUVIAL, EM CONCRETO ESTRUTURAL, DIMENSOES INTERNAS DE 90X150X80CM (LARGXCOMPXALT), PARA REDE DE 600 MM, EXCLUSOS TAMPAO E CHAMINE.</v>
          </cell>
          <cell r="C1460" t="str">
            <v>UN</v>
          </cell>
          <cell r="D1460">
            <v>1403.3</v>
          </cell>
        </row>
        <row r="1461">
          <cell r="A1461">
            <v>83659</v>
          </cell>
          <cell r="B1461" t="str">
            <v>BOCA DE LOBO EM ALVENARIA TIJOLO MACICO, REVESTIDA C/ ARGAMASSA DE CIMENTO E AREIA 1:3, SOBRE LASTRO DE CONCRETO 10CM E TAMPA DE CONCRETO ARMADO</v>
          </cell>
          <cell r="C1461" t="str">
            <v>UN</v>
          </cell>
          <cell r="D1461">
            <v>761.67</v>
          </cell>
        </row>
        <row r="1462">
          <cell r="A1462">
            <v>83716</v>
          </cell>
          <cell r="B1462" t="str">
            <v>GRELHA FF 30X90CM, 135KG, P/ CX RALO COM ASSENTAMENTO DE ARGAMASSA CIMENTO/AREIA 1:4 - FORNECIMENTO E INSTALAÇÃO</v>
          </cell>
          <cell r="C1462" t="str">
            <v>UN</v>
          </cell>
          <cell r="D1462">
            <v>289.93</v>
          </cell>
        </row>
        <row r="1463">
          <cell r="A1463">
            <v>97976</v>
          </cell>
          <cell r="B1463" t="str">
            <v>POÇO DE INSPEÇÃO CIRCULAR PARA ESGOTO, EM ALVENARIA COM TIJOLOS CERÂMICOS MACIÇOS, DIÂMETRO INTERNO = 0,6 M, PROFUNDIDADE = 1 M, EXCLUINDO TAMPÃO. AF_05/2018</v>
          </cell>
          <cell r="C1463" t="str">
            <v>UN</v>
          </cell>
          <cell r="D1463">
            <v>851.98</v>
          </cell>
        </row>
        <row r="1464">
          <cell r="A1464">
            <v>97977</v>
          </cell>
          <cell r="B1464" t="str">
            <v>POÇO DE INSPEÇÃO CIRCULAR PARA ESGOTO, EM ALVENARIA COM TIJOLOS CERÂMICOS MACIÇOS, DIÂMETRO INTERNO = 0,6 M, PROFUNDIDADE = 1,5 M, EXCLUINDO TAMPÃO. AF_05/2018</v>
          </cell>
          <cell r="C1464" t="str">
            <v>UN</v>
          </cell>
          <cell r="D1464">
            <v>1242.8399999999999</v>
          </cell>
        </row>
        <row r="1465">
          <cell r="A1465">
            <v>97980</v>
          </cell>
          <cell r="B1465" t="str">
            <v>BASE PARA POÇO DE VISITA CIRCULAR PARA  ESGOTO, EM ALVENARIA COM TIJOLOS CERÂMICOS MACIÇOS, DIÂMETRO INTERNO = 0,8 M, PROFUNDIDADE = 1,45 M, EXCLUINDO TAMPÃO. AF_05/2018</v>
          </cell>
          <cell r="C1465" t="str">
            <v>UN</v>
          </cell>
          <cell r="D1465">
            <v>1585.52</v>
          </cell>
        </row>
        <row r="1466">
          <cell r="A1466">
            <v>97981</v>
          </cell>
          <cell r="B1466" t="str">
            <v>ACRÉSCIMO PARA POÇO DE VISITA CIRCULAR PARA ESGOTO, EM ALVENARIA COM TIJOLOS CERÂMICOS MACIÇOS, DIÂMETRO INTERNO = 0,8 M. AF_05/2018</v>
          </cell>
          <cell r="C1466" t="str">
            <v>M</v>
          </cell>
          <cell r="D1466">
            <v>955.9</v>
          </cell>
        </row>
        <row r="1467">
          <cell r="A1467">
            <v>97983</v>
          </cell>
          <cell r="B1467" t="str">
            <v>ACRÉSCIMO PARA POÇO DE VISITA CIRCULAR PARA ESGOTO, EM CONCRETO PRÉ-MOLDADO, DIÂMETRO INTERNO = 1 M. AF_05/2018</v>
          </cell>
          <cell r="C1467" t="str">
            <v>M</v>
          </cell>
          <cell r="D1467">
            <v>374.67</v>
          </cell>
        </row>
        <row r="1468">
          <cell r="A1468">
            <v>97985</v>
          </cell>
          <cell r="B1468" t="str">
            <v>ACRÉSCIMO PARA POÇO DE VISITA CIRCULAR PARA  ESGOTO, EM ALVENARIA COM TIJOLOS CERÂMICOS MACIÇOS, DIÂMETRO INTERNO = 1 M. AF_05/2018</v>
          </cell>
          <cell r="C1468" t="str">
            <v>M</v>
          </cell>
          <cell r="D1468">
            <v>1157.6600000000001</v>
          </cell>
        </row>
        <row r="1469">
          <cell r="A1469">
            <v>97987</v>
          </cell>
          <cell r="B1469" t="str">
            <v>ACRÉSCIMO PARA POÇO DE VISITA CIRCULAR PARA ESGOTO, EM CONCRETO PRÉ-MOLDADO, DIÂMETRO INTERNO = 1,2 M. AF_05/2018</v>
          </cell>
          <cell r="C1469" t="str">
            <v>M</v>
          </cell>
          <cell r="D1469">
            <v>419.17</v>
          </cell>
        </row>
        <row r="1470">
          <cell r="A1470">
            <v>97988</v>
          </cell>
          <cell r="B1470" t="str">
            <v>BASE PARA POÇO DE VISITA CIRCULAR PARA  ESGOTO, EM ALVENARIA COM TIJOLOS CERÂMICOS MACIÇOS, DIÂMETRO INTERNO = 1,2 M, PROFUNDIDADE = 1,45 M, EXCLUINDO TAMPÃO. AF_05/2018</v>
          </cell>
          <cell r="C1470" t="str">
            <v>UN</v>
          </cell>
          <cell r="D1470">
            <v>2293.56</v>
          </cell>
        </row>
        <row r="1471">
          <cell r="A1471">
            <v>97989</v>
          </cell>
          <cell r="B1471" t="str">
            <v>ACRÉSCIMO PARA POÇO DE VISITA CIRCULAR PARA ESGOTO, EM ALVENARIA COM TIJOLOS CERÂMICOS MACIÇOS, DIÂMETRO INTERNO = 1,2 M. AF_05/2018</v>
          </cell>
          <cell r="C1471" t="str">
            <v>M</v>
          </cell>
          <cell r="D1471">
            <v>1359.43</v>
          </cell>
        </row>
        <row r="1472">
          <cell r="A1472">
            <v>97991</v>
          </cell>
          <cell r="B1472" t="str">
            <v>ACRÉSCIMO PARA POÇO DE VISITA CIRCULAR PARA  ESGOTO, EM CONCRETO PRÉ-MOLDADO, DIÂMETRO INTERNO = 1,5 M. AF_05/2018</v>
          </cell>
          <cell r="C1472" t="str">
            <v>M</v>
          </cell>
          <cell r="D1472">
            <v>649.13</v>
          </cell>
        </row>
        <row r="1473">
          <cell r="A1473">
            <v>97992</v>
          </cell>
          <cell r="B1473" t="str">
            <v>BASE PARA POÇO DE VISITA CIRCULAR PARA  ESGOTO, EM ALVENARIA COM TIJOLOS CERÂMICOS MACIÇOS, DIÂMETRO INTERNO = 1,5 M, PROFUNDIDADE = 1,45 M, EXCLUINDO TAMPÃO. AF_05/2018</v>
          </cell>
          <cell r="C1473" t="str">
            <v>UN</v>
          </cell>
          <cell r="D1473">
            <v>2910.61</v>
          </cell>
        </row>
        <row r="1474">
          <cell r="A1474">
            <v>97993</v>
          </cell>
          <cell r="B1474" t="str">
            <v>ACRÉSCIMO PARA POÇO DE VISITA CIRCULAR PARA  ESGOTO, EM ALVENARIA COM TIJOLOS CERÂMICOS MACIÇOS, DIÂMETRO INTERNO = 1,5 M. AF_05/2018</v>
          </cell>
          <cell r="C1474" t="str">
            <v>M</v>
          </cell>
          <cell r="D1474">
            <v>1662.09</v>
          </cell>
        </row>
        <row r="1475">
          <cell r="A1475">
            <v>97994</v>
          </cell>
          <cell r="B1475" t="str">
            <v>BASE PARA POÇO DE VISITA RETANGULAR PARA  ESGOTO, EM ALVENARIA COM BLOCOS DE CONCRETO, DIMENSÕES INTERNAS = 1X1 M, PROFUNDIDADE = 1,45 M, EXCLUINDO TAMPÃO. AF_05/2018</v>
          </cell>
          <cell r="C1475" t="str">
            <v>UN</v>
          </cell>
          <cell r="D1475">
            <v>2006.14</v>
          </cell>
        </row>
        <row r="1476">
          <cell r="A1476">
            <v>97995</v>
          </cell>
          <cell r="B1476" t="str">
            <v>ACRÉSCIMO PARA POÇO DE VISITA RETANGULAR PARA ESGOTO, EM ALVENARIA COM BLOCOS DE CONCRETO, DIMENSÕES INTERNAS = 1X1 M. AF_05/2018</v>
          </cell>
          <cell r="C1476" t="str">
            <v>M</v>
          </cell>
          <cell r="D1476">
            <v>1033.21</v>
          </cell>
        </row>
        <row r="1477">
          <cell r="A1477">
            <v>97996</v>
          </cell>
          <cell r="B1477" t="str">
            <v>BASE PARA POÇO DE VISITA RETANGULAR PARA ESGOTO, EM ALVENARIA COM BLOCOS DE CONCRETO, DIMENSÕES INTERNAS = 1X1,5 M, PROFUNDIDADE = 1,45 M, EXCLUINDO TAMPÃO. AF_05/2018</v>
          </cell>
          <cell r="C1477" t="str">
            <v>UN</v>
          </cell>
          <cell r="D1477">
            <v>2534.6799999999998</v>
          </cell>
        </row>
        <row r="1478">
          <cell r="A1478">
            <v>97997</v>
          </cell>
          <cell r="B1478" t="str">
            <v>ACRÉSCIMO PARA POÇO DE VISITA RETANGULAR PARA ESGOTO, EM ALVENARIA COM BLOCOS DE CONCRETO, DIMENSÕES INTERNAS = 1X1,5 M. AF_05/2018</v>
          </cell>
          <cell r="C1478" t="str">
            <v>M</v>
          </cell>
          <cell r="D1478">
            <v>1237.71</v>
          </cell>
        </row>
        <row r="1479">
          <cell r="A1479">
            <v>97999</v>
          </cell>
          <cell r="B1479" t="str">
            <v>ACRÉSCIMO PARA POÇO DE VISITA RETANGULAR PARA ESGOTO, EM ALVENARIA COM BLOCOS DE CONCRETO, DIMENSÕES INTERNAS = 1X2 M. AF_05/2018</v>
          </cell>
          <cell r="C1479" t="str">
            <v>M</v>
          </cell>
          <cell r="D1479">
            <v>1442.21</v>
          </cell>
        </row>
        <row r="1480">
          <cell r="A1480">
            <v>98001</v>
          </cell>
          <cell r="B1480" t="str">
            <v>ACRÉSCIMO PARA POÇO DE VISITA RETANGULAR PARA ESGOTO, EM ALVENARIA COM BLOCOS DE CONCRETO, DIMENSÕES INTERNAS = 1X2,5 M. AF_05/2018</v>
          </cell>
          <cell r="C1480" t="str">
            <v>M</v>
          </cell>
          <cell r="D1480">
            <v>1646.7</v>
          </cell>
        </row>
        <row r="1481">
          <cell r="A1481">
            <v>98002</v>
          </cell>
          <cell r="B1481" t="str">
            <v>BASE PARA POÇO DE VISITA RETANGULAR PARA ESGOTO, EM ALVENARIA COM BLOCOS DE CONCRETO, DIMENSÕES INTERNAS = 1X3 M, PROFUNDIDADE = 1,45 M, EXCLUINDO TAMPÃO. AF_05/2018</v>
          </cell>
          <cell r="C1481" t="str">
            <v>UN</v>
          </cell>
          <cell r="D1481">
            <v>4140.43</v>
          </cell>
        </row>
        <row r="1482">
          <cell r="A1482">
            <v>98003</v>
          </cell>
          <cell r="B1482" t="str">
            <v>ACRÉSCIMO PARA POÇO DE VISITA RETANGULAR PARA ESGOTO, EM ALVENARIA COM BLOCOS DE CONCRETO, DIMENSÕES INTERNAS = 1X3 M. AF_05/2018</v>
          </cell>
          <cell r="C1482" t="str">
            <v>M</v>
          </cell>
          <cell r="D1482">
            <v>1851.23</v>
          </cell>
        </row>
        <row r="1483">
          <cell r="A1483">
            <v>98005</v>
          </cell>
          <cell r="B1483" t="str">
            <v>ACRÉSCIMO PARA POÇO DE VISITA RETANGULAR PARA ESGOTO, EM ALVENARIA COM BLOCOS DE CONCRETO, DIMENSÕES INTERNAS = 1X3,5 M. AF_05/2018</v>
          </cell>
          <cell r="C1483" t="str">
            <v>M</v>
          </cell>
          <cell r="D1483">
            <v>2055.73</v>
          </cell>
        </row>
        <row r="1484">
          <cell r="A1484">
            <v>98006</v>
          </cell>
          <cell r="B1484" t="str">
            <v>BASE PARA POÇO DE VISITA RETANGULAR PARA ESGOTO, EM ALVENARIA COM BLOCOS DE CONCRETO, DIMENSÕES INTERNAS = 1X4 M, PROFUNDIDADE = 1,45 M, EXCLUINDO TAMPÃO. AF_05/2018</v>
          </cell>
          <cell r="C1484" t="str">
            <v>UN</v>
          </cell>
          <cell r="D1484">
            <v>5202.57</v>
          </cell>
        </row>
        <row r="1485">
          <cell r="A1485">
            <v>98007</v>
          </cell>
          <cell r="B1485" t="str">
            <v>ACRÉSCIMO PARA POÇO DE VISITA RETANGULAR PARA ESGOTO, EM ALVENARIA COM BLOCOS DE CONCRETO, DIMENSÕES INTERNAS = 1X4 M. AF_05/2018</v>
          </cell>
          <cell r="C1485" t="str">
            <v>M</v>
          </cell>
          <cell r="D1485">
            <v>2260.23</v>
          </cell>
        </row>
        <row r="1486">
          <cell r="A1486">
            <v>98008</v>
          </cell>
          <cell r="B1486" t="str">
            <v>BASE PARA POÇO DE VISITA RETANGULAR PARA ESGOTO, EM ALVENARIA COM BLOCOS DE CONCRETO, DIMENSÕES INTERNAS = 1,5X1,5 M, PROFUNDIDADE = 1,45 M, EXCLUINDO TAMPÃO . AF_05/2018</v>
          </cell>
          <cell r="C1486" t="str">
            <v>UN</v>
          </cell>
          <cell r="D1486">
            <v>3137.47</v>
          </cell>
        </row>
        <row r="1487">
          <cell r="A1487">
            <v>98009</v>
          </cell>
          <cell r="B1487" t="str">
            <v>ACRÉSCIMO PARA POÇO DE VISITA RETANGULAR PARA ESGOTO, EM ALVENARIA COM BLOCOS DE CONCRETO, DIMENSÕES INTERNAS = 1,5X1,5 M. AF_05/2018</v>
          </cell>
          <cell r="C1487" t="str">
            <v>M</v>
          </cell>
          <cell r="D1487">
            <v>1442.21</v>
          </cell>
        </row>
        <row r="1488">
          <cell r="A1488">
            <v>98010</v>
          </cell>
          <cell r="B1488" t="str">
            <v>BASE PARA POÇO DE VISITA RETANGULAR PARA ESGOTO, EM ALVENARIA COM BLOCOS DE CONCRETO, DIMENSÕES INTERNAS = 1,5X2 M, PROFUNDIDADE = 1,45 M, EXCLUINDO TAMPÃO. AF_05/2018</v>
          </cell>
          <cell r="C1488" t="str">
            <v>UN</v>
          </cell>
          <cell r="D1488">
            <v>3816.75</v>
          </cell>
        </row>
        <row r="1489">
          <cell r="A1489">
            <v>98011</v>
          </cell>
          <cell r="B1489" t="str">
            <v>ACRÉSCIMO PARA POÇO DE VISITA RETANGULAR PARA ESGOTO, EM ALVENARIA COM BLOCOS DE CONCRETO, DIMENSÕES INTERNAS = 1,5X2 M. AF_05/2018</v>
          </cell>
          <cell r="C1489" t="str">
            <v>M</v>
          </cell>
          <cell r="D1489">
            <v>1646.7</v>
          </cell>
        </row>
        <row r="1490">
          <cell r="A1490">
            <v>98012</v>
          </cell>
          <cell r="B1490" t="str">
            <v>BASE PARA POÇO DE VISITA RETANGULAR PARA ESGOTO, EM ALVENARIA COM BLOCOS DE CONCRETO, DIMENSÕES INTERNAS = 1,5X2,5 M, PROFUNDIDADE = 1,45 M, EXCLUINDO TAMPÃO. AF_05/2018</v>
          </cell>
          <cell r="C1490" t="str">
            <v>UN</v>
          </cell>
          <cell r="D1490">
            <v>4480.18</v>
          </cell>
        </row>
        <row r="1491">
          <cell r="A1491">
            <v>98013</v>
          </cell>
          <cell r="B1491" t="str">
            <v>ACRÉSCIMO PARA POÇO DE VISITA RETANGULAR PARA ESGOTO, EM ALVENARIA COM BLOCOS DE CONCRETO, DIMENSÕES INTERNAS = 1,5X2,5 M. AF_05/2018</v>
          </cell>
          <cell r="C1491" t="str">
            <v>M</v>
          </cell>
          <cell r="D1491">
            <v>1851.23</v>
          </cell>
        </row>
        <row r="1492">
          <cell r="A1492">
            <v>98014</v>
          </cell>
          <cell r="B1492" t="str">
            <v>BASE PARA POÇO DE VISITA RETANGULAR PARA ESGOTO, EM ALVENARIA COM BLOCOS DE CONCRETO, DIMENSÕES INTERNAS = 1,5X3 M, PROFUNDIDADE = 1,45 M, EXCLUINDO TAMPÃO. AF_05/2018</v>
          </cell>
          <cell r="C1492" t="str">
            <v>UN</v>
          </cell>
          <cell r="D1492">
            <v>5143.5</v>
          </cell>
        </row>
        <row r="1493">
          <cell r="A1493">
            <v>98015</v>
          </cell>
          <cell r="B1493" t="str">
            <v>ACRÉSCIMO PARA POÇO DE VISITA RETANGULAR PARA ESGOTO, EM ALVENARIA COM BLOCOS DE CONCRETO, DIMENSÕES INTERNAS = 1,5X3 M. AF_05/2018</v>
          </cell>
          <cell r="C1493" t="str">
            <v>M</v>
          </cell>
          <cell r="D1493">
            <v>2055.73</v>
          </cell>
        </row>
        <row r="1494">
          <cell r="A1494">
            <v>98016</v>
          </cell>
          <cell r="B1494" t="str">
            <v>BASE PARA POÇO DE VISITA RETANGULAR PARA ESGOTO, EM ALVENARIA COM BLOCOS DE CONCRETO, DIMENSÕES INTERNAS = 1,5X3,5 M, PROFUNDIDADE = 1,45 M, EXCLUINDO TAMPÃO. AF_05/2018</v>
          </cell>
          <cell r="C1494" t="str">
            <v>UN</v>
          </cell>
          <cell r="D1494">
            <v>5806.93</v>
          </cell>
        </row>
        <row r="1495">
          <cell r="A1495">
            <v>98017</v>
          </cell>
          <cell r="B1495" t="str">
            <v>ACRÉSCIMO PARA POÇO DE VISITA RETANGULAR PARA ESGOTO, EM ALVENARIA COM BLOCOS DE CONCRETO, DIMENSÕES INTERNAS = 1,5X3,5 M. AF_05/2018</v>
          </cell>
          <cell r="C1495" t="str">
            <v>M</v>
          </cell>
          <cell r="D1495">
            <v>2260.23</v>
          </cell>
        </row>
        <row r="1496">
          <cell r="A1496">
            <v>98018</v>
          </cell>
          <cell r="B1496" t="str">
            <v>BASE PARA POÇO DE VISITA RETANGULAR PARA ESGOTO, EM ALVENARIA COM BLOCOS DE CONCRETO, DIMENSÕES INTERNAS = 1,5X4 M, PROFUNDIDADE = 1,45 M, EXCLUINDO TAMPÃO. AF_05/2018</v>
          </cell>
          <cell r="C1496" t="str">
            <v>UN</v>
          </cell>
          <cell r="D1496">
            <v>6470.32</v>
          </cell>
        </row>
        <row r="1497">
          <cell r="A1497">
            <v>98019</v>
          </cell>
          <cell r="B1497" t="str">
            <v>ACRÉSCIMO PARA POÇO DE VISITA RETANGULAR PARA ESGOTO, EM ALVENARIA COM BLOCOS DE CONCRETO, DIMENSÕES INTERNAS = 1,5X4 M. AF_05/2018</v>
          </cell>
          <cell r="C1497" t="str">
            <v>M</v>
          </cell>
          <cell r="D1497">
            <v>2492.35</v>
          </cell>
        </row>
        <row r="1498">
          <cell r="A1498">
            <v>98020</v>
          </cell>
          <cell r="B1498" t="str">
            <v>BASE PARA POÇO DE VISITA RETANGULAR PARA ESGOTO, EM ALVENARIA COM BLOCOS DE CONCRETO, DIMENSÕES INTERNAS = 2X2 M, PROFUNDIDADE = 1,45 M, EXCLUINDO TAMPÃO. AF_05/2018</v>
          </cell>
          <cell r="C1498" t="str">
            <v>UN</v>
          </cell>
          <cell r="D1498">
            <v>4619.53</v>
          </cell>
        </row>
        <row r="1499">
          <cell r="A1499">
            <v>98021</v>
          </cell>
          <cell r="B1499" t="str">
            <v>ACRÉSCIMO PARA POÇO DE VISITA RETANGULAR PARA ESGOTO, EM ALVENARIA COM BLOCOS DE CONCRETO, DIMENSÕES INTERNAS = 2X2 M. AF_05/2018</v>
          </cell>
          <cell r="C1499" t="str">
            <v>M</v>
          </cell>
          <cell r="D1499">
            <v>1878.86</v>
          </cell>
        </row>
        <row r="1500">
          <cell r="A1500">
            <v>98022</v>
          </cell>
          <cell r="B1500" t="str">
            <v>BASE PARA POÇO DE VISITA RETANGULAR PARA ESGOTO, EM ALVENARIA COM BLOCOS DE CONCRETO, DIMENSÕES INTERNAS = 2X2,5 M, PROFUNDIDADE = 1,45 M, EXCLUINDO TAMPÃO. AF_05/2018</v>
          </cell>
          <cell r="C1500" t="str">
            <v>UN</v>
          </cell>
          <cell r="D1500">
            <v>5408.78</v>
          </cell>
        </row>
        <row r="1501">
          <cell r="A1501">
            <v>98023</v>
          </cell>
          <cell r="B1501" t="str">
            <v>ACRÉSCIMO PARA POÇO DE VISITA RETANGULAR PARA ESGOTO, EM ALVENARIA COM BLOCOS DE CONCRETO, DIMENSÕES INTERNAS = 2X2,5 M. AF_05/2018</v>
          </cell>
          <cell r="C1501" t="str">
            <v>M</v>
          </cell>
          <cell r="D1501">
            <v>2083.35</v>
          </cell>
        </row>
        <row r="1502">
          <cell r="A1502">
            <v>98024</v>
          </cell>
          <cell r="B1502" t="str">
            <v>BASE PARA POÇO DE VISITA RETANGULAR PARA ESGOTO, EM ALVENARIA COM BLOCOS DE CONCRETO, DIMENSÕES INTERNAS = 2X3 M, PROFUNDIDADE = 1,45 M, EXCLUINDO TAMPÃO. AF_05/2018</v>
          </cell>
          <cell r="C1502" t="str">
            <v>UN</v>
          </cell>
          <cell r="D1502">
            <v>6234.37</v>
          </cell>
        </row>
        <row r="1503">
          <cell r="A1503">
            <v>98025</v>
          </cell>
          <cell r="B1503" t="str">
            <v>ACRÉSCIMO PARA POÇO DE VISITA RETANGULAR PARA ESGOTO, EM ALVENARIA COM BLOCOS DE CONCRETO, DIMENSÕES INTERNAS = 2X3 M. AF_05/2018</v>
          </cell>
          <cell r="C1503" t="str">
            <v>M</v>
          </cell>
          <cell r="D1503">
            <v>2287.85</v>
          </cell>
        </row>
        <row r="1504">
          <cell r="A1504">
            <v>98026</v>
          </cell>
          <cell r="B1504" t="str">
            <v>BASE PARA POÇO DE VISITA RETANGULAR PARA ESGOTO, EM ALVENARIA COM BLOCOS DE CONCRETO, DIMENSÕES INTERNAS = 2X3,5 M, PROFUNDIDADE = 1,45 M, EXCLUINDO TAMPÃO. AF_05/2018</v>
          </cell>
          <cell r="C1504" t="str">
            <v>UN</v>
          </cell>
          <cell r="D1504">
            <v>7028.12</v>
          </cell>
        </row>
        <row r="1505">
          <cell r="A1505">
            <v>98027</v>
          </cell>
          <cell r="B1505" t="str">
            <v>ACRÉSCIMO PARA POÇO DE VISITA RETANGULAR PARA ESGOTO, EM ALVENARIA COM BLOCOS DE CONCRETO, DIMENSÕES INTERNAS = 2X3,5 M. AF_05/2018</v>
          </cell>
          <cell r="C1505" t="str">
            <v>M</v>
          </cell>
          <cell r="D1505">
            <v>2492.35</v>
          </cell>
        </row>
        <row r="1506">
          <cell r="A1506">
            <v>98028</v>
          </cell>
          <cell r="B1506" t="str">
            <v>BASE PARA POÇO DE VISITA RETANGULAR PARA ESGOTO, EM ALVENARIA COM BLOCOS DE CONCRETO, DIMENSÕES INTERNAS = 2X4 M, PROFUNDIDADE = 1,45 M, EXCLUINDO TAMPÃO. AF_05/2018</v>
          </cell>
          <cell r="C1506" t="str">
            <v>UN</v>
          </cell>
          <cell r="D1506">
            <v>7821.83</v>
          </cell>
        </row>
        <row r="1507">
          <cell r="A1507">
            <v>98029</v>
          </cell>
          <cell r="B1507" t="str">
            <v>ACRÉSCIMO PARA POÇO DE VISITA RETANGULAR PARA ESGOTO, EM ALVENARIA COM BLOCOS DE CONCRETO, DIMENSÕES INTERNAS = 2X4 M. AF_05/2018</v>
          </cell>
          <cell r="C1507" t="str">
            <v>M</v>
          </cell>
          <cell r="D1507">
            <v>2702.56</v>
          </cell>
        </row>
        <row r="1508">
          <cell r="A1508">
            <v>98030</v>
          </cell>
          <cell r="B1508" t="str">
            <v>BASE PARA POÇO DE VISITA RETANGULAR PARA ESGOTO, EM ALVENARIA COM BLOCOS DE CONCRETO, DIMENSÕES INTERNAS = 2,5X2,5 M, PROFUNDIDADE = 1,45 M, EXCLUINDO TAMPÃO. AF_05/2018</v>
          </cell>
          <cell r="C1508" t="str">
            <v>UN</v>
          </cell>
          <cell r="D1508">
            <v>6384.66</v>
          </cell>
        </row>
        <row r="1509">
          <cell r="A1509">
            <v>98031</v>
          </cell>
          <cell r="B1509" t="str">
            <v>ACRÉSCIMO PARA POÇO DE VISITA RETANGULAR PARA ESGOTO, EM ALVENARIA COM BLOCOS DE CONCRETO, DIMENSÕES INTERNAS = 2,5X2,5 M. AF_05/2018</v>
          </cell>
          <cell r="C1509" t="str">
            <v>M</v>
          </cell>
          <cell r="D1509">
            <v>2293.63</v>
          </cell>
        </row>
        <row r="1510">
          <cell r="A1510">
            <v>98032</v>
          </cell>
          <cell r="B1510" t="str">
            <v>BASE PARA POÇO DE VISITA RETANGULAR PARA ESGOTO, EM ALVENARIA COM BLOCOS DE CONCRETO, DIMENSÕES INTERNAS = 2,5X3 M, PROFUNDIDADE = 1,45 M, EXCLUINDO TAMPÃO. AF_05/2018</v>
          </cell>
          <cell r="C1510" t="str">
            <v>UN</v>
          </cell>
          <cell r="D1510">
            <v>7339.47</v>
          </cell>
        </row>
        <row r="1511">
          <cell r="A1511">
            <v>98033</v>
          </cell>
          <cell r="B1511" t="str">
            <v>ACRÉSCIMO PARA POÇO DE VISITA RETANGULAR PARA ESGOTO, EM ALVENARIA COM BLOCOS DE CONCRETO, DIMENSÕES INTERNAS = 2,5X3 M. AF_05/2018</v>
          </cell>
          <cell r="C1511" t="str">
            <v>M</v>
          </cell>
          <cell r="D1511">
            <v>2498.12</v>
          </cell>
        </row>
        <row r="1512">
          <cell r="A1512">
            <v>98034</v>
          </cell>
          <cell r="B1512" t="str">
            <v>BASE PARA POÇO DE VISITA RETANGULAR PARA ESGOTO, EM ALVENARIA COM BLOCOS DE CONCRETO, DIMENSÕES INTERNAS = 2,5X3,5 M, PROFUNDIDADE = 1,45 M, EXCLUINDO TAMPÃO. AF_05/2018</v>
          </cell>
          <cell r="C1512" t="str">
            <v>UN</v>
          </cell>
          <cell r="D1512">
            <v>8294.2999999999993</v>
          </cell>
        </row>
        <row r="1513">
          <cell r="A1513">
            <v>98035</v>
          </cell>
          <cell r="B1513" t="str">
            <v>ACRÉSCIMO PARA POÇO DE VISITA RETANGULAR PARA ESGOTO, EM ALVENARIA COM BLOCOS DE CONCRETO, DIMENSÕES INTERNAS = 2,5X3,5 M. AF_05/2018</v>
          </cell>
          <cell r="C1513" t="str">
            <v>M</v>
          </cell>
          <cell r="D1513">
            <v>2702.56</v>
          </cell>
        </row>
        <row r="1514">
          <cell r="A1514">
            <v>98036</v>
          </cell>
          <cell r="B1514" t="str">
            <v>BASE PARA POÇO DE VISITA RETANGULAR PARA ESGOTO, EM ALVENARIA COM BLOCOS DE CONCRETO, DIMENSÕES INTERNAS = 2,5X4 M, PROFUNDIDADE = 1,45 M, EXCLUINDO TAMPÃO. AF_05/2018</v>
          </cell>
          <cell r="C1514" t="str">
            <v>UN</v>
          </cell>
          <cell r="D1514">
            <v>9249.19</v>
          </cell>
        </row>
        <row r="1515">
          <cell r="A1515">
            <v>98037</v>
          </cell>
          <cell r="B1515" t="str">
            <v>ACRÉSCIMO PARA POÇO DE VISITA RETANGULAR PARA ESGOTO, EM ALVENARIA COM BLOCOS DE CONCRETO, DIMENSÕES INTERNAS = 2,5X4 M. AF_05/2018</v>
          </cell>
          <cell r="C1515" t="str">
            <v>M</v>
          </cell>
          <cell r="D1515">
            <v>2912.83</v>
          </cell>
        </row>
        <row r="1516">
          <cell r="A1516">
            <v>98038</v>
          </cell>
          <cell r="B1516" t="str">
            <v>BASE PARA POÇO DE VISITA RETANGULAR PARA ESGOTO, EM ALVENARIA COM BLOCOS DE CONCRETO, DIMENSÕES INTERNAS = 3X3 M, PROFUNDIDADE = 1,45 M, EXCLUINDO TAMPÃO. AF_05/2018</v>
          </cell>
          <cell r="C1516" t="str">
            <v>UN</v>
          </cell>
          <cell r="D1516">
            <v>8484.52</v>
          </cell>
        </row>
        <row r="1517">
          <cell r="A1517">
            <v>98039</v>
          </cell>
          <cell r="B1517" t="str">
            <v>ACRÉSCIMO PARA POÇO DE VISITA RETANGULAR PARA ESGOTO, EM ALVENARIA COM BLOCOS DE CONCRETO, DIMENSÕES INTERNAS = 3X3 M. AF_05/2018</v>
          </cell>
          <cell r="C1517" t="str">
            <v>M</v>
          </cell>
          <cell r="D1517">
            <v>2708.32</v>
          </cell>
        </row>
        <row r="1518">
          <cell r="A1518">
            <v>98040</v>
          </cell>
          <cell r="B1518" t="str">
            <v>BASE PARA POÇO DE VISITA RETANGULAR PARA ESGOTO, EM ALVENARIA COM BLOCOS DE CONCRETO, DIMENSÕES INTERNAS = 3X3,5 M, PROFUNDIDADE = 1,45 M, EXCLUINDO TAMPÃO. AF_05/2018</v>
          </cell>
          <cell r="C1518" t="str">
            <v>UN</v>
          </cell>
          <cell r="D1518">
            <v>9583.75</v>
          </cell>
        </row>
        <row r="1519">
          <cell r="A1519">
            <v>98041</v>
          </cell>
          <cell r="B1519" t="str">
            <v>ACRÉSCIMO PARA POÇO DE VISITA RETANGULAR PARA ESGOTO, EM ALVENARIA COM BLOCOS DE CONCRETO, DIMENSÕES INTERNAS = 3X3,5 M. AF_05/2018</v>
          </cell>
          <cell r="C1519" t="str">
            <v>M</v>
          </cell>
          <cell r="D1519">
            <v>2912.83</v>
          </cell>
        </row>
        <row r="1520">
          <cell r="A1520">
            <v>98042</v>
          </cell>
          <cell r="B1520" t="str">
            <v>BASE PARA POÇO DE VISITA RETANGULAR PARA ESGOTO, EM ALVENARIA COM BLOCOS DE CONCRETO, DIMENSÕES INTERNAS = 3X4 M, PROFUNDIDADE = 1,45 M, EXCLUINDO TAMPÃO. AF_05/2018</v>
          </cell>
          <cell r="C1520" t="str">
            <v>UN</v>
          </cell>
          <cell r="D1520">
            <v>10683.01</v>
          </cell>
        </row>
        <row r="1521">
          <cell r="A1521">
            <v>98043</v>
          </cell>
          <cell r="B1521" t="str">
            <v>ACRÉSCIMO PARA POÇO DE VISITA RETANGULAR PARA ESGOTO, EM ALVENARIA COM BLOCOS DE CONCRETO, DIMENSÕES INTERNAS = 3X4 M. AF_05/2018</v>
          </cell>
          <cell r="C1521" t="str">
            <v>M</v>
          </cell>
          <cell r="D1521">
            <v>3123.09</v>
          </cell>
        </row>
        <row r="1522">
          <cell r="A1522">
            <v>98044</v>
          </cell>
          <cell r="B1522" t="str">
            <v>BASE PARA POÇO DE VISITA RETANGULAR PARA ESGOTO, EM ALVENARIA COM BLOCOS DE CONCRETO, DIMENSÕES INTERNAS = 3,5X3,5 M, PROFUNDIDADE = 1,45 M, EXCLUINDO TAMPÃO. AF_05/2018</v>
          </cell>
          <cell r="C1522" t="str">
            <v>UN</v>
          </cell>
          <cell r="D1522">
            <v>10881.45</v>
          </cell>
        </row>
        <row r="1523">
          <cell r="A1523">
            <v>98045</v>
          </cell>
          <cell r="B1523" t="str">
            <v>ACRÉSCIMO PARA POÇO DE VISITA RETANGULAR PARA ESGOTO, EM ALVENARIA COM BLOCOS DE CONCRETO, DIMENSÕES INTERNAS = 3,5X3,5 M. AF_05/2018</v>
          </cell>
          <cell r="C1523" t="str">
            <v>M</v>
          </cell>
          <cell r="D1523">
            <v>3123.09</v>
          </cell>
        </row>
        <row r="1524">
          <cell r="A1524">
            <v>98046</v>
          </cell>
          <cell r="B1524" t="str">
            <v>BASE PARA POÇO DE VISITA RETANGULAR PARA ESGOTO, EM ALVENARIA COM BLOCOS DE CONCRETO, DIMENSÕES INTERNAS = 3,5X4 M, PROFUNDIDADE = 1,45 M, EXCLUINDO TAMPÃO. AF_05/2018</v>
          </cell>
          <cell r="C1524" t="str">
            <v>UN</v>
          </cell>
          <cell r="D1524">
            <v>12126.29</v>
          </cell>
        </row>
        <row r="1525">
          <cell r="A1525">
            <v>98047</v>
          </cell>
          <cell r="B1525" t="str">
            <v>ACRÉSCIMO PARA POÇO DE VISITA RETANGULAR PARA ESGOTO, EM ALVENARIA COM BLOCOS DE CONCRETO, DIMENSÕES INTERNAS = 3,5X4 M. AF_05/2018</v>
          </cell>
          <cell r="C1525" t="str">
            <v>M</v>
          </cell>
          <cell r="D1525">
            <v>3333.37</v>
          </cell>
        </row>
        <row r="1526">
          <cell r="A1526">
            <v>98048</v>
          </cell>
          <cell r="B1526" t="str">
            <v>BASE PARA POÇO DE VISITA RETANGULAR PARA ESGOTO, EM ALVENARIA COM BLOCOS DE CONCRETO, DIMENSÕES INTERNAS = 4X4 M, PROFUNDIDADE = 1,45 M, EXCLUINDO TAMPÃO. AF_05/2018</v>
          </cell>
          <cell r="C1526" t="str">
            <v>UN</v>
          </cell>
          <cell r="D1526">
            <v>13579.14</v>
          </cell>
        </row>
        <row r="1527">
          <cell r="A1527">
            <v>98049</v>
          </cell>
          <cell r="B1527" t="str">
            <v>ACRÉSCIMO PARA POÇO DE VISITA RETANGULAR PARA ESGOTO, EM ALVENARIA COM BLOCOS DE CONCRETO, DIMENSÕES INTERNAS = 4X4 M. AF_05/2018</v>
          </cell>
          <cell r="C1527" t="str">
            <v>M</v>
          </cell>
          <cell r="D1527">
            <v>3487.21</v>
          </cell>
        </row>
        <row r="1528">
          <cell r="A1528">
            <v>98050</v>
          </cell>
          <cell r="B1528" t="str">
            <v>CHAMINÉ CIRCULAR PARA POÇO DE VISITA PARA ESGOTO, EM CONCRETO PRÉ-MOLDADO, DIÂMETRO INTERNO = 0,6 M. AF_05/2018</v>
          </cell>
          <cell r="C1528" t="str">
            <v>M</v>
          </cell>
          <cell r="D1528">
            <v>203.19</v>
          </cell>
        </row>
        <row r="1529">
          <cell r="A1529">
            <v>98051</v>
          </cell>
          <cell r="B1529" t="str">
            <v>CHAMINÉ CIRCULAR PARA POÇO DE VISITA PARA ESGOTO, EM ALVENARIA COM TIJOLOS CERÂMICOS MACIÇOS, DIÂMETRO INTERNO = 0,6 M. AF_05/2018</v>
          </cell>
          <cell r="C1529" t="str">
            <v>M</v>
          </cell>
          <cell r="D1529">
            <v>751.45</v>
          </cell>
        </row>
        <row r="1530">
          <cell r="A1530">
            <v>98405</v>
          </cell>
          <cell r="B1530" t="str">
            <v>BASE PARA POÇO DE VISITA CIRCULAR PARA  ESGOTO, EM ALVENARIA COM TIJOLOS CERÂMICOS MACIÇOS, DIÂMETRO INTERNO = 1 M, PROFUNDIDADE = 1,45 M, EXCLUINDO TAMPÃO. AF_05/2018</v>
          </cell>
          <cell r="C1530" t="str">
            <v>UN</v>
          </cell>
          <cell r="D1530">
            <v>1942.99</v>
          </cell>
        </row>
        <row r="1531">
          <cell r="A1531">
            <v>98406</v>
          </cell>
          <cell r="B1531" t="str">
            <v>BASE PARA POÇO DE VISITA RETANGULAR PARA ESGOTO, EM ALVENARIA COM BLOCOS DE CONCRETO, DIMENSÕES INTERNAS = 1X3,5 M, PROFUNDIDADE = 1,45 M, EXCLUINDO TAMPÃO. AF_05/2018</v>
          </cell>
          <cell r="C1531" t="str">
            <v>UN</v>
          </cell>
          <cell r="D1531">
            <v>4671.42</v>
          </cell>
        </row>
        <row r="1532">
          <cell r="A1532">
            <v>98407</v>
          </cell>
          <cell r="B1532" t="str">
            <v>BASE PARA POÇO DE VISITA RETANGULAR PARA ESGOTO, EM ALVENARIA COM BLOCOS DE CONCRETO, DIMENSÕES INTERNAS = 1X2 M, PROFUNDIDADE = 1,45 M, EXCLUINDO TAMPÃO. AF_05/2018</v>
          </cell>
          <cell r="C1532" t="str">
            <v>UN</v>
          </cell>
          <cell r="D1532">
            <v>3063.18</v>
          </cell>
        </row>
        <row r="1533">
          <cell r="A1533">
            <v>98408</v>
          </cell>
          <cell r="B1533" t="str">
            <v>BASE PARA POÇO DE VISITA RETANGULAR PARA ESGOTO, EM ALVENARIA COM BLOCOS DE CONCRETO, DIMENSÕES INTERNAS = 1X2,5 M, PROFUNDIDADE = 1,45 M, EXCLUINDO TAMPÃO. AF_05/2018</v>
          </cell>
          <cell r="C1533" t="str">
            <v>UN</v>
          </cell>
          <cell r="D1533">
            <v>3591.68</v>
          </cell>
        </row>
        <row r="1534">
          <cell r="A1534">
            <v>98409</v>
          </cell>
          <cell r="B1534" t="str">
            <v>ACRÉSCIMO PARA POÇO DE VISITA CIRCULAR PARA ESGOTO, EM CONCRETO PRÉ-MOLDADO, DIÂMETRO INTERNO = 0,8 M. AF_05/2018</v>
          </cell>
          <cell r="C1534" t="str">
            <v>M</v>
          </cell>
          <cell r="D1534">
            <v>309.57</v>
          </cell>
        </row>
        <row r="1535">
          <cell r="A1535">
            <v>98414</v>
          </cell>
          <cell r="B1535" t="str">
            <v>BASE PARA POÇO DE VISITA CIRCULAR PARA  ESGOTO, EM CONCRETO PRÉ-MOLDADO, DIÂMETRO INTERNO = 1 M, PROFUNDIDADE = 1,45 M, EXCLUINDO TAMPÃO. AF_05/2018_P</v>
          </cell>
          <cell r="C1535" t="str">
            <v>UN</v>
          </cell>
          <cell r="D1535">
            <v>932.48</v>
          </cell>
        </row>
        <row r="1536">
          <cell r="A1536">
            <v>98415</v>
          </cell>
          <cell r="B1536" t="str">
            <v>(COMPOSIÇÃO REPRESENTATIVA) POÇO DE VISITA CIRCULAR PARA ESGOTO, EM CONCRETO PRÉ-MOLDADO, DIÂMETRO INTERNO = 1,0 M, PROFUNDIDADE ATÉ 1,50 M, EXCLUINDO TAMPÃO. AF_04/2018</v>
          </cell>
          <cell r="C1536" t="str">
            <v>UN</v>
          </cell>
          <cell r="D1536">
            <v>932.48</v>
          </cell>
        </row>
        <row r="1537">
          <cell r="A1537">
            <v>98416</v>
          </cell>
          <cell r="B1537" t="str">
            <v>(COMPOSIÇÃO REPRESENTATIVA) POÇO DE VISITA CIRCULAR PARA ESGOTO, EM CONCRETO PRÉ-MOLDADO, DIÂMETRO INTERNO = 1,0 M, PROFUNDIDADE DE 1,50 A 2,00 M, EXCLUINDO TAMPÃO. AF_04/2018</v>
          </cell>
          <cell r="C1537" t="str">
            <v>UN</v>
          </cell>
          <cell r="D1537">
            <v>1119.81</v>
          </cell>
        </row>
        <row r="1538">
          <cell r="A1538">
            <v>98417</v>
          </cell>
          <cell r="B1538" t="str">
            <v>(COMPOSIÇÃO REPRESENTATIVA) POÇO DE VISITA CIRCULAR PARA ESGOTO, EM CONCRETO PRÉ-MOLDADO, DIÂMETRO INTERNO = 1,0 M, PROFUNDIDADE DE 2,00 A 2,50 M, EXCLUINDO TAMPÃO. AF_04/2018</v>
          </cell>
          <cell r="C1538" t="str">
            <v>UN</v>
          </cell>
          <cell r="D1538">
            <v>1307.1500000000001</v>
          </cell>
        </row>
        <row r="1539">
          <cell r="A1539">
            <v>98418</v>
          </cell>
          <cell r="B1539" t="str">
            <v>(COMPOSIÇÃO REPRESENTATIVA) POÇO DE VISITA CIRCULAR PARA ESGOTO, EM CONCRETO PRÉ-MOLDADO, DIÂMETRO INTERNO = 1,0 M, PROFUNDIDADE DE 2,50 A 3,00 M, EXCLUINDO TAMPÃO. AF_04/2018</v>
          </cell>
          <cell r="C1539" t="str">
            <v>UN</v>
          </cell>
          <cell r="D1539">
            <v>1408.74</v>
          </cell>
        </row>
        <row r="1540">
          <cell r="A1540">
            <v>98419</v>
          </cell>
          <cell r="B1540" t="str">
            <v>(COMPOSIÇÃO REPRESENTATIVA) POÇO DE VISITA CIRCULAR PARA ESGOTO, EM CONCRETO PRÉ-MOLDADO, DIÂMETRO INTERNO = 1,0 M, PROFUNDIDADE DE 3,00 A 3,50 M, EXCLUINDO TAMPÃO. AF_04/2018</v>
          </cell>
          <cell r="C1540" t="str">
            <v>UN</v>
          </cell>
          <cell r="D1540">
            <v>1510.34</v>
          </cell>
        </row>
        <row r="1541">
          <cell r="A1541">
            <v>98420</v>
          </cell>
          <cell r="B1541" t="str">
            <v>(COMPOSIÇÃO REPRESENTATIVA) POÇO DE VISITA CIRCULAR PARA ESGOTO, EM CONCRETO PRÉ-MOLDADO, DIÂMETRO INTERNO = 1,0 M, PROFUNDIDADE ATÉ 1,50 M, INCLUINDO TAMPÃO DE FERRO FUNDIDO, DIÂMETRO DE 60 CM. AF_04/2018</v>
          </cell>
          <cell r="C1541" t="str">
            <v>UN</v>
          </cell>
          <cell r="D1541">
            <v>1308.8</v>
          </cell>
        </row>
        <row r="1542">
          <cell r="A1542">
            <v>98421</v>
          </cell>
          <cell r="B1542" t="str">
            <v>(COMPOSIÇÃO REPRESENTATIVA) POÇO DE VISITA CIRCULAR PARA ESGOTO, EM CONCRETO PRÉ-MOLDADO, DIÂMETRO INTERNO = 1,0 M, PROFUNDIDADE DE 1,50 A 2,00 M, INCLUINDO TAMPÃO DE FERRO FUNDIDO, DIÂMETRO DE 60 CM. AF_04/2018</v>
          </cell>
          <cell r="C1542" t="str">
            <v>UN</v>
          </cell>
          <cell r="D1542">
            <v>1496.13</v>
          </cell>
        </row>
        <row r="1543">
          <cell r="A1543">
            <v>98422</v>
          </cell>
          <cell r="B1543" t="str">
            <v>(COMPOSIÇÃO REPRESENTATIVA) POÇO DE VISITA CIRCULAR PARA ESGOTO, EM CONCRETO PRÉ-MOLDADO, DIÂMETRO INTERNO = 1,0 M, PROFUNDIDADE DE 2,00 A 2,50 M, INCLUINDO TAMPÃO DE FERRO FUNDIDO, DIÂMETRO DE 60 CM. AF_04/2018</v>
          </cell>
          <cell r="C1543" t="str">
            <v>UN</v>
          </cell>
          <cell r="D1543">
            <v>1683.47</v>
          </cell>
        </row>
        <row r="1544">
          <cell r="A1544">
            <v>98423</v>
          </cell>
          <cell r="B1544" t="str">
            <v>(COMPOSIÇÃO REPRESENTATIVA) POÇO DE VISITA CIRCULAR PARA ESGOTO, EM CONCRETO PRÉ-MOLDADO, DIÂMETRO INTERNO = 1,0 M, PROFUNDIDADE DE 2,50 A 3,00 M, INCLUINDO TAMPÃO DE FERRO FUNDIDO, DIÂMETRO DE 60 CM. AF_04/2018</v>
          </cell>
          <cell r="C1544" t="str">
            <v>UN</v>
          </cell>
          <cell r="D1544">
            <v>1785.06</v>
          </cell>
        </row>
        <row r="1545">
          <cell r="A1545">
            <v>98424</v>
          </cell>
          <cell r="B1545" t="str">
            <v>(COMPOSIÇÃO REPRESENTATIVA) POÇO DE VISITA CIRCULAR PARA ESGOTO, EM CONCRETO PRÉ-MOLDADO, DIÂMETRO INTERNO = 1,0 M, PROFUNDIDADE DE 3,00 A 3,50 M, INCLUINDO TAMPÃO DE FERRO FUNDIDO, DIÂMETRO DE 60 CM. AF_04/2018</v>
          </cell>
          <cell r="C1545" t="str">
            <v>UN</v>
          </cell>
          <cell r="D1545">
            <v>1886.66</v>
          </cell>
        </row>
        <row r="1546">
          <cell r="A1546">
            <v>98425</v>
          </cell>
          <cell r="B1546" t="str">
            <v>(COMPOSIÇÃO REPRESENTATIVA) POÇO DE VISITA CIRCULAR PARA ESGOTO, EM ALVENARIA COM TIJOLOS CERÂMICOS MACIÇOS, DIÂMETRO INTERNO = 1,2 M, PROFUNDIDADE ATÉ 1,50 M, EXCLUINDO TAMPÃO. AF_04/2018</v>
          </cell>
          <cell r="C1546" t="str">
            <v>UN</v>
          </cell>
          <cell r="D1546">
            <v>2293.56</v>
          </cell>
        </row>
        <row r="1547">
          <cell r="A1547">
            <v>98426</v>
          </cell>
          <cell r="B1547" t="str">
            <v>(COMPOSIÇÃO REPRESENTATIVA) POÇO DE VISITA CIRCULAR PARA ESGOTO, EM ALVENARIA COM TIJOLOS CERÂMICOS MACIÇOS, DIÂMETRO INTERNO = 1,2 M, PROFUNDIDADE DE 1,50 A 2,00 M, EXCLUINDO TAMPÃO. AF_04/2018</v>
          </cell>
          <cell r="C1547" t="str">
            <v>UN</v>
          </cell>
          <cell r="D1547">
            <v>2973.27</v>
          </cell>
        </row>
        <row r="1548">
          <cell r="A1548">
            <v>98427</v>
          </cell>
          <cell r="B1548" t="str">
            <v>(COMPOSIÇÃO REPRESENTATIVA) POÇO DE VISITA CIRCULAR PARA ESGOTO, EM ALVENARIA COM TIJOLOS CERÂMICOS MACIÇOS, DIÂMETRO INTERNO = 1,2 M, PROFUNDIDADE DE 2,00 A 2,50 M, EXCLUINDO TAMPÃO. AF_04/2018</v>
          </cell>
          <cell r="C1548" t="str">
            <v>UN</v>
          </cell>
          <cell r="D1548">
            <v>3652.99</v>
          </cell>
        </row>
        <row r="1549">
          <cell r="A1549">
            <v>98428</v>
          </cell>
          <cell r="B1549" t="str">
            <v>(COMPOSIÇÃO REPRESENTATIVA) POÇO DE VISITA CIRCULAR PARA ESGOTO, EM ALVENARIA COM TIJOLOS CERÂMICOS MACIÇOS, DIÂMETRO INTERNO = 1,2 M, PROFUNDIDADE DE 2,50 A 3,00 M, EXCLUINDO TAMPÃO. AF_04/2018</v>
          </cell>
          <cell r="C1549" t="str">
            <v>UN</v>
          </cell>
          <cell r="D1549">
            <v>4028.71</v>
          </cell>
        </row>
        <row r="1550">
          <cell r="A1550">
            <v>98429</v>
          </cell>
          <cell r="B1550" t="str">
            <v>(COMPOSIÇÃO REPRESENTATIVA) POÇO DE VISITA CIRCULAR PARA ESGOTO, EM ALVENARIA COM TIJOLOS CERÂMICOS MACIÇOS, DIÂMETRO INTERNO = 1,2 M, PROFUNDIDADE DE 3,00 A 3,50 M, EXCLUINDO TAMPÃO. AF_04/2018</v>
          </cell>
          <cell r="C1550" t="str">
            <v>UN</v>
          </cell>
          <cell r="D1550">
            <v>4404.4399999999996</v>
          </cell>
        </row>
        <row r="1551">
          <cell r="A1551">
            <v>98430</v>
          </cell>
          <cell r="B1551" t="str">
            <v>(COMPOSIÇÃO REPRESENTATIVA) POÇO DE VISITA CIRCULAR PARA ESGOTO, EM ALVENARIA COM TIJOLOS CERÂMICOS MACIÇOS, DIÂMETRO INTERNO = 1,2 M, PROFUNDIDADE ATÉ 1,50 M, INCLUINDO TAMPÃO DE FERRO FUNDIDO, DIÂMETRO DE 60 CM. AF_04/2018</v>
          </cell>
          <cell r="C1551" t="str">
            <v>UN</v>
          </cell>
          <cell r="D1551">
            <v>2669.88</v>
          </cell>
        </row>
        <row r="1552">
          <cell r="A1552">
            <v>98431</v>
          </cell>
          <cell r="B1552" t="str">
            <v>(COMPOSIÇÃO REPRESENTATIVA) POÇO DE VISITA CIRCULAR PARA ESGOTO, EM ALVENARIA COM TIJOLOS CERÂMICOS MACIÇOS, DIÂMETRO INTERNO = 1,2 M, PROFUNDIDADE DE 1,50 A 2,00 M, INCLUINDO TAMPÃO DE FERRO FUNDIDO, DIÂMETRO DE 60 CM. AF_04/2018</v>
          </cell>
          <cell r="C1552" t="str">
            <v>UN</v>
          </cell>
          <cell r="D1552">
            <v>3349.59</v>
          </cell>
        </row>
        <row r="1553">
          <cell r="A1553">
            <v>98432</v>
          </cell>
          <cell r="B1553" t="str">
            <v>(COMPOSIÇÃO REPRESENTATIVA) POÇO DE VISITA CIRCULAR PARA ESGOTO, EM ALVENARIA COM TIJOLOS CERÂMICOS MACIÇOS, DIÂMETRO INTERNO = 1,2 M, PROFUNDIDADE DE 2,00 A 2,50 M, INCLUINDO TAMPÃO DE FERRO FUNDIDO, DIÂMETRO DE 60 CM. AF_04/2018</v>
          </cell>
          <cell r="C1553" t="str">
            <v>UN</v>
          </cell>
          <cell r="D1553">
            <v>4029.31</v>
          </cell>
        </row>
        <row r="1554">
          <cell r="A1554">
            <v>98433</v>
          </cell>
          <cell r="B1554" t="str">
            <v>(COMPOSIÇÃO REPRESENTATIVA) POÇO DE VISITA CIRCULAR PARA ESGOTO, EM ALVENARIA COM TIJOLOS CERÂMICOS MACIÇOS, DIÂMETRO INTERNO = 1,2 M, PROFUNDIDADE DE 2,50 A 3,00 M, INCLUINDO TAMPÃO DE FERRO FUNDIDO, DIÂMETRO DE 60 CM. AF_04/2018</v>
          </cell>
          <cell r="C1554" t="str">
            <v>UN</v>
          </cell>
          <cell r="D1554">
            <v>4405.03</v>
          </cell>
        </row>
        <row r="1555">
          <cell r="A1555">
            <v>98434</v>
          </cell>
          <cell r="B1555" t="str">
            <v>(COMPOSIÇÃO REPRESENTATIVA) POÇO DE VISITA CIRCULAR PARA ESGOTO, EM ALVENARIA COM TIJOLOS CERÂMICOS MACIÇOS, DIÂMETRO INTERNO = 1,2 M, PROFUNDIDADE DE 3,00 A 3,50 M, INCLUINDO TAMPÃO DE FERRO FUNDIDO, DIÂMETRO DE 60 CM. AF_04/2018</v>
          </cell>
          <cell r="C1555" t="str">
            <v>UN</v>
          </cell>
          <cell r="D1555">
            <v>4780.76</v>
          </cell>
        </row>
        <row r="1556">
          <cell r="A1556">
            <v>99240</v>
          </cell>
          <cell r="B1556" t="str">
            <v>ACRÉSCIMO PARA POÇO DE VISITA CIRCULAR PARA DRENAGEM, EM CONCRETO PRÉ-MOLDADO, DIÂMETRO INTERNO = 1,2 M. AF_05/2018</v>
          </cell>
          <cell r="C1556" t="str">
            <v>M</v>
          </cell>
          <cell r="D1556">
            <v>410.28</v>
          </cell>
        </row>
        <row r="1557">
          <cell r="A1557">
            <v>99241</v>
          </cell>
          <cell r="B1557" t="str">
            <v>ACRÉSCIMO PARA POÇO DE VISITA RETANGULAR PARA DRENAGEM, EM ALVENARIA COM BLOCOS DE CONCRETO, DIMENSÕES INTERNAS = 1,5X1,5 M. AF_05/2018</v>
          </cell>
          <cell r="C1557" t="str">
            <v>M</v>
          </cell>
          <cell r="D1557">
            <v>1395.61</v>
          </cell>
        </row>
        <row r="1558">
          <cell r="A1558">
            <v>99242</v>
          </cell>
          <cell r="B1558" t="str">
            <v>BASE PARA POÇO DE VISITA CIRCULAR PARA DRENAGEM, EM ALVENARIA COM TIJOLOS CERÂMICOS MACIÇOS, DIÂMETRO INTERNO = 1,2 M, PROFUNDIDADE = 1,45 M, EXCLUINDO TAMPÃO. AF_05/2018</v>
          </cell>
          <cell r="C1558" t="str">
            <v>UN</v>
          </cell>
          <cell r="D1558">
            <v>2218.6799999999998</v>
          </cell>
        </row>
        <row r="1559">
          <cell r="A1559">
            <v>99243</v>
          </cell>
          <cell r="B1559" t="str">
            <v>ACRÉSCIMO PARA POÇO DE VISITA CIRCULAR PARA DRENAGEM, EM ALVENARIA COM TIJOLOS CERÂMICOS MACIÇOS, DIÂMETRO INTERNO = 1,2 M. AF_05/2018</v>
          </cell>
          <cell r="C1559" t="str">
            <v>M</v>
          </cell>
          <cell r="D1559">
            <v>1299.42</v>
          </cell>
        </row>
        <row r="1560">
          <cell r="A1560">
            <v>99244</v>
          </cell>
          <cell r="B1560" t="str">
            <v>BASE PARA POÇO DE VISITA RETANGULAR PARA DRENAGEM, EM ALVENARIA COM BLOCOS DE CONCRETO, DIMENSÕES INTERNAS = 1,5X2 M, PROFUNDIDADE = 1,45 M, EXCLUINDO TAMPÃO. AF_05/2018</v>
          </cell>
          <cell r="C1560" t="str">
            <v>UN</v>
          </cell>
          <cell r="D1560">
            <v>3720.86</v>
          </cell>
        </row>
        <row r="1561">
          <cell r="A1561">
            <v>99246</v>
          </cell>
          <cell r="B1561" t="str">
            <v>ACRÉSCIMO PARA POÇO DE VISITA CIRCULAR PARA DRENAGEM, EM CONCRETO PRÉ-MOLDADO, DIÂMETRO INTERNO = 1,5 M. AF_05/2018</v>
          </cell>
          <cell r="C1561" t="str">
            <v>M</v>
          </cell>
          <cell r="D1561">
            <v>637</v>
          </cell>
        </row>
        <row r="1562">
          <cell r="A1562">
            <v>99247</v>
          </cell>
          <cell r="B1562" t="str">
            <v>ACRÉSCIMO PARA POÇO DE VISITA RETANGULAR PARA DRENAGEM, EM ALVENARIA COM BLOCOS DE CONCRETO, DIMENSÕES INTERNAS = 1,5X2 M. AF_05/2018</v>
          </cell>
          <cell r="C1562" t="str">
            <v>M</v>
          </cell>
          <cell r="D1562">
            <v>1593.25</v>
          </cell>
        </row>
        <row r="1563">
          <cell r="A1563">
            <v>99248</v>
          </cell>
          <cell r="B1563" t="str">
            <v>BASE PARA POÇO DE VISITA CIRCULAR PARA DRENAGEM, EM ALVENARIA COM TIJOLOS CERÂMICOS MACIÇOS, DIÂMETRO INTERNO = 1,5 M, PROFUNDIDADE = 1,45 M, EXCLUINDO TAMPÃO. AF_05/2018</v>
          </cell>
          <cell r="C1563" t="str">
            <v>UN</v>
          </cell>
          <cell r="D1563">
            <v>2817.65</v>
          </cell>
        </row>
        <row r="1564">
          <cell r="A1564">
            <v>99249</v>
          </cell>
          <cell r="B1564" t="str">
            <v>ACRÉSCIMO PARA POÇO DE VISITA CIRCULAR PARA DRENAGEM, EM ALVENARIA COM TIJOLOS CERÂMICOS MACIÇOS, DIÂMETRO INTERNO = 1,5 M. AF_05/2018</v>
          </cell>
          <cell r="C1564" t="str">
            <v>M</v>
          </cell>
          <cell r="D1564">
            <v>1592.75</v>
          </cell>
        </row>
        <row r="1565">
          <cell r="A1565">
            <v>99252</v>
          </cell>
          <cell r="B1565" t="str">
            <v>BASE PARA POÇO DE VISITA RETANGULAR PARA DRENAGEM, EM ALVENARIA COM BLOCOS DE CONCRETO, DIMENSÕES INTERNAS = 1X1 M, PROFUNDIDADE = 1,45 M, EXCLUINDO TAMPÃO. AF_05/2018</v>
          </cell>
          <cell r="C1565" t="str">
            <v>UN</v>
          </cell>
          <cell r="D1565">
            <v>1956.98</v>
          </cell>
        </row>
        <row r="1566">
          <cell r="A1566">
            <v>99254</v>
          </cell>
          <cell r="B1566" t="str">
            <v>ACRÉSCIMO PARA POÇO DE VISITA RETANGULAR PARA DRENAGEM, EM ALVENARIA COM BLOCOS DE CONCRETO, DIMENSÕES INTERNAS = 1X1 M. AF_05/2018</v>
          </cell>
          <cell r="C1566" t="str">
            <v>M</v>
          </cell>
          <cell r="D1566">
            <v>1000.31</v>
          </cell>
        </row>
        <row r="1567">
          <cell r="A1567">
            <v>99256</v>
          </cell>
          <cell r="B1567" t="str">
            <v>BASE PARA POÇO DE VISITA RETANGULAR PARA DRENAGEM, EM ALVENARIA COM BLOCOS DE CONCRETO, DIMENSÕES INTERNAS = 1,5X2,5 M, PROFUNDIDADE = 1,45 M, EXCLUINDO TAMPÃO. AF_05/2018</v>
          </cell>
          <cell r="C1567" t="str">
            <v>UN</v>
          </cell>
          <cell r="D1567">
            <v>4366.95</v>
          </cell>
        </row>
        <row r="1568">
          <cell r="A1568">
            <v>99259</v>
          </cell>
          <cell r="B1568" t="str">
            <v>BASE PARA POÇO DE VISITA RETANGULAR PARA DRENAGEM, EM ALVENARIA COM BLOCOS DE CONCRETO, DIMENSÕES INTERNAS = 1X1,5 M, PROFUNDIDADE = 1,45 M, EXCLUINDO TAMPÃO. AF_05/2018</v>
          </cell>
          <cell r="C1568" t="str">
            <v>UN</v>
          </cell>
          <cell r="D1568">
            <v>2472.3000000000002</v>
          </cell>
        </row>
        <row r="1569">
          <cell r="A1569">
            <v>99261</v>
          </cell>
          <cell r="B1569" t="str">
            <v>ACRÉSCIMO PARA POÇO DE VISITA RETANGULAR PARA DRENAGEM, EM ALVENARIA COM BLOCOS DE CONCRETO, DIMENSÕES INTERNAS = 1X1,5 M. AF_05/2018</v>
          </cell>
          <cell r="C1569" t="str">
            <v>M</v>
          </cell>
          <cell r="D1569">
            <v>1197.97</v>
          </cell>
        </row>
        <row r="1570">
          <cell r="A1570">
            <v>99263</v>
          </cell>
          <cell r="B1570" t="str">
            <v>ACRÉSCIMO PARA POÇO DE VISITA RETANGULAR PARA DRENAGEM, EM ALVENARIA COM BLOCOS DE CONCRETO, DIMENSÕES INTERNAS = 1,5X2,5 M. AF_05/2018</v>
          </cell>
          <cell r="C1570" t="str">
            <v>M</v>
          </cell>
          <cell r="D1570">
            <v>1790.93</v>
          </cell>
        </row>
        <row r="1571">
          <cell r="A1571">
            <v>99265</v>
          </cell>
          <cell r="B1571" t="str">
            <v>BASE PARA POÇO DE VISITA RETANGULAR PARA DRENAGEM, EM ALVENARIA COM BLOCOS DE CONCRETO, DIMENSÕES INTERNAS = 1X2 M, PROFUNDIDADE = 1,45 M, EXCLUINDO TAMPÃO. AF_05/2018</v>
          </cell>
          <cell r="C1571" t="str">
            <v>UN</v>
          </cell>
          <cell r="D1571">
            <v>2987.58</v>
          </cell>
        </row>
        <row r="1572">
          <cell r="A1572">
            <v>99266</v>
          </cell>
          <cell r="B1572" t="str">
            <v>ACRÉSCIMO PARA POÇO DE VISITA RETANGULAR PARA DRENAGEM, EM ALVENARIA COM BLOCOS DE CONCRETO, DIMENSÕES INTERNAS = 1X2 M. AF_05/2018</v>
          </cell>
          <cell r="C1572" t="str">
            <v>M</v>
          </cell>
          <cell r="D1572">
            <v>1395.61</v>
          </cell>
        </row>
        <row r="1573">
          <cell r="A1573">
            <v>99267</v>
          </cell>
          <cell r="B1573" t="str">
            <v>BASE PARA POÇO DE VISITA RETANGULAR PARA DRENAGEM, EM ALVENARIA COM BLOCOS DE CONCRETO, DIMENSÕES INTERNAS = 1X2,5 M, PROFUNDIDADE = 1,45 M, EXCLUINDO TAMPÃO. AF_05/2018</v>
          </cell>
          <cell r="C1573" t="str">
            <v>UN</v>
          </cell>
          <cell r="D1573">
            <v>3502.87</v>
          </cell>
        </row>
        <row r="1574">
          <cell r="A1574">
            <v>99269</v>
          </cell>
          <cell r="B1574" t="str">
            <v>ACRÉSCIMO PARA POÇO DE VISITA RETANGULAR PARA DRENAGEM, EM ALVENARIA COM BLOCOS DE CONCRETO, DIMENSÕES INTERNAS = 1X2,5 M. AF_05/2018</v>
          </cell>
          <cell r="C1574" t="str">
            <v>M</v>
          </cell>
          <cell r="D1574">
            <v>1593.25</v>
          </cell>
        </row>
        <row r="1575">
          <cell r="A1575">
            <v>99271</v>
          </cell>
          <cell r="B1575" t="str">
            <v>BASE PARA POÇO DE VISITA RETANGULAR PARA DRENAGEM, EM ALVENARIA COM BLOCOS DE CONCRETO, DIMENSÕES INTERNAS = 1,5X3 M, PROFUNDIDADE = 1,45 M, EXCLUINDO TAMPÃO. AF_05/2018</v>
          </cell>
          <cell r="C1575" t="str">
            <v>UN</v>
          </cell>
          <cell r="D1575">
            <v>5012.92</v>
          </cell>
        </row>
        <row r="1576">
          <cell r="A1576">
            <v>99272</v>
          </cell>
          <cell r="B1576" t="str">
            <v>POÇO DE INSPEÇÃO CIRCULAR PARA DRENAGEM, EM ALVENARIA COM TIJOLOS CERÂMICOS MACIÇOS, DIÂMETRO INTERNO = 0,6 M, PROFUNDIDADE = 1 M, EXCLUINDO TAMPÃO. AF_05/2018</v>
          </cell>
          <cell r="C1576" t="str">
            <v>UN</v>
          </cell>
          <cell r="D1576">
            <v>820.34</v>
          </cell>
        </row>
        <row r="1577">
          <cell r="A1577">
            <v>99273</v>
          </cell>
          <cell r="B1577" t="str">
            <v>POÇO DE INSPEÇÃO CIRCULAR PARA DRENAGEM, EM ALVENARIA COM TIJOLOS CERÂMICOS MACIÇOS, DIÂMETRO INTERNO = 0,6 M, PROFUNDIDADE = 1,5 M, EXCLUINDO TAMPÃO. AF_05/2018</v>
          </cell>
          <cell r="C1577" t="str">
            <v>UN</v>
          </cell>
          <cell r="D1577">
            <v>1189.1500000000001</v>
          </cell>
        </row>
        <row r="1578">
          <cell r="A1578">
            <v>99274</v>
          </cell>
          <cell r="B1578" t="str">
            <v>BASE PARA POÇO DE VISITA RETANGULAR PARA DRENAGEM, EM ALVENARIA COM BLOCOS DE CONCRETO, DIMENSÕES INTERNAS = 1X3 M, PROFUNDIDADE = 1,45 M, EXCLUINDO TAMPÃO. AF_05/2018</v>
          </cell>
          <cell r="C1578" t="str">
            <v>UN</v>
          </cell>
          <cell r="D1578">
            <v>4038.4</v>
          </cell>
        </row>
        <row r="1579">
          <cell r="A1579">
            <v>99276</v>
          </cell>
          <cell r="B1579" t="str">
            <v>ACRÉSCIMO PARA POÇO DE VISITA RETANGULAR PARA DRENAGEM, EM ALVENARIA COM BLOCOS DE CONCRETO, DIMENSÕES INTERNAS = 1,5X3 M. AF_05/2018</v>
          </cell>
          <cell r="C1579" t="str">
            <v>M</v>
          </cell>
          <cell r="D1579">
            <v>1988.57</v>
          </cell>
        </row>
        <row r="1580">
          <cell r="A1580">
            <v>99277</v>
          </cell>
          <cell r="B1580" t="str">
            <v>ACRÉSCIMO PARA POÇO DE VISITA RETANGULAR PARA DRENAGEM, EM ALVENARIA COM BLOCOS DE CONCRETO, DIMENSÕES INTERNAS = 1X3 M. AF_05/2018</v>
          </cell>
          <cell r="C1580" t="str">
            <v>M</v>
          </cell>
          <cell r="D1580">
            <v>1790.93</v>
          </cell>
        </row>
        <row r="1581">
          <cell r="A1581">
            <v>99278</v>
          </cell>
          <cell r="B1581" t="str">
            <v>ACRÉSCIMO PARA POÇO DE VISITA CIRCULAR PARA DRENAGEM, EM CONCRETO PRÉ-MOLDADO, DIÂMETRO INTERNO = 0,8 M. AF_05/2018</v>
          </cell>
          <cell r="C1581" t="str">
            <v>M</v>
          </cell>
          <cell r="D1581">
            <v>304.18</v>
          </cell>
        </row>
        <row r="1582">
          <cell r="A1582">
            <v>99279</v>
          </cell>
          <cell r="B1582" t="str">
            <v>BASE PARA POÇO DE VISITA RETANGULAR PARA DRENAGEM, EM ALVENARIA COM BLOCOS DE CONCRETO, DIMENSÕES INTERNAS = 1X3,5 M, PROFUNDIDADE = 1,45 M, EXCLUINDO TAMPÃO. AF_05/2018</v>
          </cell>
          <cell r="C1582" t="str">
            <v>UN</v>
          </cell>
          <cell r="D1582">
            <v>4556.17</v>
          </cell>
        </row>
        <row r="1583">
          <cell r="A1583">
            <v>99280</v>
          </cell>
          <cell r="B1583" t="str">
            <v>BASE PARA POÇO DE VISITA CIRCULAR PARA DRENAGEM, EM ALVENARIA COM TIJOLOS CERÂMICOS MACIÇOS, DIÂMETRO INTERNO = 0,8 M, PROFUNDIDADE = 1,45 M, EXCLUINDO TAMPÃO. AF_05/2018</v>
          </cell>
          <cell r="C1583" t="str">
            <v>UN</v>
          </cell>
          <cell r="D1583">
            <v>1528.59</v>
          </cell>
        </row>
        <row r="1584">
          <cell r="A1584">
            <v>99281</v>
          </cell>
          <cell r="B1584" t="str">
            <v>ACRÉSCIMO PARA POÇO DE VISITA RETANGULAR PARA DRENAGEM, EM ALVENARIA COM BLOCOS DE CONCRETO, DIMENSÕES INTERNAS = 1X3,5 M. AF_05/2018</v>
          </cell>
          <cell r="C1584" t="str">
            <v>M</v>
          </cell>
          <cell r="D1584">
            <v>1988.57</v>
          </cell>
        </row>
        <row r="1585">
          <cell r="A1585">
            <v>99282</v>
          </cell>
          <cell r="B1585" t="str">
            <v>ACRÉSCIMO PARA POÇO DE VISITA RETANGULAR PARA DRENAGEM, EM ALVENARIA COM BLOCOS DE CONCRETO, DIMENSÕES INTERNAS = 2,5X2,5 M. AF_05/2018</v>
          </cell>
          <cell r="C1585" t="str">
            <v>M</v>
          </cell>
          <cell r="D1585">
            <v>2214.64</v>
          </cell>
        </row>
        <row r="1586">
          <cell r="A1586">
            <v>99283</v>
          </cell>
          <cell r="B1586" t="str">
            <v>ACRÉSCIMO PARA POÇO DE VISITA CIRCULAR PARA DRENAGEM, EM ALVENARIA COM TIJOLOS CERÂMICOS MACIÇOS, DIÂMETRO INTERNO = 0,8 M. AF_05/2018</v>
          </cell>
          <cell r="C1586" t="str">
            <v>M</v>
          </cell>
          <cell r="D1586">
            <v>908.34</v>
          </cell>
        </row>
        <row r="1587">
          <cell r="A1587">
            <v>99284</v>
          </cell>
          <cell r="B1587" t="str">
            <v>BASE PARA POÇO DE VISITA RETANGULAR PARA DRENAGEM, EM ALVENARIA COM BLOCOS DE CONCRETO, DIMENSÕES INTERNAS = 1,5X3,5 M, PROFUNDIDADE = 1,45 M, EXCLUINDO TAMPÃO. AF_05/2018</v>
          </cell>
          <cell r="C1587" t="str">
            <v>UN</v>
          </cell>
          <cell r="D1587">
            <v>5659.02</v>
          </cell>
        </row>
        <row r="1588">
          <cell r="A1588">
            <v>99286</v>
          </cell>
          <cell r="B1588" t="str">
            <v>BASE PARA POÇO DE VISITA RETANGULAR PARA DRENAGEM, EM ALVENARIA COM BLOCOS DE CONCRETO, DIMENSÕES INTERNAS = 1X4 M, PROFUNDIDADE = 1,45 M, EXCLUINDO TAMPÃO. AF_05/2018</v>
          </cell>
          <cell r="C1588" t="str">
            <v>UN</v>
          </cell>
          <cell r="D1588">
            <v>5074.1099999999997</v>
          </cell>
        </row>
        <row r="1589">
          <cell r="A1589">
            <v>99287</v>
          </cell>
          <cell r="B1589" t="str">
            <v>BASE PARA POÇO DE VISITA RETANGULAR PARA DRENAGEM, EM ALVENARIA COM BLOCOS DE CONCRETO, DIMENSÕES INTERNAS = 2,5X3 M, PROFUNDIDADE = 1,45 M, EXCLUINDO TAMPÃO. AF_05/2018</v>
          </cell>
          <cell r="C1589" t="str">
            <v>UN</v>
          </cell>
          <cell r="D1589">
            <v>7141.14</v>
          </cell>
        </row>
        <row r="1590">
          <cell r="A1590">
            <v>99288</v>
          </cell>
          <cell r="B1590" t="str">
            <v>ACRÉSCIMO PARA POÇO DE VISITA CIRCULAR PARA DRENAGEM, EM CONCRETO PRÉ-MOLDADO, DIÂMETRO INTERNO = 1 M. AF_05/2018</v>
          </cell>
          <cell r="C1590" t="str">
            <v>M</v>
          </cell>
          <cell r="D1590">
            <v>367.6</v>
          </cell>
        </row>
        <row r="1591">
          <cell r="A1591">
            <v>99289</v>
          </cell>
          <cell r="B1591" t="str">
            <v>ACRÉSCIMO PARA POÇO DE VISITA RETANGULAR PARA DRENAGEM, EM ALVENARIA COM BLOCOS DE CONCRETO, DIMENSÕES INTERNAS = 1X4 M. AF_05/2018</v>
          </cell>
          <cell r="C1591" t="str">
            <v>M</v>
          </cell>
          <cell r="D1591">
            <v>2186.23</v>
          </cell>
        </row>
        <row r="1592">
          <cell r="A1592">
            <v>99290</v>
          </cell>
          <cell r="B1592" t="str">
            <v>BASE PARA POÇO DE VISITA RETANGULAR PARA DRENAGEM, EM ALVENARIA COM BLOCOS DE CONCRETO, DIMENSÕES INTERNAS = 1,5X1,5 M, PROFUNDIDADE = 1,45 M, EXCLUINDO TAMPÃO. AF_05/2018</v>
          </cell>
          <cell r="C1592" t="str">
            <v>UN</v>
          </cell>
          <cell r="D1592">
            <v>3058.91</v>
          </cell>
        </row>
        <row r="1593">
          <cell r="A1593">
            <v>99291</v>
          </cell>
          <cell r="B1593" t="str">
            <v>ACRÉSCIMO PARA POÇO DE VISITA RETANGULAR PARA DRENAGEM, EM ALVENARIA COM BLOCOS DE CONCRETO, DIMENSÕES INTERNAS = 1,5X3,5 M. AF_05/2018</v>
          </cell>
          <cell r="C1593" t="str">
            <v>M</v>
          </cell>
          <cell r="D1593">
            <v>2186.23</v>
          </cell>
        </row>
        <row r="1594">
          <cell r="A1594">
            <v>99292</v>
          </cell>
          <cell r="B1594" t="str">
            <v>BASE PARA POÇO DE VISITA CIRCULAR PARA DRENAGEM, EM ALVENARIA COM TIJOLOS CERÂMICOS MACIÇOS, DIÂMETRO INTERNO = 1 M, PROFUNDIDADE = 1,45 M, EXCLUINDO TAMPÃO. AF_05/2018</v>
          </cell>
          <cell r="C1594" t="str">
            <v>UN</v>
          </cell>
          <cell r="D1594">
            <v>1876.94</v>
          </cell>
        </row>
        <row r="1595">
          <cell r="A1595">
            <v>99293</v>
          </cell>
          <cell r="B1595" t="str">
            <v>ACRÉSCIMO PARA POÇO DE VISITA CIRCULAR PARA DRENAGEM, EM ALVENARIA COM TIJOLOS CERÂMICOS MACIÇOS, DIÂMETRO INTERNO = 1 M. AF_05/2018</v>
          </cell>
          <cell r="C1595" t="str">
            <v>M</v>
          </cell>
          <cell r="D1595">
            <v>1103.8699999999999</v>
          </cell>
        </row>
        <row r="1596">
          <cell r="A1596">
            <v>99294</v>
          </cell>
          <cell r="B1596" t="str">
            <v>BASE PARA POÇO DE VISITA RETANGULAR PARA DRENAGEM, EM ALVENARIA COM BLOCOS DE CONCRETO, DIMENSÕES INTERNAS = 1,5X4 M, PROFUNDIDADE = 1,45 M, EXCLUINDO TAMPÃO. AF_05/2018</v>
          </cell>
          <cell r="C1596" t="str">
            <v>UN</v>
          </cell>
          <cell r="D1596">
            <v>6305.06</v>
          </cell>
        </row>
        <row r="1597">
          <cell r="A1597">
            <v>99296</v>
          </cell>
          <cell r="B1597" t="str">
            <v>ACRÉSCIMO PARA POÇO DE VISITA RETANGULAR PARA DRENAGEM, EM ALVENARIA COM BLOCOS DE CONCRETO, DIMENSÕES INTERNAS = 2,5X3 M. AF_05/2018</v>
          </cell>
          <cell r="C1597" t="str">
            <v>M</v>
          </cell>
          <cell r="D1597">
            <v>2412.2800000000002</v>
          </cell>
        </row>
        <row r="1598">
          <cell r="A1598">
            <v>99297</v>
          </cell>
          <cell r="B1598" t="str">
            <v>ACRÉSCIMO PARA POÇO DE VISITA RETANGULAR PARA DRENAGEM, EM ALVENARIA COM BLOCOS DE CONCRETO, DIMENSÕES INTERNAS = 1,5X4 M. AF_05/2018</v>
          </cell>
          <cell r="C1598" t="str">
            <v>M</v>
          </cell>
          <cell r="D1598">
            <v>2407.37</v>
          </cell>
        </row>
        <row r="1599">
          <cell r="A1599">
            <v>99298</v>
          </cell>
          <cell r="B1599" t="str">
            <v>BASE PARA POÇO DE VISITA RETANGULAR PARA DRENAGEM, EM ALVENARIA COM BLOCOS DE CONCRETO, DIMENSÕES INTERNAS = 2,5X3,5 M, PROFUNDIDADE = 1,45 M, EXCLUINDO TAMPÃO. AF_05/2018</v>
          </cell>
          <cell r="C1599" t="str">
            <v>UN</v>
          </cell>
          <cell r="D1599">
            <v>8068.53</v>
          </cell>
        </row>
        <row r="1600">
          <cell r="A1600">
            <v>99299</v>
          </cell>
          <cell r="B1600" t="str">
            <v>ACRÉSCIMO PARA POÇO DE VISITA RETANGULAR PARA DRENAGEM, EM ALVENARIA COM BLOCOS DE CONCRETO, DIMENSÕES INTERNAS = 2,5X3,5 M. AF_05/2018</v>
          </cell>
          <cell r="C1600" t="str">
            <v>M</v>
          </cell>
          <cell r="D1600">
            <v>2609.88</v>
          </cell>
        </row>
        <row r="1601">
          <cell r="A1601">
            <v>99300</v>
          </cell>
          <cell r="B1601" t="str">
            <v>BASE PARA POÇO DE VISITA RETANGULAR PARA DRENAGEM, EM ALVENARIA COM BLOCOS DE CONCRETO, DIMENSÕES INTERNAS = 2,5X4 M, PROFUNDIDADE = 1,45 M, EXCLUINDO TAMPÃO. AF_05/2018</v>
          </cell>
          <cell r="C1601" t="str">
            <v>UN</v>
          </cell>
          <cell r="D1601">
            <v>8995.99</v>
          </cell>
        </row>
        <row r="1602">
          <cell r="A1602">
            <v>99301</v>
          </cell>
          <cell r="B1602" t="str">
            <v>BASE PARA POÇO DE VISITA RETANGULAR PARA DRENAGEM, EM ALVENARIA COM BLOCOS DE CONCRETO, DIMENSÕES INTERNAS = 2X2 M, PROFUNDIDADE = 1,45 M, EXCLUINDO TAMPÃO. AF_05/2018</v>
          </cell>
          <cell r="C1602" t="str">
            <v>UN</v>
          </cell>
          <cell r="D1602">
            <v>4500.99</v>
          </cell>
        </row>
        <row r="1603">
          <cell r="A1603">
            <v>99302</v>
          </cell>
          <cell r="B1603" t="str">
            <v>ACRÉSCIMO PARA POÇO DE VISITA RETANGULAR PARA DRENAGEM, EM ALVENARIA COM BLOCOS DE CONCRETO, DIMENSÕES INTERNAS = 2,5X4 M. AF_05/2018</v>
          </cell>
          <cell r="C1603" t="str">
            <v>M</v>
          </cell>
          <cell r="D1603">
            <v>2812.43</v>
          </cell>
        </row>
        <row r="1604">
          <cell r="A1604">
            <v>99303</v>
          </cell>
          <cell r="B1604" t="str">
            <v>BASE PARA POÇO DE VISITA RETANGULAR PARA DRENAGEM, EM ALVENARIA COM BLOCOS DE CONCRETO, DIMENSÕES INTERNAS = 3X3 M, PROFUNDIDADE = 1,45 M, EXCLUINDO TAMPÃO. AF_05/2018</v>
          </cell>
          <cell r="C1604" t="str">
            <v>UN</v>
          </cell>
          <cell r="D1604">
            <v>8250.77</v>
          </cell>
        </row>
        <row r="1605">
          <cell r="A1605">
            <v>99304</v>
          </cell>
          <cell r="B1605" t="str">
            <v>ACRÉSCIMO PARA POÇO DE VISITA RETANGULAR PARA DRENAGEM, EM ALVENARIA COM BLOCOS DE CONCRETO, DIMENSÕES INTERNAS = 3X3 M. AF_05/2018</v>
          </cell>
          <cell r="C1605" t="str">
            <v>M</v>
          </cell>
          <cell r="D1605">
            <v>2614.7800000000002</v>
          </cell>
        </row>
        <row r="1606">
          <cell r="A1606">
            <v>99305</v>
          </cell>
          <cell r="B1606" t="str">
            <v>BASE PARA POÇO DE VISITA RETANGULAR PARA DRENAGEM, EM ALVENARIA COM BLOCOS DE CONCRETO, DIMENSÕES INTERNAS = 3X3,5 M, PROFUNDIDADE = 1,45 M, EXCLUINDO TAMPÃO. AF_05/2018</v>
          </cell>
          <cell r="C1606" t="str">
            <v>UN</v>
          </cell>
          <cell r="D1606">
            <v>9317.7000000000007</v>
          </cell>
        </row>
        <row r="1607">
          <cell r="A1607">
            <v>99306</v>
          </cell>
          <cell r="B1607" t="str">
            <v>ACRÉSCIMO PARA POÇO DE VISITA RETANGULAR PARA DRENAGEM, EM ALVENARIA COM BLOCOS DE CONCRETO, DIMENSÕES INTERNAS = 3X3,5 M. AF_05/2018</v>
          </cell>
          <cell r="C1607" t="str">
            <v>M</v>
          </cell>
          <cell r="D1607">
            <v>2812.43</v>
          </cell>
        </row>
        <row r="1608">
          <cell r="A1608">
            <v>99307</v>
          </cell>
          <cell r="B1608" t="str">
            <v>ACRÉSCIMO PARA POÇO DE VISITA RETANGULAR PARA DRENAGEM, EM ALVENARIA COM BLOCOS DE CONCRETO, DIMENSÕES INTERNAS = 2X2 M. AF_05/2018</v>
          </cell>
          <cell r="C1608" t="str">
            <v>M</v>
          </cell>
          <cell r="D1608">
            <v>1814.44</v>
          </cell>
        </row>
        <row r="1609">
          <cell r="A1609">
            <v>99308</v>
          </cell>
          <cell r="B1609" t="str">
            <v>BASE PARA POÇO DE VISITA RETANGULAR PARA DRENAGEM, EM ALVENARIA COM BLOCOS DE CONCRETO, DIMENSÕES INTERNAS = 3X4 M, PROFUNDIDADE = 1,45 M, EXCLUINDO TAMPÃO. AF_05/2018</v>
          </cell>
          <cell r="C1609" t="str">
            <v>UN</v>
          </cell>
          <cell r="D1609">
            <v>10384.65</v>
          </cell>
        </row>
        <row r="1610">
          <cell r="A1610">
            <v>99309</v>
          </cell>
          <cell r="B1610" t="str">
            <v>ACRÉSCIMO PARA POÇO DE VISITA RETANGULAR PARA DRENAGEM, EM ALVENARIA COM BLOCOS DE CONCRETO, DIMENSÕES INTERNAS = 3X4 M. AF_05/2018</v>
          </cell>
          <cell r="C1610" t="str">
            <v>M</v>
          </cell>
          <cell r="D1610">
            <v>3014.98</v>
          </cell>
        </row>
        <row r="1611">
          <cell r="A1611">
            <v>99310</v>
          </cell>
          <cell r="B1611" t="str">
            <v>BASE PARA POÇO DE VISITA RETANGULAR PARA DRENAGEM, EM ALVENARIA COM BLOCOS DE CONCRETO, DIMENSÕES INTERNAS = 3,5X3,5 M, PROFUNDIDADE = 1,45 M, EXCLUINDO TAMPÃO. AF_05/2018</v>
          </cell>
          <cell r="C1611" t="str">
            <v>UN</v>
          </cell>
          <cell r="D1611">
            <v>10574.49</v>
          </cell>
        </row>
        <row r="1612">
          <cell r="A1612">
            <v>99311</v>
          </cell>
          <cell r="B1612" t="str">
            <v>ACRÉSCIMO PARA POÇO DE VISITA RETANGULAR PARA DRENAGEM, EM ALVENARIA COM BLOCOS DE CONCRETO, DIMENSÕES INTERNAS = 3,5X3,5 M. AF_05/2018</v>
          </cell>
          <cell r="C1612" t="str">
            <v>M</v>
          </cell>
          <cell r="D1612">
            <v>3014.98</v>
          </cell>
        </row>
        <row r="1613">
          <cell r="A1613">
            <v>99312</v>
          </cell>
          <cell r="B1613" t="str">
            <v>BASE PARA POÇO DE VISITA RETANGULAR PARA DRENAGEM, EM ALVENARIA COM BLOCOS DE CONCRETO, DIMENSÕES INTERNAS = 2X2,5 M, PROFUNDIDADE = 1,45 M, EXCLUINDO TAMPÃO. AF_05/2018</v>
          </cell>
          <cell r="C1613" t="str">
            <v>UN</v>
          </cell>
          <cell r="D1613">
            <v>5269.07</v>
          </cell>
        </row>
        <row r="1614">
          <cell r="A1614">
            <v>99313</v>
          </cell>
          <cell r="B1614" t="str">
            <v>BASE PARA POÇO DE VISITA RETANGULAR PARA DRENAGEM, EM ALVENARIA COM BLOCOS DE CONCRETO, DIMENSÕES INTERNAS = 3,5X4 M, PROFUNDIDADE = 1,45 M, EXCLUINDO TAMPÃO. AF_05/2018</v>
          </cell>
          <cell r="C1614" t="str">
            <v>UN</v>
          </cell>
          <cell r="D1614">
            <v>11782.06</v>
          </cell>
        </row>
        <row r="1615">
          <cell r="A1615">
            <v>99314</v>
          </cell>
          <cell r="B1615" t="str">
            <v>ACRÉSCIMO PARA POÇO DE VISITA RETANGULAR PARA DRENAGEM, EM ALVENARIA COM BLOCOS DE CONCRETO, DIMENSÕES INTERNAS = 3,5X4 M. AF_05/2018</v>
          </cell>
          <cell r="C1615" t="str">
            <v>M</v>
          </cell>
          <cell r="D1615">
            <v>3217.55</v>
          </cell>
        </row>
        <row r="1616">
          <cell r="A1616">
            <v>99315</v>
          </cell>
          <cell r="B1616" t="str">
            <v>BASE PARA POÇO DE VISITA RETANGULAR PARA DRENAGEM, EM ALVENARIA COM BLOCOS DE CONCRETO, DIMENSÕES INTERNAS = 4X4 M, PROFUNDIDADE = 1,45 M, EXCLUINDO TAMPÃO. AF_05/2018</v>
          </cell>
          <cell r="C1616" t="str">
            <v>UN</v>
          </cell>
          <cell r="D1616">
            <v>13188.34</v>
          </cell>
        </row>
        <row r="1617">
          <cell r="A1617">
            <v>99317</v>
          </cell>
          <cell r="B1617" t="str">
            <v>ACRÉSCIMO PARA POÇO DE VISITA RETANGULAR PARA DRENAGEM, EM ALVENARIA COM BLOCOS DE CONCRETO, DIMENSÕES INTERNAS = 2X2,5 M. AF_05/2018</v>
          </cell>
          <cell r="C1617" t="str">
            <v>M</v>
          </cell>
          <cell r="D1617">
            <v>2012.08</v>
          </cell>
        </row>
        <row r="1618">
          <cell r="A1618">
            <v>99318</v>
          </cell>
          <cell r="B1618" t="str">
            <v>CHAMINÉ CIRCULAR PARA POÇO DE VISITA PARA DRENAGEM, EM CONCRETO PRÉ-MOLDADO, DIÂMETRO INTERNO = 0,6 M. AF_05/2018</v>
          </cell>
          <cell r="C1618" t="str">
            <v>M</v>
          </cell>
          <cell r="D1618">
            <v>200.77</v>
          </cell>
        </row>
        <row r="1619">
          <cell r="A1619">
            <v>99319</v>
          </cell>
          <cell r="B1619" t="str">
            <v>CHAMINÉ CIRCULAR PARA POÇO DE VISITA PARA DRENAGEM, EM ALVENARIA COM TIJOLOS CERÂMICOS MACIÇOS, DIÂMETRO INTERNO = 0,6 M. AF_05/2018</v>
          </cell>
          <cell r="C1619" t="str">
            <v>M</v>
          </cell>
          <cell r="D1619">
            <v>711.67</v>
          </cell>
        </row>
        <row r="1620">
          <cell r="A1620">
            <v>99320</v>
          </cell>
          <cell r="B1620" t="str">
            <v>BASE PARA POÇO DE VISITA RETANGULAR PARA DRENAGEM, EM ALVENARIA COM BLOCOS DE CONCRETO, DIMENSÕES INTERNAS = 2X3 M, PROFUNDIDADE = 1,45 M, EXCLUINDO TAMPÃO. AF_05/2018</v>
          </cell>
          <cell r="C1620" t="str">
            <v>UN</v>
          </cell>
          <cell r="D1620">
            <v>6073.48</v>
          </cell>
        </row>
        <row r="1621">
          <cell r="A1621">
            <v>99321</v>
          </cell>
          <cell r="B1621" t="str">
            <v>ACRÉSCIMO PARA POÇO DE VISITA RETANGULAR PARA DRENAGEM, EM ALVENARIA COM BLOCOS DE CONCRETO, DIMENSÕES INTERNAS = 2X3 M. AF_05/2018</v>
          </cell>
          <cell r="C1621" t="str">
            <v>M</v>
          </cell>
          <cell r="D1621">
            <v>2209.73</v>
          </cell>
        </row>
        <row r="1622">
          <cell r="A1622">
            <v>99322</v>
          </cell>
          <cell r="B1622" t="str">
            <v>BASE PARA POÇO DE VISITA RETANGULAR PARA DRENAGEM, EM ALVENARIA COM BLOCOS DE CONCRETO, DIMENSÕES INTERNAS = 2X3,5 M, PROFUNDIDADE = 1,45 M, EXCLUINDO TAMPÃO. AF_05/2018</v>
          </cell>
          <cell r="C1622" t="str">
            <v>UN</v>
          </cell>
          <cell r="D1622">
            <v>6846.07</v>
          </cell>
        </row>
        <row r="1623">
          <cell r="A1623">
            <v>99323</v>
          </cell>
          <cell r="B1623" t="str">
            <v>ACRÉSCIMO PARA POÇO DE VISITA RETANGULAR PARA DRENAGEM, EM ALVENARIA COM BLOCOS DE CONCRETO, DIMENSÕES INTERNAS = 2X3,5 M. AF_05/2018</v>
          </cell>
          <cell r="C1623" t="str">
            <v>M</v>
          </cell>
          <cell r="D1623">
            <v>2407.37</v>
          </cell>
        </row>
        <row r="1624">
          <cell r="A1624">
            <v>99324</v>
          </cell>
          <cell r="B1624" t="str">
            <v>BASE PARA POÇO DE VISITA RETANGULAR PARA DRENAGEM, EM ALVENARIA COM BLOCOS DE CONCRETO, DIMENSÕES INTERNAS = 2X4 M, PROFUNDIDADE = 1,45 M, EXCLUINDO TAMPÃO. AF_05/2018</v>
          </cell>
          <cell r="C1624" t="str">
            <v>UN</v>
          </cell>
          <cell r="D1624">
            <v>7618.61</v>
          </cell>
        </row>
        <row r="1625">
          <cell r="A1625">
            <v>99325</v>
          </cell>
          <cell r="B1625" t="str">
            <v>ACRÉSCIMO PARA POÇO DE VISITA RETANGULAR PARA DRENAGEM, EM ALVENARIA COM BLOCOS DE CONCRETO, DIMENSÕES INTERNAS = 2X4 M. AF_05/2018</v>
          </cell>
          <cell r="C1625" t="str">
            <v>M</v>
          </cell>
          <cell r="D1625">
            <v>2609.88</v>
          </cell>
        </row>
        <row r="1626">
          <cell r="A1626">
            <v>99326</v>
          </cell>
          <cell r="B1626" t="str">
            <v>BASE PARA POÇO DE VISITA RETANGULAR PARA DRENAGEM, EM ALVENARIA COM BLOCOS DE CONCRETO, DIMENSÕES INTERNAS = 2,5X2,5 M, PROFUNDIDADE = 1,45 M, EXCLUINDO TAMPÃO. AF_05/2018</v>
          </cell>
          <cell r="C1626" t="str">
            <v>UN</v>
          </cell>
          <cell r="D1626">
            <v>6213.75</v>
          </cell>
        </row>
        <row r="1627">
          <cell r="A1627">
            <v>99327</v>
          </cell>
          <cell r="B1627" t="str">
            <v>ACRÉSCIMO PARA POÇO DE VISITA RETANGULAR PARA DRENAGEM, EM ALVENARIA COM BLOCOS DE CONCRETO, DIMENSÕES INTERNAS = 4X4 M. AF_05/2018</v>
          </cell>
          <cell r="C1627" t="str">
            <v>M</v>
          </cell>
          <cell r="D1627">
            <v>3372.09</v>
          </cell>
        </row>
        <row r="1628">
          <cell r="A1628">
            <v>94263</v>
          </cell>
          <cell r="B1628" t="str">
            <v>GUIA (MEIO-FIO) CONCRETO, MOLDADA  IN LOCO  EM TRECHO RETO COM EXTRUSORA, 13 CM BASE X 22 CM ALTURA. AF_06/2016</v>
          </cell>
          <cell r="C1628" t="str">
            <v>M</v>
          </cell>
          <cell r="D1628">
            <v>25.1</v>
          </cell>
        </row>
        <row r="1629">
          <cell r="A1629">
            <v>94264</v>
          </cell>
          <cell r="B1629" t="str">
            <v>GUIA (MEIO-FIO) CONCRETO, MOLDADA  IN LOCO  EM TRECHO CURVO COM EXTRUSORA, 13 CM BASE X 22 CM ALTURA. AF_06/2016</v>
          </cell>
          <cell r="C1629" t="str">
            <v>M</v>
          </cell>
          <cell r="D1629">
            <v>28.02</v>
          </cell>
        </row>
        <row r="1630">
          <cell r="A1630">
            <v>94265</v>
          </cell>
          <cell r="B1630" t="str">
            <v>GUIA (MEIO-FIO) CONCRETO, MOLDADA  IN LOCO  EM TRECHO RETO COM EXTRUSORA, 15 CM BASE X 30 CM ALTURA. AF_06/2016</v>
          </cell>
          <cell r="C1630" t="str">
            <v>M</v>
          </cell>
          <cell r="D1630">
            <v>32.869999999999997</v>
          </cell>
        </row>
        <row r="1631">
          <cell r="A1631">
            <v>94266</v>
          </cell>
          <cell r="B1631" t="str">
            <v>GUIA (MEIO-FIO) CONCRETO, MOLDADA  IN LOCO  EM TRECHO CURVO COM EXTRUSORA, 15 CM BASE X 30 CM ALTURA. AF_06/2016</v>
          </cell>
          <cell r="C1631" t="str">
            <v>M</v>
          </cell>
          <cell r="D1631">
            <v>36.21</v>
          </cell>
        </row>
        <row r="1632">
          <cell r="A1632">
            <v>94267</v>
          </cell>
          <cell r="B1632" t="str">
            <v>GUIA (MEIO-FIO) E SARJETA CONJUGADOS DE CONCRETO, MOLDADA  IN LOCO  EM TRECHO RETO COM EXTRUSORA, 45 CM BASE (15 CM BASE DA GUIA + 30 CM BASE DA SARJETA) X 22 CM ALTURA. AF_06/2016</v>
          </cell>
          <cell r="C1632" t="str">
            <v>M</v>
          </cell>
          <cell r="D1632">
            <v>38.950000000000003</v>
          </cell>
        </row>
        <row r="1633">
          <cell r="A1633">
            <v>94268</v>
          </cell>
          <cell r="B1633" t="str">
            <v>GUIA (MEIO-FIO) E SARJETA CONJUGADOS DE CONCRETO, MOLDADA  IN LOCO  EM TRECHO CURVO COM EXTRUSORA, 45 CM BASE (15 CM BASE DA GUIA + 30 CM BASE DA SARJETA) X 22 CM ALTURA. AF_06/2016</v>
          </cell>
          <cell r="C1633" t="str">
            <v>M</v>
          </cell>
          <cell r="D1633">
            <v>42.62</v>
          </cell>
        </row>
        <row r="1634">
          <cell r="A1634">
            <v>94269</v>
          </cell>
          <cell r="B1634" t="str">
            <v>GUIA (MEIO-FIO) E SARJETA CONJUGADOS DE CONCRETO, MOLDADA  IN LOCO  EM TRECHO RETO COM EXTRUSORA, 60 CM BASE (15 CM BASE DA GUIA + 45 CM BASE DA SARJETA) X 26 CM ALTURA. AF_06/2016</v>
          </cell>
          <cell r="C1634" t="str">
            <v>M</v>
          </cell>
          <cell r="D1634">
            <v>55.55</v>
          </cell>
        </row>
        <row r="1635">
          <cell r="A1635">
            <v>94270</v>
          </cell>
          <cell r="B1635" t="str">
            <v>GUIA (MEIO-FIO) E SARJETA CONJUGADOS DE CONCRETO, MOLDADA IN LOCO  EM TRECHO CURVO COM EXTRUSORA, 60 CM BASE (15 CM BASE DA GUIA + 45 CM BASE DA SARJETA) X 26 CM ALTURA. AF_06/2016</v>
          </cell>
          <cell r="C1635" t="str">
            <v>M</v>
          </cell>
          <cell r="D1635">
            <v>60.68</v>
          </cell>
        </row>
        <row r="1636">
          <cell r="A1636">
            <v>94271</v>
          </cell>
          <cell r="B1636" t="str">
            <v>GUIA (MEIO-FIO) E SARJETA CONJUGADOS DE CONCRETO, MOLDADA  IN LOCO  EM TRECHO RETO COM EXTRUSORA, 65 CM BASE (15 CM BASE DA GUIA + 50 CM BASE DA SARJETA) X 26 CM ALTURA. AF_06/2016</v>
          </cell>
          <cell r="C1636" t="str">
            <v>M</v>
          </cell>
          <cell r="D1636">
            <v>67.8</v>
          </cell>
        </row>
        <row r="1637">
          <cell r="A1637">
            <v>94272</v>
          </cell>
          <cell r="B1637" t="str">
            <v>GUIA (MEIO-FIO) E SARJETA CONJUGADOS DE CONCRETO, MOLDADA  IN LOCO  EM TRECHO CURVO COM EXTRUSORA, 65 CM BASE (15 CM BASE DA GUIA + 50 CM BASE DA SARJETA) X 26 CM ALTURA. AF_06/2016</v>
          </cell>
          <cell r="C1637" t="str">
            <v>M</v>
          </cell>
          <cell r="D1637">
            <v>74.64</v>
          </cell>
        </row>
        <row r="1638">
          <cell r="A1638">
            <v>94273</v>
          </cell>
          <cell r="B1638" t="str">
            <v>ASSENTAMENTO DE GUIA (MEIO-FIO) EM TRECHO RETO, CONFECCIONADA EM CONCRETO PRÉ-FABRICADO, DIMENSÕES 100X15X13X30 CM (COMPRIMENTO X BASE INFERIOR X BASE SUPERIOR X ALTURA), PARA VIAS URBANAS (USO VIÁRIO). AF_06/2016</v>
          </cell>
          <cell r="C1638" t="str">
            <v>M</v>
          </cell>
          <cell r="D1638">
            <v>40.54</v>
          </cell>
        </row>
        <row r="1639">
          <cell r="A1639">
            <v>94274</v>
          </cell>
          <cell r="B1639" t="str">
            <v>ASSENTAMENTO DE GUIA (MEIO-FIO) EM TRECHO CURVO, CONFECCIONADA EM CONCRETO PRÉ-FABRICADO, DIMENSÕES 100X15X13X30 CM (COMPRIMENTO X BASE INFERIOR X BASE SUPERIOR X ALTURA), PARA VIAS URBANAS (USO VIÁRIO). AF_06/2016</v>
          </cell>
          <cell r="C1639" t="str">
            <v>M</v>
          </cell>
          <cell r="D1639">
            <v>43.73</v>
          </cell>
        </row>
        <row r="1640">
          <cell r="A1640">
            <v>94275</v>
          </cell>
          <cell r="B1640" t="str">
            <v>ASSENTAMENTO DE GUIA (MEIO-FIO) EM TRECHO RETO, CONFECCIONADA EM CONCRETO PRÉ-FABRICADO, DIMENSÕES 100X15X13X20 CM (COMPRIMENTO X BASE INFERIOR X BASE SUPERIOR X ALTURA), PARA URBANIZAÇÃO INTERNA DE EMPREENDIMENTOS. AF_06/2016_P</v>
          </cell>
          <cell r="C1640" t="str">
            <v>M</v>
          </cell>
          <cell r="D1640">
            <v>38.880000000000003</v>
          </cell>
        </row>
        <row r="1641">
          <cell r="A1641">
            <v>94276</v>
          </cell>
          <cell r="B1641" t="str">
            <v>ASSENTAMENTO DE GUIA (MEIO-FIO) EM TRECHO CURVO, CONFECCIONADA EM CONCRETO PRÉ-FABRICADO, DIMENSÕES 100X15X13X20 CM (COMPRIMENTO X BASE INFERIOR X BASE SUPERIOR X ALTURA), PARA URBANIZAÇÃO INTERNA DE EMPREENDIMENTOS. AF_06/2016_P</v>
          </cell>
          <cell r="C1641" t="str">
            <v>M</v>
          </cell>
          <cell r="D1641">
            <v>42.07</v>
          </cell>
        </row>
        <row r="1642">
          <cell r="A1642">
            <v>94281</v>
          </cell>
          <cell r="B1642" t="str">
            <v>EXECUÇÃO DE SARJETA DE CONCRETO USINADO, MOLDADA  IN LOCO  EM TRECHO RETO, 30 CM BASE X 15 CM ALTURA. AF_06/2016</v>
          </cell>
          <cell r="C1642" t="str">
            <v>M</v>
          </cell>
          <cell r="D1642">
            <v>38.83</v>
          </cell>
        </row>
        <row r="1643">
          <cell r="A1643">
            <v>94282</v>
          </cell>
          <cell r="B1643" t="str">
            <v>EXECUÇÃO DE SARJETA DE CONCRETO USINADO, MOLDADA  IN LOCO  EM TRECHO CURVO, 30 CM BASE X 15 CM ALTURA. AF_06/2016</v>
          </cell>
          <cell r="C1643" t="str">
            <v>M</v>
          </cell>
          <cell r="D1643">
            <v>48.53</v>
          </cell>
        </row>
        <row r="1644">
          <cell r="A1644">
            <v>94283</v>
          </cell>
          <cell r="B1644" t="str">
            <v>EXECUÇÃO DE SARJETA DE CONCRETO USINADO, MOLDADA  IN LOCO  EM TRECHO RETO, 45 CM BASE X 15 CM ALTURA. AF_06/2016</v>
          </cell>
          <cell r="C1644" t="str">
            <v>M</v>
          </cell>
          <cell r="D1644">
            <v>50.24</v>
          </cell>
        </row>
        <row r="1645">
          <cell r="A1645">
            <v>94284</v>
          </cell>
          <cell r="B1645" t="str">
            <v>EXECUÇÃO DE SARJETA DE CONCRETO USINADO, MOLDADA  IN LOCO  EM TRECHO CURVO, 45 CM BASE X 15 CM ALTURA. AF_06/2016</v>
          </cell>
          <cell r="C1645" t="str">
            <v>M</v>
          </cell>
          <cell r="D1645">
            <v>59.95</v>
          </cell>
        </row>
        <row r="1646">
          <cell r="A1646">
            <v>94285</v>
          </cell>
          <cell r="B1646" t="str">
            <v>EXECUÇÃO DE SARJETA DE CONCRETO USINADO, MOLDADA  IN LOCO  EM TRECHO RETO, 60 CM BASE X 15 CM ALTURA. AF_06/2016</v>
          </cell>
          <cell r="C1646" t="str">
            <v>M</v>
          </cell>
          <cell r="D1646">
            <v>61.19</v>
          </cell>
        </row>
        <row r="1647">
          <cell r="A1647">
            <v>94286</v>
          </cell>
          <cell r="B1647" t="str">
            <v>EXECUÇÃO DE SARJETA DE CONCRETO USINADO, MOLDADA  IN LOCO  EM TRECHO CURVO, 60 CM BASE X 15 CM ALTURA. AF_06/2016</v>
          </cell>
          <cell r="C1647" t="str">
            <v>M</v>
          </cell>
          <cell r="D1647">
            <v>70.89</v>
          </cell>
        </row>
        <row r="1648">
          <cell r="A1648">
            <v>94287</v>
          </cell>
          <cell r="B1648" t="str">
            <v>EXECUÇÃO DE SARJETA DE CONCRETO USINADO, MOLDADA  IN LOCO  EM TRECHO RETO, 30 CM BASE X 10 CM ALTURA. AF_06/2016</v>
          </cell>
          <cell r="C1648" t="str">
            <v>M</v>
          </cell>
          <cell r="D1648">
            <v>30.47</v>
          </cell>
        </row>
        <row r="1649">
          <cell r="A1649">
            <v>94288</v>
          </cell>
          <cell r="B1649" t="str">
            <v>EXECUÇÃO DE SARJETA DE CONCRETO USINADO, MOLDADA  IN LOCO  EM TRECHO CURVO, 30 CM BASE X 10 CM ALTURA. AF_06/2016</v>
          </cell>
          <cell r="C1649" t="str">
            <v>M</v>
          </cell>
          <cell r="D1649">
            <v>38.96</v>
          </cell>
        </row>
        <row r="1650">
          <cell r="A1650">
            <v>94289</v>
          </cell>
          <cell r="B1650" t="str">
            <v>EXECUÇÃO DE SARJETA DE CONCRETO USINADO, MOLDADA  IN LOCO  EM TRECHO RETO, 45 CM BASE X 10 CM ALTURA. AF_06/2016</v>
          </cell>
          <cell r="C1650" t="str">
            <v>M</v>
          </cell>
          <cell r="D1650">
            <v>38.64</v>
          </cell>
        </row>
        <row r="1651">
          <cell r="A1651">
            <v>94290</v>
          </cell>
          <cell r="B1651" t="str">
            <v>EXECUÇÃO DE SARJETA DE CONCRETO USINADO, MOLDADA  IN LOCO  EM TRECHO CURVO, 45 CM BASE X 10 CM ALTURA. AF_06/2016</v>
          </cell>
          <cell r="C1651" t="str">
            <v>M</v>
          </cell>
          <cell r="D1651">
            <v>47.13</v>
          </cell>
        </row>
        <row r="1652">
          <cell r="A1652">
            <v>94291</v>
          </cell>
          <cell r="B1652" t="str">
            <v>EXECUÇÃO DE SARJETA DE CONCRETO USINADO, MOLDADA  IN LOCO  EM TRECHO RETO, 60 CM BASE X 10 CM ALTURA. AF_06/2016</v>
          </cell>
          <cell r="C1652" t="str">
            <v>M</v>
          </cell>
          <cell r="D1652">
            <v>46.4</v>
          </cell>
        </row>
        <row r="1653">
          <cell r="A1653">
            <v>94292</v>
          </cell>
          <cell r="B1653" t="str">
            <v>EXECUÇÃO DE SARJETA DE CONCRETO USINADO, MOLDADA  IN LOCO  EM TRECHO CURVO, 60 CM BASE X 10 CM ALTURA. AF_06/2016</v>
          </cell>
          <cell r="C1653" t="str">
            <v>M</v>
          </cell>
          <cell r="D1653">
            <v>54.89</v>
          </cell>
        </row>
        <row r="1654">
          <cell r="A1654">
            <v>94293</v>
          </cell>
          <cell r="B1654" t="str">
            <v>EXECUÇÃO DE SARJETÃO DE CONCRETO USINADO, MOLDADA  IN LOCO  EM TRECHO RETO, 100 CM BASE X 20 CM ALTURA. AF_06/2016</v>
          </cell>
          <cell r="C1654" t="str">
            <v>M</v>
          </cell>
          <cell r="D1654">
            <v>119.74</v>
          </cell>
        </row>
        <row r="1655">
          <cell r="A1655">
            <v>94294</v>
          </cell>
          <cell r="B1655" t="str">
            <v>EXECUÇÃO DE ESCORAS DE CONCRETO PARA CONTENÇÃO DE GUIAS PRÉ-FABRICADAS. AF_06/2016</v>
          </cell>
          <cell r="C1655" t="str">
            <v>M</v>
          </cell>
          <cell r="D1655">
            <v>6.26</v>
          </cell>
        </row>
        <row r="1656">
          <cell r="A1656">
            <v>94037</v>
          </cell>
          <cell r="B1656" t="str">
            <v>ESCORAMENTO DE VALA, TIPO PONTALETEAMENTO, COM PROFUNDIDADE DE 0 A 1,5 M, LARGURA MENOR QUE 1,5 M, EM LOCAL COM NÍVEL ALTO DE INTERFERÊNCIA. AF_06/2016</v>
          </cell>
          <cell r="C1656" t="str">
            <v>M2</v>
          </cell>
          <cell r="D1656">
            <v>15.48</v>
          </cell>
        </row>
        <row r="1657">
          <cell r="A1657">
            <v>94038</v>
          </cell>
          <cell r="B1657" t="str">
            <v>ESCORAMENTO DE VALA, TIPO PONTALETEAMENTO, COM PROFUNDIDADE DE 0 A 1,5 M, LARGURA MAIOR OU IGUAL A 1,5 M E MENOR QUE 2,5 M, EM LOCAL COM NÍVEL ALTO DE INTERFERÊNCIA. AF_06/2016</v>
          </cell>
          <cell r="C1657" t="str">
            <v>M2</v>
          </cell>
          <cell r="D1657">
            <v>21.77</v>
          </cell>
        </row>
        <row r="1658">
          <cell r="A1658">
            <v>94039</v>
          </cell>
          <cell r="B1658" t="str">
            <v>ESCORAMENTO DE VALA, TIPO PONTALETEAMENTO, COM PROFUNDIDADE DE 1,5 A 3,0 M, LARGURA MENOR QUE 1,5 M, EM LOCAL COM NÍVEL ALTO DE INTERFERÊNCIA. AF_06/2016</v>
          </cell>
          <cell r="C1658" t="str">
            <v>M2</v>
          </cell>
          <cell r="D1658">
            <v>12.12</v>
          </cell>
        </row>
        <row r="1659">
          <cell r="A1659">
            <v>94040</v>
          </cell>
          <cell r="B1659" t="str">
            <v>ESCORAMENTO DE VALA, TIPO PONTALETEAMENTO, COM PROFUNDIDADE DE 1,5 A 3,0 M, LARGURA MAIOR OU IGUAL A 1,5 M E MENOR QUE 2,5 M, EM LOCAL COM NÍVEL ALTO DE INTERFERÊNCIA. AF_06/2016</v>
          </cell>
          <cell r="C1659" t="str">
            <v>M2</v>
          </cell>
          <cell r="D1659">
            <v>18.45</v>
          </cell>
        </row>
        <row r="1660">
          <cell r="A1660">
            <v>94041</v>
          </cell>
          <cell r="B1660" t="str">
            <v>ESCORAMENTO DE VALA, TIPO PONTALETEAMENTO, COM PROFUNDIDADE DE 3,0 A 4,5 M, LARGURA MENOR QUE 1,5 M EM LOCAL COM NÍVEL ALTO DE INTERFERÊNCIA. AF_06/2016</v>
          </cell>
          <cell r="C1660" t="str">
            <v>M2</v>
          </cell>
          <cell r="D1660">
            <v>9.1199999999999992</v>
          </cell>
        </row>
        <row r="1661">
          <cell r="A1661">
            <v>94042</v>
          </cell>
          <cell r="B1661" t="str">
            <v>ESCORAMENTO DE VALA, TIPO PONTALETEAMENTO, COM PROFUNDIDADE DE 3,0 A 4,5 M, LARGURA MAIOR OU IGUAL A 1,5 M E MENOR QUE 2,5 M, EM LOCAL COM NÍVEL ALTO DE INTERFERÊNCIA. AF_06/2016</v>
          </cell>
          <cell r="C1661" t="str">
            <v>M2</v>
          </cell>
          <cell r="D1661">
            <v>15.62</v>
          </cell>
        </row>
        <row r="1662">
          <cell r="A1662">
            <v>94043</v>
          </cell>
          <cell r="B1662" t="str">
            <v>ESCORAMENTO DE VALA, TIPO PONTALETEAMENTO, COM PROFUNDIDADE DE 0 A 1,5 M, LARGURA MENOR QUE 1,5 M, EM LOCAL COM NÍVEL BAIXO DE INTERFERÊNCIA. AF_06/2016</v>
          </cell>
          <cell r="C1662" t="str">
            <v>M2</v>
          </cell>
          <cell r="D1662">
            <v>14.5</v>
          </cell>
        </row>
        <row r="1663">
          <cell r="A1663">
            <v>94044</v>
          </cell>
          <cell r="B1663" t="str">
            <v>ESCORAMENTO DE VALA, TIPO PONTALETEAMENTO, COM PROFUNDIDADE DE 0 A 1,5 M, LARGURA MAIOR OU IGUAL A 1,5 M E MENOR QUE 2,5 M, EM LOCAL COM NÍVEL BAIXO DE INTERFERÊNCIA. AF_06/2016</v>
          </cell>
          <cell r="C1663" t="str">
            <v>M2</v>
          </cell>
          <cell r="D1663">
            <v>20.82</v>
          </cell>
        </row>
        <row r="1664">
          <cell r="A1664">
            <v>94045</v>
          </cell>
          <cell r="B1664" t="str">
            <v>ESCORAMENTO DE VALA, TIPO PONTALETEAMENTO, COM PROFUNDIDADE DE 1,5 A 3,0 M, LARGURA MENOR QUE 1,5 M, EM LOCAL COM NÍVEL BAIXO DE INTERFERÊNCIA. AF_06/2016</v>
          </cell>
          <cell r="C1664" t="str">
            <v>M2</v>
          </cell>
          <cell r="D1664">
            <v>11.17</v>
          </cell>
        </row>
        <row r="1665">
          <cell r="A1665">
            <v>94046</v>
          </cell>
          <cell r="B1665" t="str">
            <v>ESCORAMENTO DE VALA, TIPO PONTALETEAMENTO, COM PROFUNDIDADE DE 1,5 A 3,0 M, LARGURA MAIOR OU IGUAL A 1,5 M E MENOR QUE 2,5 M, EM LOCAL COM NÍVEL BAIXO DE INTERFERÊNCIA. AF_06/2016</v>
          </cell>
          <cell r="C1665" t="str">
            <v>M2</v>
          </cell>
          <cell r="D1665">
            <v>17.46</v>
          </cell>
        </row>
        <row r="1666">
          <cell r="A1666">
            <v>94047</v>
          </cell>
          <cell r="B1666" t="str">
            <v>ESCORAMENTO DE VALA, TIPO PONTALETEAMENTO, COM PROFUNDIDADE DE 3,0 A 4,5 M, LARGURA MENOR QUE 1,5 M EM LOCAL COM NÍVEL BAIXO DE INTERFERÊNCIA. AF_06/2016</v>
          </cell>
          <cell r="C1666" t="str">
            <v>M2</v>
          </cell>
          <cell r="D1666">
            <v>8.17</v>
          </cell>
        </row>
        <row r="1667">
          <cell r="A1667">
            <v>94048</v>
          </cell>
          <cell r="B1667" t="str">
            <v>ESCORAMENTO DE VALA, TIPO PONTALETEAMENTO, COM PROFUNDIDADE DE 3,0 A 4,5 M, LARGURA MAIOR OU IGUAL A 1,5 M E MENOR QUE 2,5 M, EM LOCAL COM NÍVEL BAIXO DE INTERFERÊNCIA. AF_06/2016</v>
          </cell>
          <cell r="C1667" t="str">
            <v>M2</v>
          </cell>
          <cell r="D1667">
            <v>14.63</v>
          </cell>
        </row>
        <row r="1668">
          <cell r="A1668">
            <v>94049</v>
          </cell>
          <cell r="B1668" t="str">
            <v>ESCORAMENTO DE VALA, TIPO DESCONTÍNUO, COM PROFUNDIDADE DE 0 A 1,5 M, LARGURA MENOR QUE 1,5 M, EM LOCAL COM NÍVEL ALTO DE INTERFERÊNCIA. AF_06/2016</v>
          </cell>
          <cell r="C1668" t="str">
            <v>M2</v>
          </cell>
          <cell r="D1668">
            <v>23.93</v>
          </cell>
        </row>
        <row r="1669">
          <cell r="A1669">
            <v>94050</v>
          </cell>
          <cell r="B1669" t="str">
            <v>ESCORAMENTO DE VALA, TIPO DESCONTÍNUO, COM PROFUNDIDADE DE 0 A 1,5 M, LARGURA MAIOR OU IGUAL A 1,5 M E MENOR QUE 2,5 M, EM LOCAL COM NÍVEL ALTO DE INTERFERÊNCIA. AF_06/2016</v>
          </cell>
          <cell r="C1669" t="str">
            <v>M2</v>
          </cell>
          <cell r="D1669">
            <v>32.11</v>
          </cell>
        </row>
        <row r="1670">
          <cell r="A1670">
            <v>94051</v>
          </cell>
          <cell r="B1670" t="str">
            <v>ESCORAMENTO DE VALA, TIPO DESCONTÍNUO, COM PROFUNDIDADE DE 1,5 M A 3,0 M, LARGURA MENOR QUE 1,5 M, EM LOCAL COM NÍVEL ALTO DE INTERFERÊNCIA. AF_06/2016</v>
          </cell>
          <cell r="C1670" t="str">
            <v>M2</v>
          </cell>
          <cell r="D1670">
            <v>19.36</v>
          </cell>
        </row>
        <row r="1671">
          <cell r="A1671">
            <v>94052</v>
          </cell>
          <cell r="B1671" t="str">
            <v>ESCORAMENTO DE VALA, TIPO DESCONTÍNUO, COM PROFUNDIDADE DE 1,5 A 3,0 M, LARGURA MAIOR OU IGUAL A 1,5 M E MENOR QUE 2,5 M, EM LOCAL COM NÍVEL ALTO DE INTERFERÊNCIA. AF_06/2016</v>
          </cell>
          <cell r="C1671" t="str">
            <v>M2</v>
          </cell>
          <cell r="D1671">
            <v>27.41</v>
          </cell>
        </row>
        <row r="1672">
          <cell r="A1672">
            <v>94053</v>
          </cell>
          <cell r="B1672" t="str">
            <v>ESCORAMENTO DE VALA, TIPO DESCONTÍNUO, COM PROFUNDIDADE DE 3,0 A 4,5 M, LARGURA MENOR QUE 1,5 M, EM LOCAL COM NÍVEL ALTO DE INTERFERÊNCIA. AF_06/2016</v>
          </cell>
          <cell r="C1672" t="str">
            <v>M2</v>
          </cell>
          <cell r="D1672">
            <v>16.010000000000002</v>
          </cell>
        </row>
        <row r="1673">
          <cell r="A1673">
            <v>94054</v>
          </cell>
          <cell r="B1673" t="str">
            <v>ESCORAMENTO DE VALA, TIPO DESCONTÍNUO, COM PROFUNDIDADE DE 3,0 A 4,5 M, LARGURA MAIOR OU IGUAL A 1,5 E MENOR QUE 2,5 M, EM LOCAL COM NÍVEL ALTO DE INTERFERÊNCIA. AF_06/2016</v>
          </cell>
          <cell r="C1673" t="str">
            <v>M2</v>
          </cell>
          <cell r="D1673">
            <v>24.21</v>
          </cell>
        </row>
        <row r="1674">
          <cell r="A1674">
            <v>94055</v>
          </cell>
          <cell r="B1674" t="str">
            <v>ESCORAMENTO DE VALA, TIPO DESCONTÍNUO, COM PROFUNDIDADE DE 0 A 1,5 M, LARGURA MENOR QUE 1,5 M, EM LOCAL COM NÍVEL BAIXO DE INTERFERÊNCIA. AF_06/2016</v>
          </cell>
          <cell r="C1674" t="str">
            <v>M2</v>
          </cell>
          <cell r="D1674">
            <v>22.66</v>
          </cell>
        </row>
        <row r="1675">
          <cell r="A1675">
            <v>94056</v>
          </cell>
          <cell r="B1675" t="str">
            <v>ESCORAMENTO DE VALA, TIPO DESCONTÍNUO, COM PROFUNDIDADE DE 0 A 1,5 M, LARGURA MAIOR OU IGUAL A 1,5 M E MENOR QUE 2,5 M, EM LOCAL COM NÍVEL BAIXO DE INTERFERÊNCIA. AF_06/2016</v>
          </cell>
          <cell r="C1675" t="str">
            <v>M2</v>
          </cell>
          <cell r="D1675">
            <v>30.86</v>
          </cell>
        </row>
        <row r="1676">
          <cell r="A1676">
            <v>94057</v>
          </cell>
          <cell r="B1676" t="str">
            <v>ESCORAMENTO DE VALA, TIPO DESCONTÍNUO, COM PROFUNDIDADE DE 1,5 M A 3,0 M, LARGURA MENOR QUE 1,5 M, EM LOCAL COM NÍVEL BAIXO DE INTERFERÊNCIA. AF_06/2016</v>
          </cell>
          <cell r="C1676" t="str">
            <v>M2</v>
          </cell>
          <cell r="D1676">
            <v>18.11</v>
          </cell>
        </row>
        <row r="1677">
          <cell r="A1677">
            <v>94058</v>
          </cell>
          <cell r="B1677" t="str">
            <v>ESCORAMENTO DE VALA, TIPO DESCONTÍNUO, COM PROFUNDIDADE DE 1,5 A 3,0 M, LARGURA MAIOR OU IGUAL A 1,5 M E MENOR QUE 2,5 M, EM LOCAL COM NÍVEL BAIXO DE INTERFERÊNCIA. AF_06/2016</v>
          </cell>
          <cell r="C1677" t="str">
            <v>M2</v>
          </cell>
          <cell r="D1677">
            <v>26.14</v>
          </cell>
        </row>
        <row r="1678">
          <cell r="A1678">
            <v>94059</v>
          </cell>
          <cell r="B1678" t="str">
            <v>ESCORAMENTO DE VALA, TIPO DESCONTÍNUO, COM PROFUNDIDADE DE 3,0 A 4,5 M, LARGURA MENOR QUE 1,5 M, EM LOCAL COM NÍVEL BAIXO DE INTERFERÊNCIA. AF_06/2016</v>
          </cell>
          <cell r="C1678" t="str">
            <v>M2</v>
          </cell>
          <cell r="D1678">
            <v>14.76</v>
          </cell>
        </row>
        <row r="1679">
          <cell r="A1679">
            <v>94060</v>
          </cell>
          <cell r="B1679" t="str">
            <v>ESCORAMENTO DE VALA, TIPO DESCONTÍNUO, COM PROFUNDIDADE DE 3,0 A 4,5 M, LARGURA MAIOR OU IGUAL A 1,5 E MENOR QUE 2,5 M, EM LOCAL COM NÍVEL BAIXO DE INTERFERÊNCIA. AF_06/2016</v>
          </cell>
          <cell r="C1679" t="str">
            <v>M2</v>
          </cell>
          <cell r="D1679">
            <v>22.96</v>
          </cell>
        </row>
        <row r="1680">
          <cell r="A1680">
            <v>83770</v>
          </cell>
          <cell r="B1680" t="str">
            <v>ESCORAMENTO CONTINUO DE VALAS, MISTO, COM PERFIL I DE 8"</v>
          </cell>
          <cell r="C1680" t="str">
            <v>M2</v>
          </cell>
          <cell r="D1680">
            <v>134.36000000000001</v>
          </cell>
        </row>
        <row r="1681">
          <cell r="A1681">
            <v>73301</v>
          </cell>
          <cell r="B1681" t="str">
            <v>ESCORAMENTO FORMAS ATE H = 3,30M, COM MADEIRA DE 3A QUALIDADE, NAO APARELHADA, APROVEITAMENTO TABUAS 3X E PRUMOS 4X.</v>
          </cell>
          <cell r="C1681" t="str">
            <v>M3</v>
          </cell>
          <cell r="D1681">
            <v>10.029999999999999</v>
          </cell>
        </row>
        <row r="1682">
          <cell r="A1682">
            <v>83515</v>
          </cell>
          <cell r="B1682" t="str">
            <v>ESCORAMENTO FORMAS DE H=3,30 A 3,50 M, COM MADEIRA 3A QUALIDADE, NAO APARELHADA, APROVEITAMENTO TABUAS 3X E PRUMOS 4X</v>
          </cell>
          <cell r="C1682" t="str">
            <v>M3</v>
          </cell>
          <cell r="D1682">
            <v>15.92</v>
          </cell>
        </row>
        <row r="1683">
          <cell r="A1683">
            <v>83516</v>
          </cell>
          <cell r="B1683" t="str">
            <v>ESCORAMENTO FORMAS H=3,50 A 4,00 M, COM MADEIRA DE 3A QUALIDADE, NAO APARELHADA, APROVEITAMENTO TABUAS 3X E PRUMOS 4X.</v>
          </cell>
          <cell r="C1683" t="str">
            <v>M3</v>
          </cell>
          <cell r="D1683">
            <v>18.38</v>
          </cell>
        </row>
        <row r="1684">
          <cell r="A1684">
            <v>90788</v>
          </cell>
          <cell r="B1684" t="str">
            <v>KIT DE PORTA-PRONTA DE MADEIRA EM ACABAMENTO MELAMÍNICO BRANCO, FOLHA LEVE OU MÉDIA, 60X210CM, EXCLUSIVE FECHADURA, FIXAÇÃO COM PREENCHIMENTO PARCIAL DE ESPUMA EXPANSIVA - FORNECIMENTO E INSTALAÇÃO. AF_12/2019</v>
          </cell>
          <cell r="C1684" t="str">
            <v>UN</v>
          </cell>
          <cell r="D1684">
            <v>517.28</v>
          </cell>
        </row>
        <row r="1685">
          <cell r="A1685">
            <v>90789</v>
          </cell>
          <cell r="B1685" t="str">
            <v>KIT DE PORTA-PRONTA DE MADEIRA EM ACABAMENTO MELAMÍNICO BRANCO, FOLHA LEVE OU MÉDIA, 70X210CM, EXCLUSIVE FECHADURA, FIXAÇÃO COM PREENCHIMENTO PARCIAL DE ESPUMA EXPANSIVA - FORNECIMENTO E INSTALAÇÃO. AF_12/2019</v>
          </cell>
          <cell r="C1685" t="str">
            <v>UN</v>
          </cell>
          <cell r="D1685">
            <v>534.51</v>
          </cell>
        </row>
        <row r="1686">
          <cell r="A1686">
            <v>90790</v>
          </cell>
          <cell r="B1686" t="str">
            <v>KIT DE PORTA-PRONTA DE MADEIRA EM ACABAMENTO MELAMÍNICO BRANCO, FOLHA LEVE OU MÉDIA, 80X210CM, EXCLUSIVE FECHADURA, FIXAÇÃO COM PREENCHIMENTO PARCIAL DE ESPUMA EXPANSIVA - FORNECIMENTO E INSTALAÇÃO. AF_12/2019</v>
          </cell>
          <cell r="C1686" t="str">
            <v>UN</v>
          </cell>
          <cell r="D1686">
            <v>539.01</v>
          </cell>
        </row>
        <row r="1687">
          <cell r="A1687">
            <v>90791</v>
          </cell>
          <cell r="B1687" t="str">
            <v>KIT DE PORTA-PRONTA DE MADEIRA EM ACABAMENTO MELAMÍNICO BRANCO, FOLHA PESADA OU SUPERPESADA, 80X210CM, EXCLUSIVE FECHADURA, FIXAÇÃO COM PREENCHIMENTO PARCIAL DE ESPUMA EXPANSIVA - FORNECIMENTO E INSTALAÇÃO. AF_12/2019</v>
          </cell>
          <cell r="C1687" t="str">
            <v>UN</v>
          </cell>
          <cell r="D1687">
            <v>576.30999999999995</v>
          </cell>
        </row>
        <row r="1688">
          <cell r="A1688">
            <v>90793</v>
          </cell>
          <cell r="B1688" t="str">
            <v>KIT DE PORTA-PRONTA DE MADEIRA EM ACABAMENTO MELAMÍNICO BRANCO, FOLHA PESADA OU SUPERPESADA, 90X210CM, EXCLUSIVE FECHADURA, FIXAÇÃO COM PREENCHIMENTO TOTAL DE ESPUMA EXPANSIVA - FORNECIMENTO E INSTALAÇÃO. AF_12/2019</v>
          </cell>
          <cell r="C1688" t="str">
            <v>UN</v>
          </cell>
          <cell r="D1688">
            <v>613.41</v>
          </cell>
        </row>
        <row r="1689">
          <cell r="A1689">
            <v>90794</v>
          </cell>
          <cell r="B1689" t="str">
            <v>KIT DE PORTA-PRONTA DE MADEIRA EM ACABAMENTO MELAMÍNICO BRANCO, FOLHA LEVE OU MÉDIA, E BATENTE METÁLICO, 60X210CM, EXCLUSIVE FECHADURA, FIXAÇÃO COM ARGAMASSA - FORNECIMENTO E INSTALAÇÃO. AF_19/2019</v>
          </cell>
          <cell r="C1689" t="str">
            <v>UN</v>
          </cell>
          <cell r="D1689">
            <v>554.45000000000005</v>
          </cell>
        </row>
        <row r="1690">
          <cell r="A1690">
            <v>90795</v>
          </cell>
          <cell r="B1690" t="str">
            <v>KIT DE PORTA-PRONTA DE MADEIRA EM ACABAMENTO MELAMÍNICO BRANCO, FOLHA LEVE OU MÉDIA, E BATENTE METÁLICO, 70X210CM,  EXCLUSIVE FECHADURA, FIXAÇÃO COM ARGAMASSA - FORNECIMENTO E INSTALAÇÃO. AF_12/2019</v>
          </cell>
          <cell r="C1690" t="str">
            <v>UN</v>
          </cell>
          <cell r="D1690">
            <v>575.80999999999995</v>
          </cell>
        </row>
        <row r="1691">
          <cell r="A1691">
            <v>90796</v>
          </cell>
          <cell r="B1691" t="str">
            <v>KIT DE PORTA-PRONTA DE MADEIRA EM ACABAMENTO MELAMÍNICO BRANCO, FOLHA LEVE OU MÉDIA, E BATENTE METÁLICO, 80X210CM, EXCLUSIVE FECHADURA, FIXAÇÃO COM ARGAMASSA - FORNECIMENTO E INSTALAÇÃO. AF_12/2019</v>
          </cell>
          <cell r="C1691" t="str">
            <v>UN</v>
          </cell>
          <cell r="D1691">
            <v>584.49</v>
          </cell>
        </row>
        <row r="1692">
          <cell r="A1692">
            <v>90797</v>
          </cell>
          <cell r="B1692" t="str">
            <v>KIT DE PORTA-PRONTA DE MADEIRA EM ACABAMENTO MELAMÍNICO BRANCO, FOLHA LEVE OU MÉDIA, E BATENTE METÁLICO, 90X210CM,  EXCLUSIVE FECHADURA, FIXAÇÃO COM ARGAMASSA - FORNECIMENTO E INSTALAÇÃO. AF_12/2019</v>
          </cell>
          <cell r="C1692" t="str">
            <v>UN</v>
          </cell>
          <cell r="D1692">
            <v>619.85</v>
          </cell>
        </row>
        <row r="1693">
          <cell r="A1693">
            <v>90798</v>
          </cell>
          <cell r="B1693" t="str">
            <v>KIT DE PORTA-PRONTA DE MADEIRA EM ACABAMENTO MELAMÍNICO BRANCO, FOLHA PESADA OU SUPERPESADA, E BATENTE METÁLICO, 80X210CM, EXCLUSIVE FECHADURA, FIXAÇÃO COM ARGAMASSA - FORNECIMENTO E INSTALAÇÃO. AF_12/2019</v>
          </cell>
          <cell r="C1693" t="str">
            <v>UN</v>
          </cell>
          <cell r="D1693">
            <v>624.28</v>
          </cell>
        </row>
        <row r="1694">
          <cell r="A1694">
            <v>90799</v>
          </cell>
          <cell r="B1694" t="str">
            <v>KIT DE PORTA-PRONTA DE MADEIRA EM ACABAMENTO MELAMÍNICO BRANCO, FOLHA PESADA OU SUPERPESADA, E BATENTE METÁLICO, 90X210CM, EXCLUSIVE FECHADURA, FIXAÇÃO COM ARGAMASSA - FORNECIMENTO E INSTALAÇÃO. AF_12/2019</v>
          </cell>
          <cell r="C1694" t="str">
            <v>UN</v>
          </cell>
          <cell r="D1694">
            <v>644.74</v>
          </cell>
        </row>
        <row r="1695">
          <cell r="A1695">
            <v>90801</v>
          </cell>
          <cell r="B1695" t="str">
            <v>BATENTE PARA PORTA DE MADEIRA, PADRÃO MÉDIO - FORNECIMENTO E MONTAGEM. AF_12/2019</v>
          </cell>
          <cell r="C1695" t="str">
            <v>UN</v>
          </cell>
          <cell r="D1695">
            <v>179.57</v>
          </cell>
        </row>
        <row r="1696">
          <cell r="A1696">
            <v>90806</v>
          </cell>
          <cell r="B1696" t="str">
            <v>BATENTE PARA PORTA DE MADEIRA, FIXAÇÃO COM ARGAMASSA, PADRÃO MÉDIO - FORNECIMENTO E INSTALAÇÃO. AF_12/2019_P</v>
          </cell>
          <cell r="C1696" t="str">
            <v>UN</v>
          </cell>
          <cell r="D1696">
            <v>246.9</v>
          </cell>
        </row>
        <row r="1697">
          <cell r="A1697">
            <v>90820</v>
          </cell>
          <cell r="B1697" t="str">
            <v>PORTA DE MADEIRA PARA PINTURA, SEMI-OCA (LEVE OU MÉDIA), 60X210CM, ESPESSURA DE 3,5CM, INCLUSO DOBRADIÇAS - FORNECIMENTO E INSTALAÇÃO. AF_12/2019</v>
          </cell>
          <cell r="C1697" t="str">
            <v>UN</v>
          </cell>
          <cell r="D1697">
            <v>335.46</v>
          </cell>
        </row>
        <row r="1698">
          <cell r="A1698">
            <v>90821</v>
          </cell>
          <cell r="B1698" t="str">
            <v>PORTA DE MADEIRA PARA PINTURA, SEMI-OCA (LEVE OU MÉDIA), 70X210CM, ESPESSURA DE 3,5CM, INCLUSO DOBRADIÇAS - FORNECIMENTO E INSTALAÇÃO. AF_12/2019</v>
          </cell>
          <cell r="C1698" t="str">
            <v>UN</v>
          </cell>
          <cell r="D1698">
            <v>366.17</v>
          </cell>
        </row>
        <row r="1699">
          <cell r="A1699">
            <v>90822</v>
          </cell>
          <cell r="B1699" t="str">
            <v>PORTA DE MADEIRA PARA PINTURA, SEMI-OCA (LEVE OU MÉDIA), 80X210CM, ESPESSURA DE 3,5CM, INCLUSO DOBRADIÇAS - FORNECIMENTO E INSTALAÇÃO. AF_12/2019</v>
          </cell>
          <cell r="C1699" t="str">
            <v>UN</v>
          </cell>
          <cell r="D1699">
            <v>361.11</v>
          </cell>
        </row>
        <row r="1700">
          <cell r="A1700">
            <v>90823</v>
          </cell>
          <cell r="B1700" t="str">
            <v>PORTA DE MADEIRA PARA PINTURA, SEMI-OCA (LEVE OU MÉDIA), 90X210CM, ESPESSURA DE 3,5CM, INCLUSO DOBRADIÇAS - FORNECIMENTO E INSTALAÇÃO. AF_12/2019</v>
          </cell>
          <cell r="C1700" t="str">
            <v>UN</v>
          </cell>
          <cell r="D1700">
            <v>380.33</v>
          </cell>
        </row>
        <row r="1701">
          <cell r="A1701">
            <v>90824</v>
          </cell>
          <cell r="B1701" t="str">
            <v>PORTA DE MADEIRA PARA PINTURA, SEMI-OCA (PESADA OU SUPERPESADA), 80X210CM, ESPESSURA DE 3,5CM, INCLUSO DOBRADIÇAS - FORNECIMENTO E INSTALAÇÃO. AF_12/2019</v>
          </cell>
          <cell r="C1701" t="str">
            <v>UN</v>
          </cell>
          <cell r="D1701">
            <v>389.27</v>
          </cell>
        </row>
        <row r="1702">
          <cell r="A1702">
            <v>90825</v>
          </cell>
          <cell r="B1702" t="str">
            <v>PORTA DE MADEIRA, MACIÇA (PESADA OU SUPERPESADA), 90X210CM, ESPESSURA DE 3,5CM, INCLUSO DOBRADIÇAS - FORNECIMENTO E INSTALAÇÃO. AF_12/2019</v>
          </cell>
          <cell r="C1702" t="str">
            <v>UN</v>
          </cell>
          <cell r="D1702">
            <v>417.67</v>
          </cell>
        </row>
        <row r="1703">
          <cell r="A1703">
            <v>90830</v>
          </cell>
          <cell r="B1703" t="str">
            <v>FECHADURA DE EMBUTIR COM CILINDRO, EXTERNA, COMPLETA, ACABAMENTO PADRÃO MÉDIO, INCLUSO EXECUÇÃO DE FURO - FORNECIMENTO E INSTALAÇÃO. AF_12/2019</v>
          </cell>
          <cell r="C1703" t="str">
            <v>UN</v>
          </cell>
          <cell r="D1703">
            <v>94.99</v>
          </cell>
        </row>
        <row r="1704">
          <cell r="A1704">
            <v>90831</v>
          </cell>
          <cell r="B1704" t="str">
            <v>FECHADURA DE EMBUTIR PARA PORTA DE BANHEIRO, COMPLETA, ACABAMENTO PADRÃO MÉDIO, INCLUSO EXECUÇÃO DE FURO - FORNECIMENTO E INSTALAÇÃO. AF_12/2019</v>
          </cell>
          <cell r="C1704" t="str">
            <v>UN</v>
          </cell>
          <cell r="D1704">
            <v>74.38</v>
          </cell>
        </row>
        <row r="1705">
          <cell r="A1705">
            <v>90841</v>
          </cell>
          <cell r="B1705" t="str">
            <v>KIT DE PORTA DE MADEIRA PARA PINTURA, SEMI-OCA (LEVE OU MÉDIA), PADRÃO MÉDIO, 60X210CM, ESPESSURA DE 3,5CM, ITENS INCLUSOS: DOBRADIÇAS, MONTAGEM E INSTALAÇÃO DO BATENTE, FECHADURA COM EXECUÇÃO DO FURO - FORNECIMENTO E INSTALAÇÃO. AF_12/2019</v>
          </cell>
          <cell r="C1705" t="str">
            <v>UN</v>
          </cell>
          <cell r="D1705">
            <v>709.92</v>
          </cell>
        </row>
        <row r="1706">
          <cell r="A1706">
            <v>90842</v>
          </cell>
          <cell r="B1706" t="str">
            <v>KIT DE PORTA DE MADEIRA PARA PINTURA, SEMI-OCA (LEVE OU MÉDIA), PADRÃO MÉDIO, 70X210CM, ESPESSURA DE 3,5CM, ITENS INCLUSOS: DOBRADIÇAS, MONTAGEM E INSTALAÇÃO DO BATENTE, FECHADURA COM EXECUÇÃO DO FURO - FORNECIMENTO E INSTALAÇÃO. AF_12/2019</v>
          </cell>
          <cell r="C1706" t="str">
            <v>UN</v>
          </cell>
          <cell r="D1706">
            <v>748.13</v>
          </cell>
        </row>
        <row r="1707">
          <cell r="A1707">
            <v>90843</v>
          </cell>
          <cell r="B1707" t="str">
            <v>KIT DE PORTA DE MADEIRA PARA PINTURA, SEMI-OCA (LEVE OU MÉDIA), PADRÃO MÉDIO, 80X210CM, ESPESSURA DE 3,5CM, ITENS INCLUSOS: DOBRADIÇAS, MONTAGEM E INSTALAÇÃO DO BATENTE, FECHADURA COM EXECUÇÃO DO FURO - FORNECIMENTO E INSTALAÇÃO. AF_12/2019</v>
          </cell>
          <cell r="C1707" t="str">
            <v>UN</v>
          </cell>
          <cell r="D1707">
            <v>758.4</v>
          </cell>
        </row>
        <row r="1708">
          <cell r="A1708">
            <v>90844</v>
          </cell>
          <cell r="B1708" t="str">
            <v>KIT DE PORTA DE MADEIRA PARA PINTURA, SEMI-OCA (LEVE OU MÉDIA), PADRÃO MÉDIO, 90X210CM, ESPESSURA DE 3,5CM, ITENS INCLUSOS: DOBRADIÇAS, MONTAGEM E INSTALAÇÃO DO BATENTE, FECHADURA COM EXECUÇÃO DO FURO - FORNECIMENTO E INSTALAÇÃO. AF_12/2019</v>
          </cell>
          <cell r="C1708" t="str">
            <v>UN</v>
          </cell>
          <cell r="D1708">
            <v>778.72</v>
          </cell>
        </row>
        <row r="1709">
          <cell r="A1709">
            <v>90847</v>
          </cell>
          <cell r="B1709" t="str">
            <v>KIT DE PORTA DE MADEIRA PARA PINTURA, SEMI-OCA (LEVE OU MÉDIA), PADRÃO MÉDIO, 60X210CM, ESPESSURA DE 3,5CM, ITENS INCLUSOS: DOBRADIÇAS, MONTAGEM E INSTALAÇÃO DO BATENTE, SEM FECHADURA - FORNECIMENTO E INSTALAÇÃO. AF_12/2019</v>
          </cell>
          <cell r="C1709" t="str">
            <v>UN</v>
          </cell>
          <cell r="D1709">
            <v>635.54</v>
          </cell>
        </row>
        <row r="1710">
          <cell r="A1710">
            <v>90848</v>
          </cell>
          <cell r="B1710" t="str">
            <v>KIT DE PORTA DE MADEIRA PARA PINTURA, SEMI-OCA (LEVE OU MÉDIA), PADRÃO MÉDIO, 70X210CM, ESPESSURA DE 3,5CM, ITENS INCLUSOS: DOBRADIÇAS, MONTAGEM E INSTALAÇÃO DO BATENTE, SEM FECHADURA - FORNECIMENTO E INSTALAÇÃO. AF_12/2019</v>
          </cell>
          <cell r="C1710" t="str">
            <v>UN</v>
          </cell>
          <cell r="D1710">
            <v>667.36</v>
          </cell>
        </row>
        <row r="1711">
          <cell r="A1711">
            <v>90849</v>
          </cell>
          <cell r="B1711" t="str">
            <v>KIT DE PORTA DE MADEIRA PARA PINTURA, SEMI-OCA (LEVE OU MÉDIA), PADRÃO MÉDIO, 80X210CM, ESPESSURA DE 3,5CM, ITENS INCLUSOS: DOBRADIÇAS, MONTAGEM E INSTALAÇÃO DO BATENTE, SEM FECHADURA - FORNECIMENTO E INSTALAÇÃO. AF_12/2019</v>
          </cell>
          <cell r="C1711" t="str">
            <v>UN</v>
          </cell>
          <cell r="D1711">
            <v>663.41</v>
          </cell>
        </row>
        <row r="1712">
          <cell r="A1712">
            <v>90850</v>
          </cell>
          <cell r="B1712" t="str">
            <v>KIT DE PORTA DE MADEIRA PARA PINTURA, SEMI-OCA (LEVE OU MÉDIA), PADRÃO MÉDIO, 90X210CM, ESPESSURA DE 3,5CM, ITENS INCLUSOS: DOBRADIÇAS, MONTAGEM E INSTALAÇÃO DO BATENTE, SEM FECHADURA - FORNECIMENTO E INSTALAÇÃO. AF_12/2019</v>
          </cell>
          <cell r="C1712" t="str">
            <v>UN</v>
          </cell>
          <cell r="D1712">
            <v>683.73</v>
          </cell>
        </row>
        <row r="1713">
          <cell r="A1713">
            <v>91009</v>
          </cell>
          <cell r="B1713" t="str">
            <v>PORTA DE MADEIRA PARA VERNIZ, SEMI-OCA (LEVE OU MÉDIA), 60X210CM, ESPESSURA DE 3,5CM, INCLUSO DOBRADIÇAS - FORNECIMENTO E INSTALAÇÃO. AF_12/2019</v>
          </cell>
          <cell r="C1713" t="str">
            <v>UN</v>
          </cell>
          <cell r="D1713">
            <v>343.87</v>
          </cell>
        </row>
        <row r="1714">
          <cell r="A1714">
            <v>91010</v>
          </cell>
          <cell r="B1714" t="str">
            <v>PORTA DE MADEIRA PARA VERNIZ, SEMI-OCA (LEVE OU MÉDIA), 70X210CM, ESPESSURA DE 3,5CM, INCLUSO DOBRADIÇAS - FORNECIMENTO E INSTALAÇÃO. AF_12/2019</v>
          </cell>
          <cell r="C1714" t="str">
            <v>UN</v>
          </cell>
          <cell r="D1714">
            <v>274.04000000000002</v>
          </cell>
        </row>
        <row r="1715">
          <cell r="A1715">
            <v>91011</v>
          </cell>
          <cell r="B1715" t="str">
            <v>PORTA DE MADEIRA PARA VERNIZ, SEMI-OCA (LEVE OU MÉDIA), 80X210CM, ESPESSURA DE 3,5CM, INCLUSO DOBRADIÇAS - FORNECIMENTO E INSTALAÇÃO. AF_12/2019</v>
          </cell>
          <cell r="C1715" t="str">
            <v>UN</v>
          </cell>
          <cell r="D1715">
            <v>392.59</v>
          </cell>
        </row>
        <row r="1716">
          <cell r="A1716">
            <v>91012</v>
          </cell>
          <cell r="B1716" t="str">
            <v>PORTA DE MADEIRA PARA VERNIZ, SEMI-OCA (LEVE OU MÉDIA), 90X210CM, ESPESSURA DE 3,5CM, INCLUSO DOBRADIÇAS - FORNECIMENTO E INSTALAÇÃO. AF_12/2019</v>
          </cell>
          <cell r="C1716" t="str">
            <v>UN</v>
          </cell>
          <cell r="D1716">
            <v>373.86</v>
          </cell>
        </row>
        <row r="1717">
          <cell r="A1717">
            <v>91013</v>
          </cell>
          <cell r="B1717" t="str">
            <v>KIT DE PORTA DE MADEIRA PARA VERNIZ, SEMI-OCA (LEVE OU MÉDIA), PADRÃO MÉDIO, 60X210CM, ESPESSURA DE 3,5CM, ITENS INCLUSOS: DOBRADIÇAS, MONTAGEM E INSTALAÇÃO DO BATENTE, SEM FECHADURA - FORNECIMENTO E INSTALAÇÃO. AF_12/2019</v>
          </cell>
          <cell r="C1717" t="str">
            <v>UN</v>
          </cell>
          <cell r="D1717">
            <v>643.95000000000005</v>
          </cell>
        </row>
        <row r="1718">
          <cell r="A1718">
            <v>91014</v>
          </cell>
          <cell r="B1718" t="str">
            <v>KIT DE PORTA DE MADEIRA PARA VERNIZ, SEMI-OCA (LEVE OU MÉDIA), PADRÃO MÉDIO, 70X210CM, ESPESSURA DE 3,5CM, ITENS INCLUSOS: DOBRADIÇAS, MONTAGEM E INSTALAÇÃO DO BATENTE, SEM FECHADURA - FORNECIMENTO E INSTALAÇÃO. AF_12/2019</v>
          </cell>
          <cell r="C1718" t="str">
            <v>UN</v>
          </cell>
          <cell r="D1718">
            <v>575.23</v>
          </cell>
        </row>
        <row r="1719">
          <cell r="A1719">
            <v>91015</v>
          </cell>
          <cell r="B1719" t="str">
            <v>KIT DE PORTA DE MADEIRA PARA VERNIZ, SEMI-OCA (LEVE OU MÉDIA), PADRÃO MÉDIO, 80X210CM, ESPESSURA DE 3,5CM, ITENS INCLUSOS: DOBRADIÇAS, MONTAGEM E INSTALAÇÃO DO BATENTE, SEM FECHADURA - FORNECIMENTO E INSTALAÇÃO. AF_12/2019</v>
          </cell>
          <cell r="C1719" t="str">
            <v>UN</v>
          </cell>
          <cell r="D1719">
            <v>694.89</v>
          </cell>
        </row>
        <row r="1720">
          <cell r="A1720">
            <v>91016</v>
          </cell>
          <cell r="B1720" t="str">
            <v>KIT DE PORTA DE MADEIRA PARA VERNIZ, SEMI-OCA (LEVE OU MÉDIA), PADRÃO MÉDIO, 90X210CM, ESPESSURA DE 3,5CM, ITENS INCLUSOS: DOBRADIÇAS, MONTAGEM E INSTALAÇÃO DO BATENTE, SEM FECHADURA - FORNECIMENTO E INSTALAÇÃO. AF_12/2019</v>
          </cell>
          <cell r="C1720" t="str">
            <v>UN</v>
          </cell>
          <cell r="D1720">
            <v>677.26</v>
          </cell>
        </row>
        <row r="1721">
          <cell r="A1721">
            <v>91287</v>
          </cell>
          <cell r="B1721" t="str">
            <v>BATENTE PARA PORTA DE MADEIRA, PADRÃO POPULAR - FORNECIMENTO E MONTAGEM. AF_12/2019</v>
          </cell>
          <cell r="C1721" t="str">
            <v>UN</v>
          </cell>
          <cell r="D1721">
            <v>146.08000000000001</v>
          </cell>
        </row>
        <row r="1722">
          <cell r="A1722">
            <v>91292</v>
          </cell>
          <cell r="B1722" t="str">
            <v>BATENTE PARA PORTA DE MADEIRA, FIXAÇÃO COM ARGAMASSA, PADRÃO POPULAR. FORNECIMENTO E INSTALAÇÃO. AF_12/2019_P</v>
          </cell>
          <cell r="C1722" t="str">
            <v>UN</v>
          </cell>
          <cell r="D1722">
            <v>213.41</v>
          </cell>
        </row>
        <row r="1723">
          <cell r="A1723">
            <v>91295</v>
          </cell>
          <cell r="B1723" t="str">
            <v>PORTA DE MADEIRA FRISADA, SEMI-OCA (LEVE OU MÉDIA), 60X210CM, ESPESSURA DE 3CM, INCLUSO DOBRADIÇAS - FORNECIMENTO E INSTALAÇÃO. AF_12/2019</v>
          </cell>
          <cell r="C1723" t="str">
            <v>UN</v>
          </cell>
          <cell r="D1723">
            <v>321.29000000000002</v>
          </cell>
        </row>
        <row r="1724">
          <cell r="A1724">
            <v>91296</v>
          </cell>
          <cell r="B1724" t="str">
            <v>PORTA DE MADEIRA FRISADA, SEMI-OCA (LEVE OU MÉDIA), 70X210CM, ESPESSURA DE 3CM, INCLUSO DOBRADIÇAS - FORNECIMENTO E INSTALAÇÃO. AF_12/2019</v>
          </cell>
          <cell r="C1724" t="str">
            <v>UN</v>
          </cell>
          <cell r="D1724">
            <v>341.61</v>
          </cell>
        </row>
        <row r="1725">
          <cell r="A1725">
            <v>91297</v>
          </cell>
          <cell r="B1725" t="str">
            <v>PORTA DE MADEIRA FRISADA, SEMI-OCA (LEVE OU MÉDIA), 80X210CM, ESPESSURA DE 3,5CM, INCLUSO DOBRADIÇAS - FORNECIMENTO E INSTALAÇÃO. AF_12/2019</v>
          </cell>
          <cell r="C1725" t="str">
            <v>UN</v>
          </cell>
          <cell r="D1725">
            <v>394.9</v>
          </cell>
        </row>
        <row r="1726">
          <cell r="A1726">
            <v>91298</v>
          </cell>
          <cell r="B1726" t="str">
            <v>PORTA DE MADEIRA TIPO VENEZIANA, 80X210CM, ESPESSURA DE 3CM, INCLUSO DOBRADIÇAS - FORNECIMENTO E INSTALAÇÃO. AF_12/2019</v>
          </cell>
          <cell r="C1726" t="str">
            <v>UN</v>
          </cell>
          <cell r="D1726">
            <v>577.58000000000004</v>
          </cell>
        </row>
        <row r="1727">
          <cell r="A1727">
            <v>91299</v>
          </cell>
          <cell r="B1727" t="str">
            <v>PORTA DE MADEIRA, TIPO MEXICANA, MACIÇA (PESADA OU SUPERPESADA), 80X210CM, ESPESSURA DE 3,5CM, INCLUSO DOBRADIÇAS - FORNECIMENTO E INSTALAÇÃO. AF_12/2019</v>
          </cell>
          <cell r="C1727" t="str">
            <v>UN</v>
          </cell>
          <cell r="D1727">
            <v>797.23</v>
          </cell>
        </row>
        <row r="1728">
          <cell r="A1728">
            <v>91304</v>
          </cell>
          <cell r="B1728" t="str">
            <v>FECHADURA DE EMBUTIR COM CILINDRO, EXTERNA, COMPLETA, ACABAMENTO PADRÃO POPULAR, INCLUSO EXECUÇÃO DE FURO - FORNECIMENTO E INSTALAÇÃO. AF_12/2019</v>
          </cell>
          <cell r="C1728" t="str">
            <v>UN</v>
          </cell>
          <cell r="D1728">
            <v>72.66</v>
          </cell>
        </row>
        <row r="1729">
          <cell r="A1729">
            <v>91305</v>
          </cell>
          <cell r="B1729" t="str">
            <v>FECHADURA DE EMBUTIR PARA PORTA DE BANHEIRO, COMPLETA, ACABAMENTO PADRÃO POPULAR, INCLUSO EXECUÇÃO DE FURO - FORNECIMENTO E INSTALAÇÃO. AF_12/2019</v>
          </cell>
          <cell r="C1729" t="str">
            <v>UN</v>
          </cell>
          <cell r="D1729">
            <v>54.87</v>
          </cell>
        </row>
        <row r="1730">
          <cell r="A1730">
            <v>91306</v>
          </cell>
          <cell r="B1730" t="str">
            <v>FECHADURA DE EMBUTIR PARA PORTAS INTERNAS, COMPLETA, ACABAMENTO PADRÃO MÉDIO, COM EXECUÇÃO DE FURO - FORNECIMENTO E INSTALAÇÃO. AF_12/2019</v>
          </cell>
          <cell r="C1730" t="str">
            <v>UN</v>
          </cell>
          <cell r="D1730">
            <v>80.77</v>
          </cell>
        </row>
        <row r="1731">
          <cell r="A1731">
            <v>91307</v>
          </cell>
          <cell r="B1731" t="str">
            <v>FECHADURA DE EMBUTIR PARA PORTAS INTERNAS, COMPLETA, ACABAMENTO PADRÃO POPULAR, COM EXECUÇÃO DE FURO - FORNECIMENTO E INSTALAÇÃO. AF_12/2019</v>
          </cell>
          <cell r="C1731" t="str">
            <v>UN</v>
          </cell>
          <cell r="D1731">
            <v>57.49</v>
          </cell>
        </row>
        <row r="1732">
          <cell r="A1732">
            <v>91312</v>
          </cell>
          <cell r="B1732" t="str">
            <v>KIT DE PORTA DE MADEIRA PARA PINTURA, SEMI-OCA (LEVE OU MÉDIA), PADRÃO POPULAR, 60X210CM, ESPESSURA DE 3,5CM, ITENS INCLUSOS: DOBRADIÇAS, MONTAGEM E INSTALAÇÃO DO BATENTE, FECHADURA COM EXECUÇÃO DO FURO - FORNECIMENTO E INSTALAÇÃO. AF_12/2019</v>
          </cell>
          <cell r="C1732" t="str">
            <v>UN</v>
          </cell>
          <cell r="D1732">
            <v>649.04999999999995</v>
          </cell>
        </row>
        <row r="1733">
          <cell r="A1733">
            <v>91313</v>
          </cell>
          <cell r="B1733" t="str">
            <v>KIT DE PORTA DE MADEIRA PARA PINTURA, SEMI-OCA (LEVE OU MÉDIA), PADRÃO POPULAR, 70X210CM, ESPESSURA DE 3,5CM, ITENS INCLUSOS: DOBRADIÇAS, MONTAGEM E INSTALAÇÃO DO BATENTE, FECHADURA COM EXECUÇÃO DO FURO - FORNECIMENTO E INSTALAÇÃO. AF_12/2019</v>
          </cell>
          <cell r="C1733" t="str">
            <v>UN</v>
          </cell>
          <cell r="D1733">
            <v>683.32</v>
          </cell>
        </row>
        <row r="1734">
          <cell r="A1734">
            <v>91314</v>
          </cell>
          <cell r="B1734" t="str">
            <v>KIT DE PORTA DE MADEIRA PARA PINTURA, SEMI-OCA (LEVE OU MÉDIA), PADRÃO POPULAR, 80X210CM, ESPESSURA DE 3,5CM, ITENS INCLUSOS: DOBRADIÇAS, MONTAGEM E INSTALAÇÃO DO BATENTE, FECHADURA COM EXECUÇÃO DO FURO - FORNECIMENTO E INSTALAÇÃO. AF_12/2019</v>
          </cell>
          <cell r="C1734" t="str">
            <v>UN</v>
          </cell>
          <cell r="D1734">
            <v>694.38</v>
          </cell>
        </row>
        <row r="1735">
          <cell r="A1735">
            <v>91315</v>
          </cell>
          <cell r="B1735" t="str">
            <v>KIT DE PORTA DE MADEIRA PARA PINTURA, SEMI-OCA (LEVE OU MÉDIA), PADRÃO POPULAR, 90X210CM, ESPESSURA DE 3,5CM, ITENS INCLUSOS: DOBRADIÇAS, MONTAGEM E INSTALAÇÃO DO BATENTE, FECHADURA COM EXECUÇÃO DO FURO - FORNECIMENTO E INSTALAÇÃO. AF_12/2019</v>
          </cell>
          <cell r="C1735" t="str">
            <v>UN</v>
          </cell>
          <cell r="D1735">
            <v>714.54</v>
          </cell>
        </row>
        <row r="1736">
          <cell r="A1736">
            <v>91318</v>
          </cell>
          <cell r="B1736" t="str">
            <v>KIT DE PORTA DE MADEIRA PARA PINTURA, SEMI-OCA (LEVE OU MÉDIA), PADRÃO POPULAR, 60X210CM, ESPESSURA DE 3,5CM, ITENS INCLUSOS: DOBRADIÇAS, MONTAGEM E INSTALAÇÃO DO BATENTE, SEM FECHADURA - FORNECIMENTO E INSTALAÇÃO. AF_12/2019</v>
          </cell>
          <cell r="C1736" t="str">
            <v>UN</v>
          </cell>
          <cell r="D1736">
            <v>594.17999999999995</v>
          </cell>
        </row>
        <row r="1737">
          <cell r="A1737">
            <v>91319</v>
          </cell>
          <cell r="B1737" t="str">
            <v>KIT DE PORTA DE MADEIRA PARA PINTURA, SEMI-OCA (LEVE OU MÉDIA), PADRÃO POPULAR, 70X210CM, ESPESSURA DE 3,5CM, ITENS INCLUSOS: DOBRADIÇAS, MONTAGEM E INSTALAÇÃO DO BATENTE, SEM FECHADURA - FORNECIMENTO E INSTALAÇÃO. AF_12/2019</v>
          </cell>
          <cell r="C1737" t="str">
            <v>UN</v>
          </cell>
          <cell r="D1737">
            <v>625.83000000000004</v>
          </cell>
        </row>
        <row r="1738">
          <cell r="A1738">
            <v>91320</v>
          </cell>
          <cell r="B1738" t="str">
            <v>KIT DE PORTA DE MADEIRA PARA PINTURA, SEMI-OCA (LEVE OU MÉDIA), PADRÃO POPULAR, 80X210CM, ESPESSURA DE 3,5CM, ITENS INCLUSOS: DOBRADIÇAS, MONTAGEM E INSTALAÇÃO DO BATENTE, SEM FECHADURA - FORNECIMENTO E INSTALAÇÃO. AF_12/2019</v>
          </cell>
          <cell r="C1738" t="str">
            <v>UN</v>
          </cell>
          <cell r="D1738">
            <v>621.72</v>
          </cell>
        </row>
        <row r="1739">
          <cell r="A1739">
            <v>91321</v>
          </cell>
          <cell r="B1739" t="str">
            <v>KIT DE PORTA DE MADEIRA PARA PINTURA, SEMI-OCA (LEVE OU MÉDIA), PADRÃO POPULAR, 90X210CM, ESPESSURA DE 3,5CM, ITENS INCLUSOS: DOBRADIÇAS, MONTAGEM E INSTALAÇÃO DO BATENTE, SEM FECHADURA - FORNECIMENTO E INSTALAÇÃO. AF_12/2019</v>
          </cell>
          <cell r="C1739" t="str">
            <v>UN</v>
          </cell>
          <cell r="D1739">
            <v>641.88</v>
          </cell>
        </row>
        <row r="1740">
          <cell r="A1740">
            <v>91324</v>
          </cell>
          <cell r="B1740" t="str">
            <v>KIT DE PORTA DE MADEIRA PARA VERNIZ, SEMI-OCA (LEVE OU MÉDIA), PADRÃO POPULAR, 60X210CM, ESPESSURA DE 3,5CM, ITENS INCLUSOS: DOBRADIÇAS, MONTAGEM E INSTALAÇÃO DO BATENTE, SEM FECHADURA - FORNECIMENTO E INSTALAÇÃO. AF_12/2019</v>
          </cell>
          <cell r="C1740" t="str">
            <v>UN</v>
          </cell>
          <cell r="D1740">
            <v>602.59</v>
          </cell>
        </row>
        <row r="1741">
          <cell r="A1741">
            <v>91325</v>
          </cell>
          <cell r="B1741" t="str">
            <v>KIT DE PORTA DE MADEIRA PARA VERNIZ, SEMI-OCA (LEVE OU MÉDIA), PADRÃO POPULAR, 70X210CM, ESPESSURA DE 3,5CM, ITENS INCLUSOS: DOBRADIÇAS, MONTAGEM E INSTALAÇÃO DO BATENTE, SEM FECHADURA - FORNECIMENTO E INSTALAÇÃO. AF_12/2019</v>
          </cell>
          <cell r="C1741" t="str">
            <v>UN</v>
          </cell>
          <cell r="D1741">
            <v>533.70000000000005</v>
          </cell>
        </row>
        <row r="1742">
          <cell r="A1742">
            <v>91326</v>
          </cell>
          <cell r="B1742" t="str">
            <v>KIT DE PORTA DE MADEIRA PARA VERNIZ, SEMI-OCA (LEVE OU MÉDIA), PADRÃO POPULAR, 80X210CM, ESPESSURA DE 3,5CM, ITENS INCLUSOS: DOBRADIÇAS, MONTAGEM E INSTALAÇÃO DO BATENTE, SEM FECHADURA - FORNECIMENTO E INSTALAÇÃO. AF_12/2019</v>
          </cell>
          <cell r="C1742" t="str">
            <v>UN</v>
          </cell>
          <cell r="D1742">
            <v>653.20000000000005</v>
          </cell>
        </row>
        <row r="1743">
          <cell r="A1743">
            <v>91327</v>
          </cell>
          <cell r="B1743" t="str">
            <v>KIT DE PORTA DE MADEIRA PARA VERNIZ, SEMI-OCA (LEVE OU MÉDIA), PADRÃO POPULAR, 90X210CM, ESPESSURA DE 3,5CM, ITENS INCLUSOS: DOBRADIÇAS, MONTAGEM E INSTALAÇÃO DO BATENTE, SEM FECHADURA - FORNECIMENTO E INSTALAÇÃO. AF_12/2019</v>
          </cell>
          <cell r="C1743" t="str">
            <v>UN</v>
          </cell>
          <cell r="D1743">
            <v>635.41</v>
          </cell>
        </row>
        <row r="1744">
          <cell r="A1744">
            <v>91328</v>
          </cell>
          <cell r="B1744" t="str">
            <v>KIT DE PORTA DE MADEIRA FRISADA, SEMI-OCA (LEVE OU MÉDIA), PADRÃO MÉDIO 60X210CM, ESPESSURA DE 3CM, ITENS INCLUSOS: DOBRADIÇAS, MONTAGEM E INSTALAÇÃO DO BATENTE, SEM FECHADURA - FORNECIMENTO E INSTALAÇÃO. AF_12/2019</v>
          </cell>
          <cell r="C1744" t="str">
            <v>UN</v>
          </cell>
          <cell r="D1744">
            <v>621.37</v>
          </cell>
        </row>
        <row r="1745">
          <cell r="A1745">
            <v>91329</v>
          </cell>
          <cell r="B1745" t="str">
            <v>KIT DE PORTA DE MADEIRA FRISADA, SEMI-OCA (LEVE OU MÉDIA), PADRÃO POPULAR, 60X210CM, ESPESSURA DE 3CM, ITENS INCLUSOS: DOBRADIÇAS, MONTAGEM E INSTALAÇÃO DO BATENTE, SEM FECHADURA - FORNECIMENTO E INSTALAÇÃO. AF_12/2019</v>
          </cell>
          <cell r="C1745" t="str">
            <v>UN</v>
          </cell>
          <cell r="D1745">
            <v>580.01</v>
          </cell>
        </row>
        <row r="1746">
          <cell r="A1746">
            <v>91330</v>
          </cell>
          <cell r="B1746" t="str">
            <v>KIT DE PORTA DE MADEIRA FRISADA, SEMI-OCA (LEVE OU MÉDIA), PADRÃO MÉDIO, 70X210CM, ESPESSURA DE 3CM, ITENS INCLUSOS: DOBRADIÇAS, MONTAGEM E INSTALAÇÃO DO BATENTE, SEM FECHADURA - FORNECIMENTO E INSTALAÇÃO. AF_12/2019</v>
          </cell>
          <cell r="C1746" t="str">
            <v>UN</v>
          </cell>
          <cell r="D1746">
            <v>642.79999999999995</v>
          </cell>
        </row>
        <row r="1747">
          <cell r="A1747">
            <v>91331</v>
          </cell>
          <cell r="B1747" t="str">
            <v>KIT DE PORTA DE MADEIRA FRISADA, SEMI-OCA (LEVE OU MÉDIA), PADRÃO POPULAR, 70X210CM, ESPESSURA DE 3CM, ITENS INCLUSOS: DOBRADIÇAS, MONTAGEM E INSTALAÇÃO DO BATENTE, SEM FECHADURA - FORNECIMENTO E INSTALAÇÃO. AF_12/2019</v>
          </cell>
          <cell r="C1747" t="str">
            <v>UN</v>
          </cell>
          <cell r="D1747">
            <v>601.27</v>
          </cell>
        </row>
        <row r="1748">
          <cell r="A1748">
            <v>91332</v>
          </cell>
          <cell r="B1748" t="str">
            <v>KIT DE PORTA DE MADEIRA FRISADA, SEMI-OCA (LEVE OU MÉDIA), PADRÃO MÉDIO, 80X210CM, ESPESSURA DE 3,5CM, ITENS INCLUSOS: DOBRADIÇAS, MONTAGEM E INSTALAÇÃO DO BATENTE, SEM FECHADURA - FORNECIMENTO E INSTALAÇÃO. AF_12/2019</v>
          </cell>
          <cell r="C1748" t="str">
            <v>UN</v>
          </cell>
          <cell r="D1748">
            <v>697.2</v>
          </cell>
        </row>
        <row r="1749">
          <cell r="A1749">
            <v>91333</v>
          </cell>
          <cell r="B1749" t="str">
            <v>KIT DE PORTA DE MADEIRA FRISADA, SEMI-OCA (LEVE OU MÉDIA), PADRÃO POPULAR, 80X210CM, ESPESSURA DE 3,5CM, ITENS INCLUSOS: DOBRADIÇAS, MONTAGEM E INSTALAÇÃO DO BATENTE, SEM FECHADURA - FORNECIMENTO E INSTALAÇÃO. AF_12/2019</v>
          </cell>
          <cell r="C1749" t="str">
            <v>UN</v>
          </cell>
          <cell r="D1749">
            <v>655.51</v>
          </cell>
        </row>
        <row r="1750">
          <cell r="A1750">
            <v>91334</v>
          </cell>
          <cell r="B1750" t="str">
            <v>KIT DE PORTA DE MADEIRA TIPO VENEZIANA, PADRÃO MÉDIO, 80X210CM, ESPESSURA DE 3CM, ITENS INCLUSOS: DOBRADIÇAS, MONTAGEM E INSTALAÇÃO DO BATENTE, SEM FECHADURA - FORNECIMENTO E INSTALAÇÃO. AF_12/2019</v>
          </cell>
          <cell r="C1750" t="str">
            <v>UN</v>
          </cell>
          <cell r="D1750">
            <v>879.88</v>
          </cell>
        </row>
        <row r="1751">
          <cell r="A1751">
            <v>91335</v>
          </cell>
          <cell r="B1751" t="str">
            <v>KIT DE PORTA DE MADEIRA TIPO VENEZIANA, PADRÃO POPULAR, 80X210CM, ESPESSURA DE 3CM, ITENS INCLUSOS: DOBRADIÇAS, MONTAGEM E INSTALAÇÃO DO BATENTE, SEM FECHADURA - FORNECIMENTO E INSTALAÇÃO. AF_12/2019</v>
          </cell>
          <cell r="C1751" t="str">
            <v>UN</v>
          </cell>
          <cell r="D1751">
            <v>838.19</v>
          </cell>
        </row>
        <row r="1752">
          <cell r="A1752">
            <v>91336</v>
          </cell>
          <cell r="B1752" t="str">
            <v>KIT DE PORTA DE MADEIRA TIPO MEXICANA, MACIÇA (PESADA OU SUPERPESADA), PADRÃO MÉDIO, 80X210CM, ESPESSURA DE 3CM, ITENS INCLUSOS: DOBRADIÇAS, MONTAGEM E INSTALAÇÃO DO BATENTE, SEM FECHADURA - FORNECIMENTO E INSTALAÇÃO. AF_12/2019</v>
          </cell>
          <cell r="C1752" t="str">
            <v>UN</v>
          </cell>
          <cell r="D1752">
            <v>1099.53</v>
          </cell>
        </row>
        <row r="1753">
          <cell r="A1753">
            <v>91337</v>
          </cell>
          <cell r="B1753" t="str">
            <v>KIT DE PORTA DE MADEIRA TIPO MEXICANA, MACIÇA (PESADA OU SUPERPESADA), PADRÃO POPULAR, 80X210CM, ESPESSURA DE 3CM, ITENS INCLUSOS: DOBRADIÇAS, MONTAGEM E INSTALAÇÃO DO BATENTE, SEM FECHADURA - FORNECIMENTO E INSTALAÇÃO. AF_12/2019</v>
          </cell>
          <cell r="C1753" t="str">
            <v>UN</v>
          </cell>
          <cell r="D1753">
            <v>1057.8399999999999</v>
          </cell>
        </row>
        <row r="1754">
          <cell r="A1754">
            <v>100659</v>
          </cell>
          <cell r="B1754" t="str">
            <v>ALIZAR DE 5X1,5CM PARA PORTA FIXADO COM PREGOS, PADRÃO MÉDIO - FORNECIMENTO E INSTALAÇÃO. AF_12/2019</v>
          </cell>
          <cell r="C1754" t="str">
            <v>M</v>
          </cell>
          <cell r="D1754">
            <v>5.54</v>
          </cell>
        </row>
        <row r="1755">
          <cell r="A1755">
            <v>100660</v>
          </cell>
          <cell r="B1755" t="str">
            <v>ALIZAR DE 5X1,5CM PARA PORTA FIXADO COM PREGOS, PADRÃO POPULAR - FORNECIMENTO E INSTALAÇÃO. AF_12/2019</v>
          </cell>
          <cell r="C1755" t="str">
            <v>M</v>
          </cell>
          <cell r="D1755">
            <v>4.72</v>
          </cell>
        </row>
        <row r="1756">
          <cell r="A1756">
            <v>100675</v>
          </cell>
          <cell r="B1756" t="str">
            <v>KIT DE PORTA-PRONTA DE MADEIRA EM ACABAMENTO MELAMÍNICO BRANCO, FOLHA LEVE OU MÉDIA, 90X210, EXCLUSIVE FECHADURA, FIXAÇÃO COM PREENCHIMENTO TOTAL DE ESPUMA EXPANSIVA - FORNECIMENTO E INSTALAÇÃO. AF_12/2019</v>
          </cell>
          <cell r="C1756" t="str">
            <v>UN</v>
          </cell>
          <cell r="D1756">
            <v>590.22</v>
          </cell>
        </row>
        <row r="1757">
          <cell r="A1757">
            <v>100676</v>
          </cell>
          <cell r="B1757" t="str">
            <v>BATENTE PARA PORTA COM BANDEIRA, FIXAÇÃO COM PARAFUSO E BUCHA. AF_12/2019</v>
          </cell>
          <cell r="C1757" t="str">
            <v>UN</v>
          </cell>
          <cell r="D1757">
            <v>120.25</v>
          </cell>
        </row>
        <row r="1758">
          <cell r="A1758">
            <v>100677</v>
          </cell>
          <cell r="B1758" t="str">
            <v>BANDEIRA PARA PORTA EM MADEIRA. AF_12/2019</v>
          </cell>
          <cell r="C1758" t="str">
            <v>UN</v>
          </cell>
          <cell r="D1758">
            <v>38.200000000000003</v>
          </cell>
        </row>
        <row r="1759">
          <cell r="A1759">
            <v>100678</v>
          </cell>
          <cell r="B1759" t="str">
            <v>KIT DE PORTA DE MADEIRA PARA VERNIZ, SEMI-OCA (LEVE OU MÉDIA), PADRÃO MÉDIO, 60X210CM, ESPESSURA DE 3,5CM, ITENS INCLUSOS: DOBRADIÇAS, MONTAGEM E INSTALAÇÃO DE BATENTE, FECHADURA COM EXECUÇÃO DO FURO - FORNECIMENTO E INSTALAÇÃO. AF_12/2019</v>
          </cell>
          <cell r="C1759" t="str">
            <v>UN</v>
          </cell>
          <cell r="D1759">
            <v>718.33</v>
          </cell>
        </row>
        <row r="1760">
          <cell r="A1760">
            <v>100679</v>
          </cell>
          <cell r="B1760" t="str">
            <v>KIT DE PORTA DE MADEIRA PARA VERNIZ, SEMI-OCA (LEVE OU MÉDIA), PADRÃO POPULAR, 60X210CM, ESPESSURA DE 3,5CM, ITENS INCLUSOS: DOBRADIÇAS, MONTAGEM E INSTALAÇÃO DE BATENTE, FECHADURA COM EXECUÇÃO DO FURO - FORNECIMENTO E INSTALAÇÃO. AF_12/2019</v>
          </cell>
          <cell r="C1760" t="str">
            <v>UN</v>
          </cell>
          <cell r="D1760">
            <v>657.46</v>
          </cell>
        </row>
        <row r="1761">
          <cell r="A1761">
            <v>100680</v>
          </cell>
          <cell r="B1761" t="str">
            <v>KIT DE PORTA DE MADEIRA PARA VERNIZ, SEMI-OCA (LEVE OU MÉDIA), PADRÃO MÉDIO, 70X210CM, ESPESSURA DE 3,5CM, ITENS INCLUSOS: DOBRADIÇAS, MONTAGEM E INSTALAÇÃO DE BATENTE, FECHADURA COM EXECUÇÃO DO FURO - FORNECIMENTO E INSTALAÇÃO. AF_12/2019</v>
          </cell>
          <cell r="C1761" t="str">
            <v>UN</v>
          </cell>
          <cell r="D1761">
            <v>656</v>
          </cell>
        </row>
        <row r="1762">
          <cell r="A1762">
            <v>100681</v>
          </cell>
          <cell r="B1762" t="str">
            <v>KIT DE PORTA DE MADEIRA FRISADA, SEMI-OCA (LEVE OU MÉDIA), PADRÃO MÉDIO, 70X210CM, ESPESSURA DE 3CM, ITENS INCLUSOS: DOBRADIÇAS, MONTAGEM E INSTALAÇÃO DE BATENTE, FECHADURA COM EXECUÇÃO DO FURO - FORNECIMENTO E INSTALAÇÃO. AF_12/2019</v>
          </cell>
          <cell r="C1762" t="str">
            <v>UN</v>
          </cell>
          <cell r="D1762">
            <v>723.57</v>
          </cell>
        </row>
        <row r="1763">
          <cell r="A1763">
            <v>100682</v>
          </cell>
          <cell r="B1763" t="str">
            <v>KIT DE PORTA DE MADEIRA FRISADA, SEMI-OCA (LEVE OU MÉDIA), PADRÃO POPULAR, 70X210CM, ESPESSURA DE 3CM, ITENS INCLUSOS: DOBRADIÇAS, MONTAGEM E INSTALAÇÃO DE BATENTE, FECHADURA COM EXECUÇÃO DO FURO - FORNECIMENTO E INSTALAÇÃO. AF_12/2019</v>
          </cell>
          <cell r="C1763" t="str">
            <v>UN</v>
          </cell>
          <cell r="D1763">
            <v>658.76</v>
          </cell>
        </row>
        <row r="1764">
          <cell r="A1764">
            <v>100683</v>
          </cell>
          <cell r="B1764" t="str">
            <v>KIT DE PORTA DE MADEIRA PARA VERNIZ, SEMI-OCA (LEVE OU MÉDIA), PADRÃO MÉDIO, 80X210CM, ESPESSURA DE 3,5CM, ITENS INCLUSOS: DOBRADIÇAS, MONTAGEM E INSTALAÇÃO DE BATENTE, FECHADURA COM EXECUÇÃO DO FURO - FORNECIMENTO E INSTALAÇÃO. AF_12/2019</v>
          </cell>
          <cell r="C1764" t="str">
            <v>UN</v>
          </cell>
          <cell r="D1764">
            <v>789.88</v>
          </cell>
        </row>
        <row r="1765">
          <cell r="A1765">
            <v>100684</v>
          </cell>
          <cell r="B1765" t="str">
            <v>KIT DE PORTA DE MADEIRA PARA VERNIZ, SEMI-OCA (LEVE OU MÉDIA), PADRÃO POPULAR, 80X210CM, ESPESSURA DE 3,5CM, ITENS INCLUSOS: DOBRADIÇAS, MONTAGEM E INSTALAÇÃO DE BATENTE, FECHADURA COM EXECUÇÃO DO FURO - FORNECIMENTO E INSTALAÇÃO. AF_12/2019</v>
          </cell>
          <cell r="C1765" t="str">
            <v>UN</v>
          </cell>
          <cell r="D1765">
            <v>725.86</v>
          </cell>
        </row>
        <row r="1766">
          <cell r="A1766">
            <v>100685</v>
          </cell>
          <cell r="B1766" t="str">
            <v>KIT DE PORTA DE MADEIRA PARA VERNIZ, SEMI-OCA (LEVE OU MÉDIA), PADRÃO MÉDIO, 90X210CM, ESPESSURA DE 3,5CM, ITENS INCLUSOS: DOBRADIÇAS, MONTAGEM E INSTALAÇÃO DE BATENTE, FECHADURA COM EXECUÇÃO DO FURO - FORNECIMENTO E INSTALAÇÃO. AF_12/2019</v>
          </cell>
          <cell r="C1766" t="str">
            <v>UN</v>
          </cell>
          <cell r="D1766">
            <v>772.25</v>
          </cell>
        </row>
        <row r="1767">
          <cell r="A1767">
            <v>100686</v>
          </cell>
          <cell r="B1767" t="str">
            <v>KIT DE PORTA DE MADEIRA PARA VERNIZ, SEMI-OCA (LEVE OU MÉDIA), PADRÃO POPULAR, 90X210CM, ESPESSURA DE 3CM, ITENS INCLUSOS: DOBRADIÇAS, MONTAGEM E INSTALAÇÃO DE BATENTE, FECHADURA COM EXECUÇÃO DO FURO - FORNECIMENTO E INSTALAÇÃO. AF_12/2019</v>
          </cell>
          <cell r="C1767" t="str">
            <v>UN</v>
          </cell>
          <cell r="D1767">
            <v>708.07</v>
          </cell>
        </row>
        <row r="1768">
          <cell r="A1768">
            <v>100687</v>
          </cell>
          <cell r="B1768" t="str">
            <v>KIT DE PORTA DE MADEIRA FRISADA, SEMI-OCA (LEVE OU MÉDIA), PADRÃO MÉDIO, 60X210CM, ESPESSURA DE 3,5CM, ITENS INCLUSOS: DOBRADIÇAS, MONTAGEM E INSTALAÇÃO DE BATENTE, FECHADURA COM EXECUÇÃO DO FURO - FORNECIMENTO E INSTALAÇÃO. AF_12/2019</v>
          </cell>
          <cell r="C1768" t="str">
            <v>UN</v>
          </cell>
          <cell r="D1768">
            <v>695.75</v>
          </cell>
        </row>
        <row r="1769">
          <cell r="A1769">
            <v>100688</v>
          </cell>
          <cell r="B1769" t="str">
            <v>KIT DE PORTA DE MADEIRA FRISADA, SEMI-OCA (LEVE OU MÉDIA), PADRÃO POPULAR, 60X210CM, ESPESSURA DE 3CM, ITENS INCLUSOS: DOBRADIÇAS, MONTAGEM E INSTALAÇÃO DE BATENTE, FECHADURA COM EXECUÇÃO DO FURO - FORNECIMENTO E INSTALAÇÃO. AF_12/2019</v>
          </cell>
          <cell r="C1769" t="str">
            <v>UN</v>
          </cell>
          <cell r="D1769">
            <v>634.88</v>
          </cell>
        </row>
        <row r="1770">
          <cell r="A1770">
            <v>100689</v>
          </cell>
          <cell r="B1770" t="str">
            <v>KIT DE PORTA DE MADEIRA FRISADA, SEMI-OCA (LEVE OU MÉDIA), PADRÃO MÉDIO, 80X210CM, ESPESSURA DE 3,5CM, ITENS INCLUSOS: DOBRADIÇAS, MONTAGEM E INSTALAÇÃO DE BATENTE, FECHADURA COM EXECUÇÃO DO FURO - FORNECIMENTO E INSTALAÇÃO. AF_12/2019</v>
          </cell>
          <cell r="C1770" t="str">
            <v>UN</v>
          </cell>
          <cell r="D1770">
            <v>792.19</v>
          </cell>
        </row>
        <row r="1771">
          <cell r="A1771">
            <v>100690</v>
          </cell>
          <cell r="B1771" t="str">
            <v>KIT DE PORTA DE MADEIRA FRISADA, SEMI-OCA (LEVE OU MÉDIA), PADRÃO POPULAR, 80X210CM, ESPESSURA DE 3,5CM, ITENS INCLUSOS: DOBRADIÇAS, MONTAGEM E INSTALAÇÃO DE BATENTE, FECHADURA COM EXECUÇÃO DO FURO - FORNECIMENTO E INSTALAÇÃO. AF_12/2019</v>
          </cell>
          <cell r="C1771" t="str">
            <v>UN</v>
          </cell>
          <cell r="D1771">
            <v>728.17</v>
          </cell>
        </row>
        <row r="1772">
          <cell r="A1772">
            <v>100691</v>
          </cell>
          <cell r="B1772" t="str">
            <v>KIT DE PORTA DE MADEIRA TIPO VENEZIANA, 80X210CM (ESPESSURA DE 3CM), PADRÃO MÉDIO, ITENS INCLUSOS: DOBRADIÇAS, MONTAGEM E INSTALAÇÃO DE BATENTE, FECHADURA COM EXECUÇÃO DO FURO - FORNECIMENTO E INSTALAÇÃO. AF_12/2019</v>
          </cell>
          <cell r="C1772" t="str">
            <v>UN</v>
          </cell>
          <cell r="D1772">
            <v>974.87</v>
          </cell>
        </row>
        <row r="1773">
          <cell r="A1773">
            <v>100692</v>
          </cell>
          <cell r="B1773" t="str">
            <v>KIT DE PORTA DE MADEIRA TIPO VENEZIANA, 80X210CM (ESPESSURA DE 3CM), PADRÃO POPULAR, ITENS INCLUSOS: DOBRADIÇAS, MONTAGEM E INSTALAÇÃO DE BATENTE, FECHADURA COM EXECUÇÃO DO FURO - FORNECIMENTO E INSTALAÇÃO. AF_12/2019</v>
          </cell>
          <cell r="C1773" t="str">
            <v>UN</v>
          </cell>
          <cell r="D1773">
            <v>910.85</v>
          </cell>
        </row>
        <row r="1774">
          <cell r="A1774">
            <v>100693</v>
          </cell>
          <cell r="B1774" t="str">
            <v>KIT DE PORTA DE MADEIRA TIPO MEXICANA, MACIÇA (PESADA OU SUPERPESADA), PADRÃO MÉDIO, 80X210CM, ESPESSURA DE 3,5CM, ITENS INCLUSOS: DOBRADIÇAS, MONTAGEM E INSTALAÇÃO DE BATENTE, FECHADURA COM EXECUÇÃO DO FURO - FORNECIMENTO E INSTALAÇÃO. AF_12/2019</v>
          </cell>
          <cell r="C1774" t="str">
            <v>UN</v>
          </cell>
          <cell r="D1774">
            <v>1194.52</v>
          </cell>
        </row>
        <row r="1775">
          <cell r="A1775">
            <v>100694</v>
          </cell>
          <cell r="B1775" t="str">
            <v>KIT DE PORTA DE MADEIRA TIPO MEXICANA, MACIÇA (PESADA OU SUPERPESADA), PADRÃO POPULAR, 80X210CM, ESPESSURA DE 3,5CM, ITENS INCLUSOS: DOBRADIÇAS, MONTAGEM E INSTALAÇÃO DE BATENTE, FECHADURA COM EXECUÇÃO DO FURO - FORNECIMENTO E INSTALAÇÃO. AF_12/2019</v>
          </cell>
          <cell r="C1775" t="str">
            <v>UN</v>
          </cell>
          <cell r="D1775">
            <v>1130.5</v>
          </cell>
        </row>
        <row r="1776">
          <cell r="A1776">
            <v>100695</v>
          </cell>
          <cell r="B1776" t="str">
            <v>RECOLOCAÇÃO DE FOLHAS DE PORTA DE MADEIRA LEVE OU MÉDIA DE 60CM DE LARGURA, CONSIDERANDO REAPROVEITAMENTO DO MATERIAL. AF_12/2019</v>
          </cell>
          <cell r="C1776" t="str">
            <v>UN</v>
          </cell>
          <cell r="D1776">
            <v>46.57</v>
          </cell>
        </row>
        <row r="1777">
          <cell r="A1777">
            <v>100696</v>
          </cell>
          <cell r="B1777" t="str">
            <v>RECOLOCAÇÃO DE FOLHAS DE PORTA DE MADEIRA LEVE OU MÉDIA DE 70CM DE LARGURA, CONSIDERANDO REAPROVEITAMENTO DO MATERIAL. AF_12/2019</v>
          </cell>
          <cell r="C1777" t="str">
            <v>UN</v>
          </cell>
          <cell r="D1777">
            <v>51.81</v>
          </cell>
        </row>
        <row r="1778">
          <cell r="A1778">
            <v>100697</v>
          </cell>
          <cell r="B1778" t="str">
            <v>RECOLOCAÇÃO DE FOLHAS DE PORTA DE MADEIRA LEVE OU MÉDIA DE 80CM DE LARGURA, CONSIDERANDO REAPROVEITAMENTO DO MATERIAL. AF_12/2019</v>
          </cell>
          <cell r="C1778" t="str">
            <v>UN</v>
          </cell>
          <cell r="D1778">
            <v>57.09</v>
          </cell>
        </row>
        <row r="1779">
          <cell r="A1779">
            <v>100698</v>
          </cell>
          <cell r="B1779" t="str">
            <v>RECOLOCAÇÃO DE FOLHAS DE PORTA DE MADEIRA LEVE OU MÉDIA DE 90CM DE LARGURA, CONSIDERANDO REAPROVEITAMENTO DO MATERIAL. AF_12/2019</v>
          </cell>
          <cell r="C1779" t="str">
            <v>UN</v>
          </cell>
          <cell r="D1779">
            <v>62.35</v>
          </cell>
        </row>
        <row r="1780">
          <cell r="A1780">
            <v>100699</v>
          </cell>
          <cell r="B1780" t="str">
            <v>RECOLOCAÇÃO DE FOLHAS DE PORTA DE MADEIRA PESADA OU SUPERPESADA DE 80CM DE LARGURA, CONSIDERANDO REAPROVEITAMENTO DO MATERIAL. AF_12/2019</v>
          </cell>
          <cell r="C1780" t="str">
            <v>UN</v>
          </cell>
          <cell r="D1780">
            <v>74.52</v>
          </cell>
        </row>
        <row r="1781">
          <cell r="A1781">
            <v>100700</v>
          </cell>
          <cell r="B1781" t="str">
            <v>PORTA DE MADEIRA COMPENSADA LISA PARA PINTURA, 120X210X3,5CM, 2 FOLHAS, INCLUSO ADUELA 2A, ALIZAR 2A E DOBRADIÇAS. AF_12/2019</v>
          </cell>
          <cell r="C1781" t="str">
            <v>UN</v>
          </cell>
          <cell r="D1781">
            <v>742.42</v>
          </cell>
        </row>
        <row r="1782">
          <cell r="A1782">
            <v>100712</v>
          </cell>
          <cell r="B1782" t="str">
            <v>KIT DE PORTA DE MADEIRA PARA VERNIZ, SEMI-OCA (LEVE OU MÉDIA), PADRÃO POPULAR, 70X210CM, ESPESSURA DE 3,5CM, ITENS INCLUSOS: DOBRADIÇAS, MONTAGEM E INSTALAÇÃO DE BATENTE, FECHADURA COM EXECUÇÃO DO FURO - FORNECIMENTO E INSTALAÇÃO. AF_12/2019</v>
          </cell>
          <cell r="C1782" t="str">
            <v>UN</v>
          </cell>
          <cell r="D1782">
            <v>591.19000000000005</v>
          </cell>
        </row>
        <row r="1783">
          <cell r="A1783">
            <v>100665</v>
          </cell>
          <cell r="B1783" t="str">
            <v>JANELA DE MADEIRA - CEDRINHO/ANGELIM OU EQUIVALENTE DA REGIÃO - DE ABRIR COM 4 FOLHAS (2 VENEZIANAS E 2 GUILHOTINAS PARA VIDRO), COM BATENTE, ALIZAR E FERRAGENS. EXCLUSIVE VIDROS, ACABAMENTO E CONTRAMARCO. FORNECIMENTO E INSTALAÇÃO. AF_12/2019</v>
          </cell>
          <cell r="C1783" t="str">
            <v>M2</v>
          </cell>
          <cell r="D1783">
            <v>700.04</v>
          </cell>
        </row>
        <row r="1784">
          <cell r="A1784">
            <v>100666</v>
          </cell>
          <cell r="B1784" t="str">
            <v>JANELA DE MADEIRA (PINUS/EUCALIPTO OU EQUIV.) DE ABRIR COM 4 FOLHAS (2 VENEZIANAS E 2 GUILHOTINAS PARA VIDRO), COM BATENTE, ALIZAR E FERRAGENS. EXCLUSIVE VIDROS, ACABAMENTO E CONTRAMARCO. FORNECIMENTO E INSTALAÇÃO. AF_12/2019</v>
          </cell>
          <cell r="C1784" t="str">
            <v>M2</v>
          </cell>
          <cell r="D1784">
            <v>552.80999999999995</v>
          </cell>
        </row>
        <row r="1785">
          <cell r="A1785">
            <v>100667</v>
          </cell>
          <cell r="B1785" t="str">
            <v>JANELA DE MADEIRA (IMBUIA/CEDRO OU EQUIV.) DE ABRIR COM 4 FOLHAS (2 VENEZIANAS E 2 GUILHOTINAS PARA VIDRO), COM BATENTE, ALIZAR E FERRAGENS. EXCLUSIVE VIDROS, ACABAMENTO E CONTRAMARCO. FORNECIMENTO E INSTALAÇÃO. AF_12/2019</v>
          </cell>
          <cell r="C1785" t="str">
            <v>M2</v>
          </cell>
          <cell r="D1785">
            <v>908.17</v>
          </cell>
        </row>
        <row r="1786">
          <cell r="A1786">
            <v>100668</v>
          </cell>
          <cell r="B1786" t="str">
            <v>JANELA DE MADEIRA (CEDRINHO/ANGELIM OU EQUIV.) TIPO MAXIM-AR, PARA VIDRO, COM BATENTE, ALIZAR E FERRAGENS. EXCLUSIVE VIDRO, ACABAMENTO E CONTRAMARCO. FORNECIMENTO E INSTALAÇÃO. AF_12/2019</v>
          </cell>
          <cell r="C1786" t="str">
            <v>M2</v>
          </cell>
          <cell r="D1786">
            <v>1087.51</v>
          </cell>
        </row>
        <row r="1787">
          <cell r="A1787">
            <v>100669</v>
          </cell>
          <cell r="B1787" t="str">
            <v>JANELA DE MADEIRA (PINUS/EUCALIPTO OU EQUIV.) TIPO BASCULANTE COM 2 FOLHAS PARA VIDRO, COM BATENTE, ALIZAR E FERRAGENS. EXCLUSIVE VIDROS, ACABAMENTO E CONTRAMARCO. FORNECIMENTO E INSTALAÇÃO. AF_12/2019</v>
          </cell>
          <cell r="C1787" t="str">
            <v>M2</v>
          </cell>
          <cell r="D1787">
            <v>653.61</v>
          </cell>
        </row>
        <row r="1788">
          <cell r="A1788">
            <v>100670</v>
          </cell>
          <cell r="B1788" t="str">
            <v>JANELA DE MADEIRA (CEDRINHO/ANGELIM OU EQUIV.) DE CORRER COM 6 FOLHAS (2 VENEZ. FIXAS, 2 VENEZ. DE CORRER E 2 DE CORRER PARA VIDRO), COM BATENTE, ALIZAR E FERRAGENS. EXCLUSIVE VIDROS, ACABAMENTO E CONTRAMARCO. FORNECIMENTO E INSTALAÇÃO. AF_12/2019</v>
          </cell>
          <cell r="C1788" t="str">
            <v>M2</v>
          </cell>
          <cell r="D1788">
            <v>873.37</v>
          </cell>
        </row>
        <row r="1789">
          <cell r="A1789">
            <v>100671</v>
          </cell>
          <cell r="B1789" t="str">
            <v>JANELA DE MADEIRA (IMBUIA/CEDRO OU EQUIV) DE CORRER COM 6 FOLHAS (2 VENEZIANAS FIXAS, 2 VENEZIANAS DE CORRER E 2 DE CORRER PARA VIDRO), COM BATENTE, ALIZAR E FERRAGENS. EXCLUSIVE VIDROS, ACABAMENTO E CONTRAMARCO. FORNECIMENTO E INSTALAÇÃO. AF_12/2019</v>
          </cell>
          <cell r="C1789" t="str">
            <v>M2</v>
          </cell>
          <cell r="D1789">
            <v>1084.9000000000001</v>
          </cell>
        </row>
        <row r="1790">
          <cell r="A1790">
            <v>100672</v>
          </cell>
          <cell r="B1790" t="str">
            <v>JANELA DE MADEIRA (PINUS/EUCALIPTO OU EQUIV.) DE CORRER COM 6 FOLHAS (2 VENEZ. FIXAS, 2 VENEZ. DE CORRER E 2 DE CORRER PARA VIDRO), COM BATENTE, ALIZAR E FERRAGENS. EXCLUSIVE VIDROS, ACABAMENTO E CONTRAMARCO. FORNECIMENTO EINSTALAÇÃO. AF_12/2019</v>
          </cell>
          <cell r="C1790" t="str">
            <v>M2</v>
          </cell>
          <cell r="D1790">
            <v>698.89</v>
          </cell>
        </row>
        <row r="1791">
          <cell r="A1791">
            <v>100673</v>
          </cell>
          <cell r="B1791" t="str">
            <v>JANELA DE MADEIRA (CEDRINHO/ANGELIM OU EQUIV.) DE CORRER COM 4 FOLHAS (2 VENEZIANAS PANTOGRÁFICAS DE CORRER E 2 DE CORRER PARA VIDROS), COM BATENTE, ALIZAR E FERRAGENS. EXCLUSIVE VIDROS, ACABAMENTO E CONTRAMARCO. FORNECIMENTO E INSTALAÇÃO. AF_12/2019</v>
          </cell>
          <cell r="C1791" t="str">
            <v>M2</v>
          </cell>
          <cell r="D1791">
            <v>84.52</v>
          </cell>
        </row>
        <row r="1792">
          <cell r="A1792">
            <v>100701</v>
          </cell>
          <cell r="B1792" t="str">
            <v>PORTA DE FERRO, DE ABRIR, TIPO GRADE COM CHAPA, COM GUARNIÇÕES. AF_12/2019</v>
          </cell>
          <cell r="C1792" t="str">
            <v>M2</v>
          </cell>
          <cell r="D1792">
            <v>418.54</v>
          </cell>
        </row>
        <row r="1793">
          <cell r="A1793">
            <v>94559</v>
          </cell>
          <cell r="B1793" t="str">
            <v>JANELA DE AÇO TIPO BASCULANTE PARA VIDROS, COM BATENTE, FERRAGENS E PINTURA ANTICORROSIVA. EXCLUSIVE VIDROS, ACABAMENTO, ALIZAR E CONTRAMARCO. FORNECIMENTO E INSTALAÇÃO. AF_12/2019</v>
          </cell>
          <cell r="C1793" t="str">
            <v>M2</v>
          </cell>
          <cell r="D1793">
            <v>572.99</v>
          </cell>
        </row>
        <row r="1794">
          <cell r="A1794">
            <v>94560</v>
          </cell>
          <cell r="B1794" t="str">
            <v>JANELA DE AÇO DE CORRER COM 2 FOLHAS PARA VIDRO, COM VIDROS, BATENTE, FERRAGENS E PINTURAS ANTICORROSIVA E DE ACABAMENTO. EXCLUSIVE ALIZAR E CONTRAMARCO. FORNECIMENTO E INSTALAÇÃO. AF_12/2019</v>
          </cell>
          <cell r="C1794" t="str">
            <v>M2</v>
          </cell>
          <cell r="D1794">
            <v>517.58000000000004</v>
          </cell>
        </row>
        <row r="1795">
          <cell r="A1795">
            <v>94562</v>
          </cell>
          <cell r="B1795" t="str">
            <v>JANELA DE AÇO DE CORRER COM 4 FOLHAS PARA VIDRO, COM BATENTE, FERRAGENS E PINTURA ANTICORROSIVA. EXCLUSIVE VIDROS, ALIZAR E CONTRAMARCO. FORNECIMENTO E INSTALAÇÃO. AF_12/2019</v>
          </cell>
          <cell r="C1795" t="str">
            <v>M2</v>
          </cell>
          <cell r="D1795">
            <v>543.89</v>
          </cell>
        </row>
        <row r="1796">
          <cell r="A1796">
            <v>94563</v>
          </cell>
          <cell r="B1796" t="str">
            <v>JANELA DE AÇO DE CORRER COM 6 FOLHAS (4 VENEZIANAS E 2 PARA VIDRO), COM VIDROS, BATENTE, FERRAGENS E PINTURAS ANTICORROSIVA E DE ACABAMENTO. EXCLUSIVE ALIZAR E CONTRAMARCO. FORNECIMENTO E INSTALAÇÃO. AF_12/2019</v>
          </cell>
          <cell r="C1796" t="str">
            <v>M2</v>
          </cell>
          <cell r="D1796">
            <v>683.3</v>
          </cell>
        </row>
        <row r="1797">
          <cell r="A1797">
            <v>94587</v>
          </cell>
          <cell r="B1797" t="str">
            <v>CONTRAMARCO DE AÇO, FIXAÇÃO COM ARGAMASSA - FORNECIMENTO E INSTALAÇÃO. AF_12/2019</v>
          </cell>
          <cell r="C1797" t="str">
            <v>M</v>
          </cell>
          <cell r="D1797">
            <v>42.22</v>
          </cell>
        </row>
        <row r="1798">
          <cell r="A1798">
            <v>94588</v>
          </cell>
          <cell r="B1798" t="str">
            <v>CONTRAMARCO DE AÇO, FIXAÇÃO COM PARAFUSO - FORNECIMENTO E INSTALAÇÃO. AF_12/2019</v>
          </cell>
          <cell r="C1798" t="str">
            <v>M</v>
          </cell>
          <cell r="D1798">
            <v>35.869999999999997</v>
          </cell>
        </row>
        <row r="1799">
          <cell r="A1799">
            <v>99837</v>
          </cell>
          <cell r="B1799" t="str">
            <v>GUARDA-CORPO DE AÇO GALVANIZADO DE 1,10M, MONTANTES TUBULARES DE 1.1/4" ESPAÇADOS DE 1,20M, TRAVESSA SUPERIOR DE 1.1/2", GRADIL FORMADO POR TUBOS HORIZONTAIS DE 1" E VERTICAIS DE 3/4", FIXADO COM CHUMBADOR MECÂNICO. AF_04/2019_P</v>
          </cell>
          <cell r="C1799" t="str">
            <v>M</v>
          </cell>
          <cell r="D1799">
            <v>381</v>
          </cell>
        </row>
        <row r="1800">
          <cell r="A1800">
            <v>99839</v>
          </cell>
          <cell r="B1800" t="str">
            <v>GUARDA-CORPO DE AÇO GALVANIZADO DE 1,10M DE ALTURA, MONTANTES TUBULARES DE 1.1/2 ESPAÇADOS DE 1,20M, TRAVESSA SUPERIOR DE 2, GRADIL FORMADO POR BARRAS CHATAS EM FERRO DE 32X4,8MM, FIXADO COM CHUMBADOR MECÂNICO. AF_04/2019_P</v>
          </cell>
          <cell r="C1800" t="str">
            <v>M</v>
          </cell>
          <cell r="D1800">
            <v>324.41000000000003</v>
          </cell>
        </row>
        <row r="1801">
          <cell r="A1801">
            <v>99841</v>
          </cell>
          <cell r="B1801" t="str">
            <v>GUARDA-CORPO PANORÂMICO COM PERFIS DE ALUMÍNIO E VIDRO LAMINADO 8 MM, FIXADO COM CHUMBADOR MECÂNICO. AF_04/2019_P</v>
          </cell>
          <cell r="C1801" t="str">
            <v>M</v>
          </cell>
          <cell r="D1801">
            <v>757.35</v>
          </cell>
        </row>
        <row r="1802">
          <cell r="A1802">
            <v>99855</v>
          </cell>
          <cell r="B1802" t="str">
            <v>CORRIMÃO SIMPLES, DIÂMETRO EXTERNO = 1 1/2", EM AÇO GALVANIZADO. AF_04/2019_P</v>
          </cell>
          <cell r="C1802" t="str">
            <v>M</v>
          </cell>
          <cell r="D1802">
            <v>69.03</v>
          </cell>
        </row>
        <row r="1803">
          <cell r="A1803">
            <v>99857</v>
          </cell>
          <cell r="B1803" t="str">
            <v>CORRIMÃO SIMPLES, DIÂMETRO EXTERNO = 1 1/2", EM ALUMÍNIO. AF_04/2019_P</v>
          </cell>
          <cell r="C1803" t="str">
            <v>M</v>
          </cell>
          <cell r="D1803">
            <v>62.34</v>
          </cell>
        </row>
        <row r="1804">
          <cell r="A1804">
            <v>99861</v>
          </cell>
          <cell r="B1804" t="str">
            <v>GRADIL EM FERRO FIXADO EM VÃOS DE JANELAS, FORMADO POR BARRAS CHATAS DE 25X4,8 MM. AF_04/2019</v>
          </cell>
          <cell r="C1804" t="str">
            <v>M2</v>
          </cell>
          <cell r="D1804">
            <v>413.53</v>
          </cell>
        </row>
        <row r="1805">
          <cell r="A1805">
            <v>99862</v>
          </cell>
          <cell r="B1805" t="str">
            <v>GRADIL EM ALUMÍNIO FIXADO EM VÃOS DE JANELAS, FORMADO POR TUBOS DE 3/4". AF_04/2019</v>
          </cell>
          <cell r="C1805" t="str">
            <v>M2</v>
          </cell>
          <cell r="D1805">
            <v>412.79</v>
          </cell>
        </row>
        <row r="1806">
          <cell r="A1806">
            <v>73665</v>
          </cell>
          <cell r="B1806" t="str">
            <v>ESCADA TIPO MARINHEIRO EM ACO CA-50 9,52MM INCLUSO PINTURA COM FUNDO ANTICORROSIVO TIPO ZARCAO</v>
          </cell>
          <cell r="C1806" t="str">
            <v>M</v>
          </cell>
          <cell r="D1806">
            <v>63.4</v>
          </cell>
        </row>
        <row r="1807">
          <cell r="A1807" t="str">
            <v>74194/1</v>
          </cell>
          <cell r="B1807" t="str">
            <v>ESCADA TIPO MARINHEIRO EM TUBO ACO GALVANIZADO 1 1/2" 5 DEGRAUS</v>
          </cell>
          <cell r="C1807" t="str">
            <v>M</v>
          </cell>
          <cell r="D1807">
            <v>249.5</v>
          </cell>
        </row>
        <row r="1808">
          <cell r="A1808">
            <v>90838</v>
          </cell>
          <cell r="B1808" t="str">
            <v>PORTA CORTA-FOGO 90X210X4CM - FORNECIMENTO E INSTALAÇÃO. AF_12/2019</v>
          </cell>
          <cell r="C1808" t="str">
            <v>UN</v>
          </cell>
          <cell r="D1808">
            <v>944.15</v>
          </cell>
        </row>
        <row r="1809">
          <cell r="A1809">
            <v>91338</v>
          </cell>
          <cell r="B1809" t="str">
            <v>PORTA DE ALUMÍNIO DE ABRIR COM LAMBRI, COM GUARNIÇÃO, FIXAÇÃO COM PARAFUSOS - FORNECIMENTO E INSTALAÇÃO. AF_12/2019</v>
          </cell>
          <cell r="C1809" t="str">
            <v>M2</v>
          </cell>
          <cell r="D1809">
            <v>657.19</v>
          </cell>
        </row>
        <row r="1810">
          <cell r="A1810">
            <v>91341</v>
          </cell>
          <cell r="B1810" t="str">
            <v>PORTA EM ALUMÍNIO DE ABRIR TIPO VENEZIANA COM GUARNIÇÃO, FIXAÇÃO COM PARAFUSOS - FORNECIMENTO E INSTALAÇÃO. AF_12/2019</v>
          </cell>
          <cell r="C1810" t="str">
            <v>M2</v>
          </cell>
          <cell r="D1810">
            <v>480.69</v>
          </cell>
        </row>
        <row r="1811">
          <cell r="A1811">
            <v>94805</v>
          </cell>
          <cell r="B1811" t="str">
            <v>PORTA DE ALUMÍNIO DE ABRIR PARA VIDRO SEM GUARNIÇÃO, 87X210CM, FIXAÇÃO COM PARAFUSOS, INCLUSIVE VIDROS - FORNECIMENTO E INSTALAÇÃO. AF_12/2019</v>
          </cell>
          <cell r="C1811" t="str">
            <v>UN</v>
          </cell>
          <cell r="D1811">
            <v>766.97</v>
          </cell>
        </row>
        <row r="1812">
          <cell r="A1812">
            <v>94806</v>
          </cell>
          <cell r="B1812" t="str">
            <v>PORTA EM AÇO DE ABRIR PARA VIDRO SEM GUARNIÇÃO, 87X210CM, FIXAÇÃO COM PARAFUSOS, EXCLUSIVE VIDROS - FORNECIMENTO E INSTALAÇÃO. AF_12/2019</v>
          </cell>
          <cell r="C1812" t="str">
            <v>UN</v>
          </cell>
          <cell r="D1812">
            <v>437.42</v>
          </cell>
        </row>
        <row r="1813">
          <cell r="A1813">
            <v>94807</v>
          </cell>
          <cell r="B1813" t="str">
            <v>PORTA EM AÇO DE ABRIR TIPO VENEZIANA SEM GUARNIÇÃO, 87X210CM, FIXAÇÃO COM PARAFUSOS - FORNECIMENTO E INSTALAÇÃO. AF_12/2019</v>
          </cell>
          <cell r="C1813" t="str">
            <v>UN</v>
          </cell>
          <cell r="D1813">
            <v>527.05999999999995</v>
          </cell>
        </row>
        <row r="1814">
          <cell r="A1814">
            <v>100702</v>
          </cell>
          <cell r="B1814" t="str">
            <v>PORTA DE CORRER DE ALUMÍNIO, COM DUAS FOLHAS PARA VIDRO, INCLUSO VIDRO LISO INCOLOR, FECHADURA E PUXADOR, SEM ALIZAR. AF_12/2019</v>
          </cell>
          <cell r="C1814" t="str">
            <v>M2</v>
          </cell>
          <cell r="D1814">
            <v>395.61</v>
          </cell>
        </row>
        <row r="1815">
          <cell r="A1815">
            <v>84885</v>
          </cell>
          <cell r="B1815" t="str">
            <v>JOGO DE FERRAGENS CROMADAS PARA PORTA DE VIDRO TEMPERADO, UMA FOLHA COMPOSTO DE DOBRADICAS SUPERIOR E INFERIOR, TRINCO, FECHADURA, CONTRA FECHADURA COM CAPUCHINHO SEM MOLA E PUXADOR</v>
          </cell>
          <cell r="C1815" t="str">
            <v>UN</v>
          </cell>
          <cell r="D1815">
            <v>632.20000000000005</v>
          </cell>
        </row>
        <row r="1816">
          <cell r="A1816">
            <v>84886</v>
          </cell>
          <cell r="B1816" t="str">
            <v>MOLA HIDRAULICA DE PISO PARA PORTA DE VIDRO TEMPERADO</v>
          </cell>
          <cell r="C1816" t="str">
            <v>UN</v>
          </cell>
          <cell r="D1816">
            <v>1116.3900000000001</v>
          </cell>
        </row>
        <row r="1817">
          <cell r="A1817" t="str">
            <v>74046/2</v>
          </cell>
          <cell r="B1817" t="str">
            <v>TARJETA TIPO LIVRE/OCUPADO PARA PORTA DE BANHEIRO</v>
          </cell>
          <cell r="C1817" t="str">
            <v>UN</v>
          </cell>
          <cell r="D1817">
            <v>36.090000000000003</v>
          </cell>
        </row>
        <row r="1818">
          <cell r="A1818">
            <v>100703</v>
          </cell>
          <cell r="B1818" t="str">
            <v>PUXADOR CENTRAL PARA ESQUADRIA DE MADEIRA. AF_12/2019</v>
          </cell>
          <cell r="C1818" t="str">
            <v>UN</v>
          </cell>
          <cell r="D1818">
            <v>21.31</v>
          </cell>
        </row>
        <row r="1819">
          <cell r="A1819">
            <v>100704</v>
          </cell>
          <cell r="B1819" t="str">
            <v>PORTA CADEADO ZINCADO OXIDADO PRETO COM CADEADO DE AÇO INOX, LARGURA DE *50* MM. AF_12/2019</v>
          </cell>
          <cell r="C1819" t="str">
            <v>UN</v>
          </cell>
          <cell r="D1819">
            <v>162.79</v>
          </cell>
        </row>
        <row r="1820">
          <cell r="A1820">
            <v>100705</v>
          </cell>
          <cell r="B1820" t="str">
            <v>TARJETA TIPO LIVRE/OCUPADO PARA PORTA DE BANHEIRO. AF_12/2019</v>
          </cell>
          <cell r="C1820" t="str">
            <v>UN</v>
          </cell>
          <cell r="D1820">
            <v>53.26</v>
          </cell>
        </row>
        <row r="1821">
          <cell r="A1821">
            <v>100706</v>
          </cell>
          <cell r="B1821" t="str">
            <v>CREMONA EM LATÃO CROMADO OU POLIDO, COMPLETA. AF_12/2019</v>
          </cell>
          <cell r="C1821" t="str">
            <v>UN</v>
          </cell>
          <cell r="D1821">
            <v>97.62</v>
          </cell>
        </row>
        <row r="1822">
          <cell r="A1822">
            <v>100707</v>
          </cell>
          <cell r="B1822" t="str">
            <v>FECHO DE EMBUTIR TIPO UNHA 22CM. AF_12/2019</v>
          </cell>
          <cell r="C1822" t="str">
            <v>UN</v>
          </cell>
          <cell r="D1822">
            <v>55.56</v>
          </cell>
        </row>
        <row r="1823">
          <cell r="A1823">
            <v>100708</v>
          </cell>
          <cell r="B1823" t="str">
            <v>FECHO DE EMBUTIR TIPO UNHA 40CM. AF_12/2019</v>
          </cell>
          <cell r="C1823" t="str">
            <v>UN</v>
          </cell>
          <cell r="D1823">
            <v>71.760000000000005</v>
          </cell>
        </row>
        <row r="1824">
          <cell r="A1824">
            <v>100709</v>
          </cell>
          <cell r="B1824" t="str">
            <v>DOBRADIÇA EM AÇO/FERRO, 3" X 21/2", E=1,9 A 2MM, SEN ANEL, CROMADO OU ZINCADO, TAMPA BOLA, COM PARAFUSOS. AF_12/2019</v>
          </cell>
          <cell r="C1824" t="str">
            <v>UN</v>
          </cell>
          <cell r="D1824">
            <v>40.020000000000003</v>
          </cell>
        </row>
        <row r="1825">
          <cell r="A1825">
            <v>100710</v>
          </cell>
          <cell r="B1825" t="str">
            <v>DOBRADIÇA TIPO VAI E VEM EM LATÃO POLIDO 3". AF_12/2019</v>
          </cell>
          <cell r="C1825" t="str">
            <v>UN</v>
          </cell>
          <cell r="D1825">
            <v>106.39</v>
          </cell>
        </row>
        <row r="1826">
          <cell r="A1826">
            <v>72116</v>
          </cell>
          <cell r="B1826" t="str">
            <v>VIDRO LISO COMUM TRANSPARENTE, ESPESSURA 3MM</v>
          </cell>
          <cell r="C1826" t="str">
            <v>M2</v>
          </cell>
          <cell r="D1826">
            <v>101.95</v>
          </cell>
        </row>
        <row r="1827">
          <cell r="A1827">
            <v>72117</v>
          </cell>
          <cell r="B1827" t="str">
            <v>VIDRO LISO COMUM TRANSPARENTE, ESPESSURA 4MM</v>
          </cell>
          <cell r="C1827" t="str">
            <v>M2</v>
          </cell>
          <cell r="D1827">
            <v>130.35</v>
          </cell>
        </row>
        <row r="1828">
          <cell r="A1828">
            <v>72118</v>
          </cell>
          <cell r="B1828" t="str">
            <v>VIDRO TEMPERADO INCOLOR, ESPESSURA 6MM, FORNECIMENTO E INSTALACAO, INCLUSIVE MASSA PARA VEDACAO</v>
          </cell>
          <cell r="C1828" t="str">
            <v>M2</v>
          </cell>
          <cell r="D1828">
            <v>189.16</v>
          </cell>
        </row>
        <row r="1829">
          <cell r="A1829">
            <v>72119</v>
          </cell>
          <cell r="B1829" t="str">
            <v>VIDRO TEMPERADO INCOLOR, ESPESSURA 8MM, FORNECIMENTO E INSTALACAO, INCLUSIVE MASSA PARA VEDACAO</v>
          </cell>
          <cell r="C1829" t="str">
            <v>M2</v>
          </cell>
          <cell r="D1829">
            <v>238.54</v>
          </cell>
        </row>
        <row r="1830">
          <cell r="A1830">
            <v>72120</v>
          </cell>
          <cell r="B1830" t="str">
            <v>VIDRO TEMPERADO INCOLOR, ESPESSURA 10MM, FORNECIMENTO E INSTALACAO, INCLUSIVE MASSA PARA VEDACAO</v>
          </cell>
          <cell r="C1830" t="str">
            <v>M2</v>
          </cell>
          <cell r="D1830">
            <v>301.49</v>
          </cell>
        </row>
        <row r="1831">
          <cell r="A1831">
            <v>72122</v>
          </cell>
          <cell r="B1831" t="str">
            <v>VIDRO FANTASIA TIPO CANELADO, ESPESSURA 4MM</v>
          </cell>
          <cell r="C1831" t="str">
            <v>M2</v>
          </cell>
          <cell r="D1831">
            <v>112.36</v>
          </cell>
        </row>
        <row r="1832">
          <cell r="A1832">
            <v>72123</v>
          </cell>
          <cell r="B1832" t="str">
            <v>VIDRO ARAMADO, ESPESSURA 7MM</v>
          </cell>
          <cell r="C1832" t="str">
            <v>M2</v>
          </cell>
          <cell r="D1832">
            <v>294.36</v>
          </cell>
        </row>
        <row r="1833">
          <cell r="A1833" t="str">
            <v>73838/1</v>
          </cell>
          <cell r="B1833" t="str">
            <v>PORTA DE VIDRO TEMPERADO, 0,9X2,10M, ESPESSURA 10MM, INCLUSIVE ACESSORIOS</v>
          </cell>
          <cell r="C1833" t="str">
            <v>UN</v>
          </cell>
          <cell r="D1833">
            <v>2002.23</v>
          </cell>
        </row>
        <row r="1834">
          <cell r="A1834" t="str">
            <v>74125/1</v>
          </cell>
          <cell r="B1834" t="str">
            <v>ESPELHO CRISTAL ESPESSURA 4MM, COM MOLDURA DE MADEIRA</v>
          </cell>
          <cell r="C1834" t="str">
            <v>M2</v>
          </cell>
          <cell r="D1834">
            <v>388.17</v>
          </cell>
        </row>
        <row r="1835">
          <cell r="A1835" t="str">
            <v>74125/2</v>
          </cell>
          <cell r="B1835" t="str">
            <v>ESPELHO CRISTAL ESPESSURA 4MM, COM MOLDURA EM ALUMINIO E COMPENSADO 6MM PLASTIFICADO COLADO</v>
          </cell>
          <cell r="C1835" t="str">
            <v>M2</v>
          </cell>
          <cell r="D1835">
            <v>422.77</v>
          </cell>
        </row>
        <row r="1836">
          <cell r="A1836">
            <v>84957</v>
          </cell>
          <cell r="B1836" t="str">
            <v>VIDRO LISO COMUM TRANSPARENTE, ESPESSURA 5MM</v>
          </cell>
          <cell r="C1836" t="str">
            <v>M2</v>
          </cell>
          <cell r="D1836">
            <v>156.9</v>
          </cell>
        </row>
        <row r="1837">
          <cell r="A1837">
            <v>84959</v>
          </cell>
          <cell r="B1837" t="str">
            <v>VIDRO LISO COMUM TRANSPARENTE, ESPESSURA 6MM</v>
          </cell>
          <cell r="C1837" t="str">
            <v>M2</v>
          </cell>
          <cell r="D1837">
            <v>182.9</v>
          </cell>
        </row>
        <row r="1838">
          <cell r="A1838">
            <v>85001</v>
          </cell>
          <cell r="B1838" t="str">
            <v>VIDRO LISO FUME, ESPESSURA 4MM</v>
          </cell>
          <cell r="C1838" t="str">
            <v>M2</v>
          </cell>
          <cell r="D1838">
            <v>174.23</v>
          </cell>
        </row>
        <row r="1839">
          <cell r="A1839">
            <v>85002</v>
          </cell>
          <cell r="B1839" t="str">
            <v>VIDRO LISO FUME, ESPESSURA 6MM</v>
          </cell>
          <cell r="C1839" t="str">
            <v>M2</v>
          </cell>
          <cell r="D1839">
            <v>243.57</v>
          </cell>
        </row>
        <row r="1840">
          <cell r="A1840">
            <v>85004</v>
          </cell>
          <cell r="B1840" t="str">
            <v>VIDRO FANTASIA MARTELADO 4MM</v>
          </cell>
          <cell r="C1840" t="str">
            <v>M2</v>
          </cell>
          <cell r="D1840">
            <v>122.23</v>
          </cell>
        </row>
        <row r="1841">
          <cell r="A1841">
            <v>85005</v>
          </cell>
          <cell r="B1841" t="str">
            <v>ESPELHO CRISTAL, ESPESSURA 4MM, COM PARAFUSOS DE FIXACAO, SEM MOLDURA</v>
          </cell>
          <cell r="C1841" t="str">
            <v>M2</v>
          </cell>
          <cell r="D1841">
            <v>351.51</v>
          </cell>
        </row>
        <row r="1842">
          <cell r="A1842">
            <v>94569</v>
          </cell>
          <cell r="B1842" t="str">
            <v>JANELA DE ALUMÍNIO TIPO MAXIM-AR, COM VIDROS, BATENTE E FERRAGENS. EXCLUSIVE ALIZAR, ACABAMENTO E CONTRAMARCO. FORNECIMENTO E INSTALAÇÃO. AF_12/2019</v>
          </cell>
          <cell r="C1842" t="str">
            <v>M2</v>
          </cell>
          <cell r="D1842">
            <v>408.36</v>
          </cell>
        </row>
        <row r="1843">
          <cell r="A1843">
            <v>94570</v>
          </cell>
          <cell r="B1843" t="str">
            <v>JANELA DE ALUMÍNIO DE CORRER COM 2 FOLHAS PARA VIDROS, COM VIDROS, BATENTE, ACABAMENTO COM ACETATO OU BRILHANTE E FERRAGENS. EXCLUSIVE ALIZAR E CONTRAMARCO. FORNECIMENTO E INSTALAÇÃO. AF_12/2019</v>
          </cell>
          <cell r="C1843" t="str">
            <v>M2</v>
          </cell>
          <cell r="D1843">
            <v>253.99</v>
          </cell>
        </row>
        <row r="1844">
          <cell r="A1844">
            <v>94572</v>
          </cell>
          <cell r="B1844" t="str">
            <v>JANELA DE ALUMÍNIO DE CORRER COM 3 FOLHAS (2 VENEZIANAS E 1 PARA VIDRO), COM VIDROS, BATENTE E FERRAGENS. EXCLUSIVE ACABAMENTO, ALIZAR E CONTRAMARCO. FORNECIMENTO E INSTALAÇÃO. AF_12/2019</v>
          </cell>
          <cell r="C1844" t="str">
            <v>M2</v>
          </cell>
          <cell r="D1844">
            <v>380.48</v>
          </cell>
        </row>
        <row r="1845">
          <cell r="A1845">
            <v>94573</v>
          </cell>
          <cell r="B1845" t="str">
            <v>JANELA DE ALUMÍNIO DE CORRER COM 4 FOLHAS PARA VIDROS, COM VIDROS, BATENTE, ACABAMENTO COM ACETATO OU BRILHANTE E FERRAGENS. EXCLUSIVE ALIZAR E CONTRAMARCO. FORNECIMENTO E INSTALAÇÃO. AF_12/2019</v>
          </cell>
          <cell r="C1845" t="str">
            <v>M2</v>
          </cell>
          <cell r="D1845">
            <v>294.73</v>
          </cell>
        </row>
        <row r="1846">
          <cell r="A1846">
            <v>94580</v>
          </cell>
          <cell r="B1846" t="str">
            <v>JANELA DE ALUMÍNIO DE CORRER COM 6 FOLHAS (2 VENEZIANAS FIXAS, 2 VENEZIANAS DE CORRER E 2 PARA VIDRO), COM VIDROS, BATENTE, ACABAMENTO COM ACETATO OU BRILHANTE E FERRAGENS. EXCLUSIVE ALIZAR E CONTRAMARCO. FORNECIMENTO E INSTALAÇÃO. AF_12/2019</v>
          </cell>
          <cell r="C1846" t="str">
            <v>M2</v>
          </cell>
          <cell r="D1846">
            <v>431.03</v>
          </cell>
        </row>
        <row r="1847">
          <cell r="A1847">
            <v>100674</v>
          </cell>
          <cell r="B1847" t="str">
            <v>JANELA FIXA DE ALUMÍNIO PARA VIDRO, COM VIDRO, BATENTE E FERRAGENS. EXCLUSIVE ACABAMENTO, ALIZAR E CONTRAMARCO. FORNECIMENTO E INSTALAÇÃO. AF_12/2019</v>
          </cell>
          <cell r="C1847" t="str">
            <v>M2</v>
          </cell>
          <cell r="D1847">
            <v>280.01</v>
          </cell>
        </row>
        <row r="1848">
          <cell r="A1848" t="str">
            <v>73908/1</v>
          </cell>
          <cell r="B1848" t="str">
            <v>CANTONEIRA DE ALUMINIO 2"X2", PARA PROTECAO DE QUINA DE PAREDE</v>
          </cell>
          <cell r="C1848" t="str">
            <v>M</v>
          </cell>
          <cell r="D1848">
            <v>41.66</v>
          </cell>
        </row>
        <row r="1849">
          <cell r="A1849" t="str">
            <v>73908/2</v>
          </cell>
          <cell r="B1849" t="str">
            <v>CANTONEIRA DE ALUMINIO 1"X1, PARA PROTECAO DE QUINA DE PAREDE</v>
          </cell>
          <cell r="C1849" t="str">
            <v>M</v>
          </cell>
          <cell r="D1849">
            <v>32.11</v>
          </cell>
        </row>
        <row r="1850">
          <cell r="A1850">
            <v>85015</v>
          </cell>
          <cell r="B1850" t="str">
            <v>CANTONEIRA DE MADEIRA 3,0X3,0X1,0CM</v>
          </cell>
          <cell r="C1850" t="str">
            <v>M</v>
          </cell>
          <cell r="D1850">
            <v>21.45</v>
          </cell>
        </row>
        <row r="1851">
          <cell r="A1851">
            <v>85016</v>
          </cell>
          <cell r="B1851" t="str">
            <v>CANTONEIRA DE MADEIRA COM LAMINADO MELAMINICO FOSCO 3,0X3,0X1,0CM</v>
          </cell>
          <cell r="C1851" t="str">
            <v>M</v>
          </cell>
          <cell r="D1851">
            <v>26.87</v>
          </cell>
        </row>
        <row r="1852">
          <cell r="A1852">
            <v>97751</v>
          </cell>
          <cell r="B1852" t="str">
            <v>TUBULÃO A CÉU ABERTO, DIÂMETRO DO FUSTE DE 70 CM, PROFUNDIDADE MENOR OU IGUAL A 5 M, ESCAVAÇÃO MANUAL, SEM ALARGAMENTO DE BASE, CONCRETO FEITO EM OBRA E LANÇADO COM JERICA. AF_01/2018</v>
          </cell>
          <cell r="C1852" t="str">
            <v>M3</v>
          </cell>
          <cell r="D1852">
            <v>607.80999999999995</v>
          </cell>
        </row>
        <row r="1853">
          <cell r="A1853">
            <v>97752</v>
          </cell>
          <cell r="B1853" t="str">
            <v>TUBULÃO A CÉU ABERTO, DIÂMETRO DO FUSTE DE 80 CM, PROFUNDIDADE MENOR OU IGUAL A 5 M, ESCAVAÇÃO MANUAL, SEM ALARGAMENTO DE BASE, CONCRETO FEITO EM OBRA E LANÇADO COM JERICA. AF_01/2018</v>
          </cell>
          <cell r="C1853" t="str">
            <v>M3</v>
          </cell>
          <cell r="D1853">
            <v>578.75</v>
          </cell>
        </row>
        <row r="1854">
          <cell r="A1854">
            <v>97753</v>
          </cell>
          <cell r="B1854" t="str">
            <v>TUBULÃO A CÉU ABERTO, DIÂMETRO DO FUSTE DE 100 CM, PROFUNDIDADE MENOR OU IGUAL A 5 M, ESCAVAÇÃO MANUAL, SEM ALARGAMENTO DE BASE, CONCRETO FEITO EM OBRA E LANÇADO COM JERICA. AF_01/2018</v>
          </cell>
          <cell r="C1854" t="str">
            <v>M3</v>
          </cell>
          <cell r="D1854">
            <v>538.15</v>
          </cell>
        </row>
        <row r="1855">
          <cell r="A1855">
            <v>97754</v>
          </cell>
          <cell r="B1855" t="str">
            <v>TUBULÃO A CÉU ABERTO, DIÂMETRO DO FUSTE DE 120 CM, PROFUNDIDADE MENOR OU IGUAL A 5 M, ESCAVAÇÃO MANUAL, SEM ALARGAMENTO DE BASE, CONCRETO FEITO EM OBRA E LANÇADO COM JERICA. AF_01/2018</v>
          </cell>
          <cell r="C1855" t="str">
            <v>M3</v>
          </cell>
          <cell r="D1855">
            <v>511.55</v>
          </cell>
        </row>
        <row r="1856">
          <cell r="A1856">
            <v>97755</v>
          </cell>
          <cell r="B1856" t="str">
            <v>TUBULÃO A CÉU ABERTO, DIÂMETRO DO FUSTE DE 70 CM, PROFUNDIDADE MAIOR QUE 5 M E MENOR OU IGUAL A 10 M, ESCAVAÇÃO MANUAL, SEM ALARGAMENTO DE BASE, CONCRETO FEITO EM OBRA E LANÇADO COM JERICA. AF_01/2018</v>
          </cell>
          <cell r="C1856" t="str">
            <v>M3</v>
          </cell>
          <cell r="D1856">
            <v>588.33000000000004</v>
          </cell>
        </row>
        <row r="1857">
          <cell r="A1857">
            <v>97756</v>
          </cell>
          <cell r="B1857" t="str">
            <v>TUBULÃO A CÉU ABERTO, DIÂMETRO DO FUSTE DE 80 CM, PROFUNDIDADE MAIOR QUE 5 M E MENOR OU IGUAL A 10 M, ESCAVAÇÃO MANUAL, SEM ALARGAMENTO DE BASE, CONCRETO FEITO EM OBRA E LANÇADO COM JERICA. AF_01/2018</v>
          </cell>
          <cell r="C1857" t="str">
            <v>M3</v>
          </cell>
          <cell r="D1857">
            <v>562.46</v>
          </cell>
        </row>
        <row r="1858">
          <cell r="A1858">
            <v>97757</v>
          </cell>
          <cell r="B1858" t="str">
            <v>TUBULÃO A CÉU ABERTO, DIÂMETRO DO FUSTE DE 100 CM, PROFUNDIDADE MAIOR QUE 5 M E MENOR OU IGUAL A 10 M, ESCAVAÇÃO MANUAL, SEM ALARGAMENTO DE BASE, CONCRETO FEITO EM OBRA E LANÇADO COM JERICA. AF_01/2018</v>
          </cell>
          <cell r="C1858" t="str">
            <v>M3</v>
          </cell>
          <cell r="D1858">
            <v>519.08000000000004</v>
          </cell>
        </row>
        <row r="1859">
          <cell r="A1859">
            <v>97758</v>
          </cell>
          <cell r="B1859" t="str">
            <v>TUBULÃO A CÉU ABERTO, DIÂMETRO DO FUSTE DE 120 CM, PROFUNDIDADE MAIOR QUE 5 M E MENOR OU IGUAL A 10 M, ESCAVAÇÃO MANUAL, SEM ALARGAMENTO DE BASE, CONCRETO FEITO EM OBRA E LANÇADO COM JERICA. AF_01/2018</v>
          </cell>
          <cell r="C1859" t="str">
            <v>M3</v>
          </cell>
          <cell r="D1859">
            <v>486.57</v>
          </cell>
        </row>
        <row r="1860">
          <cell r="A1860">
            <v>97759</v>
          </cell>
          <cell r="B1860" t="str">
            <v>TUBULÃO A CÉU ABERTO, DIÂMETRO DO FUSTE DE 70 CM, PROFUNDIDADE MAIOR QUE 10 M, ESCAVAÇÃO MANUAL, SEM ALARGAMENTO DE BASE, CONCRETO FEITO EM OBRA E LANÇADO COM JERICA. AF_01/2018</v>
          </cell>
          <cell r="C1860" t="str">
            <v>M3</v>
          </cell>
          <cell r="D1860">
            <v>585.89</v>
          </cell>
        </row>
        <row r="1861">
          <cell r="A1861">
            <v>97760</v>
          </cell>
          <cell r="B1861" t="str">
            <v>TUBULÃO A CÉU ABERTO, DIÂMETRO DO FUSTE DE 80 CM, PROFUNDIDADE MAIOR QUE 10 M, ESCAVAÇÃO MANUAL, SEM ALARGAMENTO DE BASE, CONCRETO FEITO EM OBRA E LANÇADO COM JERICA. AF_01/2018</v>
          </cell>
          <cell r="C1861" t="str">
            <v>M3</v>
          </cell>
          <cell r="D1861">
            <v>552.39</v>
          </cell>
        </row>
        <row r="1862">
          <cell r="A1862">
            <v>97761</v>
          </cell>
          <cell r="B1862" t="str">
            <v>TUBULÃO A CÉU ABERTO, DIÂMETRO DO FUSTE DE 100 CM, PROFUNDIDADE MAIOR QUE 10 M, ESCAVAÇÃO MANUAL, SEM ALARGAMENTO DE BASE, CONCRETO FEITO EM OBRA E LANÇADO COM JERICA. AF_01/2018</v>
          </cell>
          <cell r="C1862" t="str">
            <v>M3</v>
          </cell>
          <cell r="D1862">
            <v>504.45</v>
          </cell>
        </row>
        <row r="1863">
          <cell r="A1863">
            <v>97762</v>
          </cell>
          <cell r="B1863" t="str">
            <v>TUBULÃO A CÉU ABERTO, DIÂMETRO DO FUSTE DE 120 CM, PROFUNDIDADE MAIOR QUE 10 M, ESCAVAÇÃO MANUAL, SEM ALARGAMENTO DE BASE, CONCRETO FEITO EM OBRA E LANÇADO COM JERICA. AF_01/2018</v>
          </cell>
          <cell r="C1863" t="str">
            <v>M3</v>
          </cell>
          <cell r="D1863">
            <v>468.14</v>
          </cell>
        </row>
        <row r="1864">
          <cell r="A1864">
            <v>97763</v>
          </cell>
          <cell r="B1864" t="str">
            <v>TUBULÃO A CÉU ABERTO, DIÂMETRO DO FUSTE DE 70 CM, PROFUNDIDADE MENOR OU IGUAL A 5 M, ESCAVAÇÃO MECÂNICA, SEM ALARGAMENTO DE BASE, CONCRETO FEITO EM OBRA E LANÇADO COM JERICA. AF_01/2018</v>
          </cell>
          <cell r="C1864" t="str">
            <v>M3</v>
          </cell>
          <cell r="D1864">
            <v>535.77</v>
          </cell>
        </row>
        <row r="1865">
          <cell r="A1865">
            <v>97764</v>
          </cell>
          <cell r="B1865" t="str">
            <v>TUBULÃO A CÉU ABERTO, DIÂMETRO DO FUSTE DE 80 CM, PROFUNDIDADE MENOR OU IGUAL A 5 M, ESCAVAÇÃO MECÂNICA, SEM ALARGAMENTO DE BASE, CONCRETO FEITO EM OBRA E LANÇADO COM JERICA. AF_01/2018</v>
          </cell>
          <cell r="C1865" t="str">
            <v>M3</v>
          </cell>
          <cell r="D1865">
            <v>515.16999999999996</v>
          </cell>
        </row>
        <row r="1866">
          <cell r="A1866">
            <v>97765</v>
          </cell>
          <cell r="B1866" t="str">
            <v>TUBULÃO A CÉU ABERTO, DIÂMETRO DO FUSTE DE 100 CM, PROFUNDIDADE MENOR OU IGUAL A 5 M, ESCAVAÇÃO MECÂNICA, SEM ALARGAMENTO DE BASE, CONCRETO FEITO EM OBRA E LANÇADO COM JERICA. AF_01/2018</v>
          </cell>
          <cell r="C1866" t="str">
            <v>M3</v>
          </cell>
          <cell r="D1866">
            <v>487.36</v>
          </cell>
        </row>
        <row r="1867">
          <cell r="A1867">
            <v>97766</v>
          </cell>
          <cell r="B1867" t="str">
            <v>TUBULÃO A CÉU ABERTO, DIÂMETRO DO FUSTE DE 120 CM, PROFUNDIDADE MENOR OU IGUAL A 5 M, ESCAVAÇÃO MECÂNICA, SEM ALARGAMENTO DE BASE, CONCRETO FEITO EM OBRA E LANÇADO COM JERICA. AF_01/2018</v>
          </cell>
          <cell r="C1867" t="str">
            <v>M3</v>
          </cell>
          <cell r="D1867">
            <v>469.9</v>
          </cell>
        </row>
        <row r="1868">
          <cell r="A1868">
            <v>97767</v>
          </cell>
          <cell r="B1868" t="str">
            <v>TUBULÃO A CÉU ABERTO, DIÂMETRO DO FUSTE DE 70 CM, PROFUNDIDADE MAIOR QUE 5 M E MENOR OU IGUAL A 10 M, ESCAVAÇÃO MECÂNICA, SEM ALARGAMENTO DE BASE, CONCRETO FEITO EM OBRA E LANÇADO COM JERICA. AF_01/2018</v>
          </cell>
          <cell r="C1868" t="str">
            <v>M3</v>
          </cell>
          <cell r="D1868">
            <v>488.06</v>
          </cell>
        </row>
        <row r="1869">
          <cell r="A1869">
            <v>97768</v>
          </cell>
          <cell r="B1869" t="str">
            <v>TUBULÃO A CÉU ABERTO, DIÂMETRO DO FUSTE DE 80 CM, PROFUNDIDADE MAIOR QUE 5 M E MENOR OU IGUAL A 10 M, ESCAVAÇÃO MECÂNICA, SEM ALARGAMENTO DE BASE, CONCRETO FEITO EM OBRA E LANÇADO COM JERICA. AF_01/2018</v>
          </cell>
          <cell r="C1869" t="str">
            <v>M3</v>
          </cell>
          <cell r="D1869">
            <v>476.34</v>
          </cell>
        </row>
        <row r="1870">
          <cell r="A1870">
            <v>97769</v>
          </cell>
          <cell r="B1870" t="str">
            <v>TUBULÃO A CÉU ABERTO, DIÂMETRO DO FUSTE DE 100 CM, PROFUNDIDADE MAIOR QUE 5 M E MENOR OU IGUAL A 10 M, ESCAVAÇÃO MECÂNICA, SEM ALARGAMENTO DE BASE, CONCRETO FEITO EM OBRA E LANÇADO COM JERICA. AF_01/2018</v>
          </cell>
          <cell r="C1870" t="str">
            <v>M3</v>
          </cell>
          <cell r="D1870">
            <v>452.29</v>
          </cell>
        </row>
        <row r="1871">
          <cell r="A1871">
            <v>97770</v>
          </cell>
          <cell r="B1871" t="str">
            <v>TUBULÃO A CÉU ABERTO, DIÂMETRO DO FUSTE DE 120 CM, PROFUNDIDADE MAIOR QUE 5 M E MENOR OU IGUAL A 10 M, ESCAVAÇÃO MECÂNICA, SEM ALARGAMENTO DE BASE, CONCRETO FEITO EM OBRA E LANÇADO COM JERICA. AF_01/2018</v>
          </cell>
          <cell r="C1871" t="str">
            <v>M3</v>
          </cell>
          <cell r="D1871">
            <v>432.23</v>
          </cell>
        </row>
        <row r="1872">
          <cell r="A1872">
            <v>97771</v>
          </cell>
          <cell r="B1872" t="str">
            <v>TUBULÃO A CÉU ABERTO, DIÂMETRO DO FUSTE DE 70 CM, PROFUNDIDADE MAIOR QUE 10 M, ESCAVAÇÃO MECÂNICA, SEM ALARGAMENTO DE BASE, CONCRETO FEITO EM OBRA E LANÇADO COM JERICA. AF_01/2018</v>
          </cell>
          <cell r="C1872" t="str">
            <v>M3</v>
          </cell>
          <cell r="D1872">
            <v>469.04</v>
          </cell>
        </row>
        <row r="1873">
          <cell r="A1873">
            <v>97772</v>
          </cell>
          <cell r="B1873" t="str">
            <v>TUBULÃO A CÉU ABERTO, DIÂMETRO DO FUSTE DE 80 CM, PROFUNDIDADE MAIOR QUE 10 M, ESCAVAÇÃO MECÂNICA, SEM ALARGAMENTO DE BASE, CONCRETO FEITO EM OBRA E LANÇADO COM JERICA. AF_01/2018</v>
          </cell>
          <cell r="C1873" t="str">
            <v>M3</v>
          </cell>
          <cell r="D1873">
            <v>453.14</v>
          </cell>
        </row>
        <row r="1874">
          <cell r="A1874">
            <v>97773</v>
          </cell>
          <cell r="B1874" t="str">
            <v>TUBULÃO A CÉU ABERTO, DIÂMETRO DO FUSTE DE 100 CM, PROFUNDIDADE MAIOR QUE 10 M, ESCAVAÇÃO MECÂNICA, SEM ALARGAMENTO DE BASE, CONCRETO FEITO EM OBRA E LANÇADO COM JERICA. AF_01/2018</v>
          </cell>
          <cell r="C1874" t="str">
            <v>M3</v>
          </cell>
          <cell r="D1874">
            <v>428.33</v>
          </cell>
        </row>
        <row r="1875">
          <cell r="A1875">
            <v>97774</v>
          </cell>
          <cell r="B1875" t="str">
            <v>TUBULÃO A CÉU ABERTO, DIÂMETRO DO FUSTE DE 120 CM, PROFUNDIDADE MAIOR QUE 10 M, ESCAVAÇÃO MECÂNICA, SEM ALARGAMENTO DE BASE, CONCRETO FEITO EM OBRA E LANÇADO COM JERICA. AF_01/2018</v>
          </cell>
          <cell r="C1875" t="str">
            <v>M3</v>
          </cell>
          <cell r="D1875">
            <v>406.82</v>
          </cell>
        </row>
        <row r="1876">
          <cell r="A1876">
            <v>97775</v>
          </cell>
          <cell r="B1876" t="str">
            <v>TUBULÃO A CÉU ABERTO, DIÂMETRO DO FUSTE DE 70 CM, PROFUNDIDADE MENOR OU IGUAL A 5 M, ESCAVAÇÃO MANUAL, SEM ALARGAMENTO DE BASE, CONCRETO USINADO E LANÇADO COM BOMBA OU DIRETAMENTE DO CAMINHÃO. AF_01/2018</v>
          </cell>
          <cell r="C1876" t="str">
            <v>M3</v>
          </cell>
          <cell r="D1876">
            <v>692.93</v>
          </cell>
        </row>
        <row r="1877">
          <cell r="A1877">
            <v>97776</v>
          </cell>
          <cell r="B1877" t="str">
            <v>TUBULÃO A CÉU ABERTO, DIÂMETRO DO FUSTE DE 80 CM, PROFUNDIDADE MENOR OU IGUAL A 5 M, ESCAVAÇÃO MANUAL, SEM ALARGAMENTO DE BASE, CONCRETO USINADO E LANÇADO COM BOMBA OU DIRETAMENTE DO CAMINHÃO. AF_01/2018</v>
          </cell>
          <cell r="C1877" t="str">
            <v>M3</v>
          </cell>
          <cell r="D1877">
            <v>662.02</v>
          </cell>
        </row>
        <row r="1878">
          <cell r="A1878">
            <v>97777</v>
          </cell>
          <cell r="B1878" t="str">
            <v>TUBULÃO A CÉU ABERTO, DIÂMETRO DO FUSTE DE 100 CM, PROFUNDIDADE MENOR OU IGUAL A 5 M, ESCAVAÇÃO MANUAL, SEM ALARGAMENTO DE BASE, CONCRETO USINADO E LANÇADO COM BOMBA OU DIRETAMENTE DO CAMINHÃO. AF_01/2018</v>
          </cell>
          <cell r="C1878" t="str">
            <v>M3</v>
          </cell>
          <cell r="D1878">
            <v>619.27</v>
          </cell>
        </row>
        <row r="1879">
          <cell r="A1879">
            <v>97778</v>
          </cell>
          <cell r="B1879" t="str">
            <v>TUBULÃO A CÉU ABERTO, DIÂMETRO DO FUSTE DE 120 CM, PROFUNDIDADE MENOR OU IGUAL A 5 M, ESCAVAÇÃO MANUAL, SEM ALARGAMENTO DE BASE, CONCRETO USINADO E LANÇADO COM BOMBA OU DIRETAMENTE DO CAMINHÃO. AF_01/2018</v>
          </cell>
          <cell r="C1879" t="str">
            <v>M3</v>
          </cell>
          <cell r="D1879">
            <v>591.67999999999995</v>
          </cell>
        </row>
        <row r="1880">
          <cell r="A1880">
            <v>97779</v>
          </cell>
          <cell r="B1880" t="str">
            <v>TUBULÃO A CÉU ABERTO, DIÂMETRO DO FUSTE DE 70 CM, PROFUNDIDADE MAIOR QUE 5 M E MENOR OU IGUAL A 10 M, ESCAVAÇÃO MANUAL, SEM ALARGAMENTO DE BASE, CONCRETO USINADO E LANÇADO COM BOMBA OU DIRETAMENTE DO CAMINHÃO. AF_01/2018</v>
          </cell>
          <cell r="C1880" t="str">
            <v>M3</v>
          </cell>
          <cell r="D1880">
            <v>660.98</v>
          </cell>
        </row>
        <row r="1881">
          <cell r="A1881">
            <v>97780</v>
          </cell>
          <cell r="B1881" t="str">
            <v>TUBULÃO A CÉU ABERTO, DIÂMETRO DO FUSTE DE 80 CM, PROFUNDIDADE MAIOR QUE 5 M E MENOR OU IGUAL A 10 M, ESCAVAÇÃO MANUAL, SEM ALARGAMENTO DE BASE, CONCRETO USINADO E LANÇADO COM BOMBA OU DIRETAMENTE DO CAMINHÃO. AF_01/2018</v>
          </cell>
          <cell r="C1881" t="str">
            <v>M3</v>
          </cell>
          <cell r="D1881">
            <v>634.82000000000005</v>
          </cell>
        </row>
        <row r="1882">
          <cell r="A1882">
            <v>97781</v>
          </cell>
          <cell r="B1882" t="str">
            <v>TUBULÃO A CÉU ABERTO, DIÂMETRO DO FUSTE DE 100 CM, PROFUNDIDADE MAIOR QUE 5 M E MENOR OU IGUAL A 10 M, ESCAVAÇÃO MANUAL, SEM ALARGAMENTO DE BASE, CONCRETO USINADO E LANÇADO COM BOMBA OU DIRETAMENTE DO CAMINHÃO. AF_01/2018</v>
          </cell>
          <cell r="C1882" t="str">
            <v>M3</v>
          </cell>
          <cell r="D1882">
            <v>589.41999999999996</v>
          </cell>
        </row>
        <row r="1883">
          <cell r="A1883">
            <v>97782</v>
          </cell>
          <cell r="B1883" t="str">
            <v>TUBULÃO A CÉU ABERTO, DIÂMETRO DO FUSTE DE 120 CM, PROFUNDIDADE MAIOR QUE 5 M E MENOR OU IGUAL A 10 M, ESCAVAÇÃO MANUAL, SEM ALARGAMENTO DE BASE, CONCRETO USINADO E LANÇADO COM BOMBA OU DIRETAMENTE DO CAMINHÃO. AF_01/2018</v>
          </cell>
          <cell r="C1883" t="str">
            <v>M3</v>
          </cell>
          <cell r="D1883">
            <v>554.79</v>
          </cell>
        </row>
        <row r="1884">
          <cell r="A1884">
            <v>97783</v>
          </cell>
          <cell r="B1884" t="str">
            <v>TUBULÃO A CÉU ABERTO, DIÂMETRO DO FUSTE DE 70 CM, PROFUNDIDADE MAIOR QUE 10 M, ESCAVAÇÃO MANUAL, SEM ALARGAMENTO DE BASE, CONCRETO USINADO E LANÇADO COM BOMBA OU DIRETAMENTE DO CAMINHÃO. AF_01/2018</v>
          </cell>
          <cell r="C1884" t="str">
            <v>M3</v>
          </cell>
          <cell r="D1884">
            <v>657.75</v>
          </cell>
        </row>
        <row r="1885">
          <cell r="A1885">
            <v>97784</v>
          </cell>
          <cell r="B1885" t="str">
            <v>TUBULÃO A CÉU ABERTO, DIÂMETRO DO FUSTE DE 80 CM, PROFUNDIDADE MAIOR QUE 10 M, ESCAVAÇÃO MANUAL, SEM ALARGAMENTO DE BASE, CONCRETO USINADO E LANÇADO COM BOMBA OU DIRETAMENTE DO CAMINHÃO. AF_01/2018</v>
          </cell>
          <cell r="C1885" t="str">
            <v>M3</v>
          </cell>
          <cell r="D1885">
            <v>622.61</v>
          </cell>
        </row>
        <row r="1886">
          <cell r="A1886">
            <v>97785</v>
          </cell>
          <cell r="B1886" t="str">
            <v>TUBULÃO A CÉU ABERTO, DIÂMETRO DO FUSTE DE 100 CM, PROFUNDIDADE MAIOR QUE 10 M, ESCAVAÇÃO MANUAL, SEM ALARGAMENTO DE BASE, CONCRETO USINADO E LANÇADO COM BOMBA OU DIRETAMENTE DO CAMINHÃO. AF_01/2018</v>
          </cell>
          <cell r="C1886" t="str">
            <v>M3</v>
          </cell>
          <cell r="D1886">
            <v>571.99</v>
          </cell>
        </row>
        <row r="1887">
          <cell r="A1887">
            <v>97786</v>
          </cell>
          <cell r="B1887" t="str">
            <v>TUBULÃO A CÉU ABERTO, DIÂMETRO DO FUSTE DE 120 CM, PROFUNDIDADE MAIOR QUE 10 M, ESCAVAÇÃO MANUAL, SEM ALARGAMENTO DE BASE, CONCRETO USINADO E LANÇADO COM BOMBA OU DIRETAMENTE DO CAMINHÃO. AF_01/2018</v>
          </cell>
          <cell r="C1887" t="str">
            <v>M3</v>
          </cell>
          <cell r="D1887">
            <v>532.84</v>
          </cell>
        </row>
        <row r="1888">
          <cell r="A1888">
            <v>97787</v>
          </cell>
          <cell r="B1888" t="str">
            <v>TUBULÃO A CÉU ABERTO, DIÂMETRO DO FUSTE DE 70 CM, PROFUNDIDADE MENOR OU IGUAL A 5 M, ESCAVAÇÃO MECÂNICA, SEM ALARGAMENTO DE BASE, CONCRETO USINADO E LANÇADO COM BOMBA OU DIRETAMENTE DO CAMINHÃO. AF_01/2018</v>
          </cell>
          <cell r="C1888" t="str">
            <v>M3</v>
          </cell>
          <cell r="D1888">
            <v>620.89</v>
          </cell>
        </row>
        <row r="1889">
          <cell r="A1889">
            <v>97788</v>
          </cell>
          <cell r="B1889" t="str">
            <v>TUBULÃO A CÉU ABERTO, DIÂMETRO DO FUSTE DE 80 CM, PROFUNDIDADE MENOR OU IGUAL A 5 M, ESCAVAÇÃO MECÂNICA, SEM ALARGAMENTO DE BASE, CONCRETO USINADO E LANÇADO COM BOMBA OU DIRETAMENTE DO CAMINHÃO. AF_01/2018</v>
          </cell>
          <cell r="C1889" t="str">
            <v>M3</v>
          </cell>
          <cell r="D1889">
            <v>598.44000000000005</v>
          </cell>
        </row>
        <row r="1890">
          <cell r="A1890">
            <v>97789</v>
          </cell>
          <cell r="B1890" t="str">
            <v>TUBULÃO A CÉU ABERTO, DIÂMETRO DO FUSTE DE 100 CM, PROFUNDIDADE MENOR OU IGUAL A 5 M, ESCAVAÇÃO MECÂNICA, SEM ALARGAMENTO DE BASE, CONCRETO USINADO E LANÇADO COM BOMBA OU DIRETAMENTE DO CAMINHÃO. AF_01/2018</v>
          </cell>
          <cell r="C1890" t="str">
            <v>M3</v>
          </cell>
          <cell r="D1890">
            <v>568.48</v>
          </cell>
        </row>
        <row r="1891">
          <cell r="A1891">
            <v>97790</v>
          </cell>
          <cell r="B1891" t="str">
            <v>TUBULÃO A CÉU ABERTO, DIÂMETRO DO FUSTE DE 120 CM, PROFUNDIDADE MENOR OU IGUAL A 5 M, ESCAVAÇÃO MECÂNICA, SEM ALARGAMENTO DE BASE, CONCRETO USINADO E LANÇADO COM BOMBA OU DIRETAMENTE DO CAMINHÃO. AF_01/2018</v>
          </cell>
          <cell r="C1891" t="str">
            <v>M3</v>
          </cell>
          <cell r="D1891">
            <v>550.03</v>
          </cell>
        </row>
        <row r="1892">
          <cell r="A1892">
            <v>97791</v>
          </cell>
          <cell r="B1892" t="str">
            <v>TUBULÃO A CÉU ABERTO, DIÂMETRO DO FUSTE DE 70 CM, PROFUNDIDADE MAIOR QUE 5 M E MENOR OU IGUAL A 10M, ESCAVAÇÃO MECÂNICA, SEM ALARGAMENTO DE BASE, CONCRETO USINADO E LANÇADO COM BOMBA OU DIRETAMENTE DO CAMINHÃO. AF_01/2018</v>
          </cell>
          <cell r="C1892" t="str">
            <v>M3</v>
          </cell>
          <cell r="D1892">
            <v>560.71</v>
          </cell>
        </row>
        <row r="1893">
          <cell r="A1893">
            <v>97792</v>
          </cell>
          <cell r="B1893" t="str">
            <v>TUBULÃO A CÉU ABERTO, DIÂMETRO DO FUSTE DE 80 CM, PROFUNDIDADE MAIOR QUE 5 M E MENOR OU IGUAL A 10M, ESCAVAÇÃO MECÂNICA, SEM ALARGAMENTO DE BASE, CONCRETO USINADO E LANÇADO COM BOMBA OU DIRETAMENTE DO CAMINHÃO. AF_01/2018</v>
          </cell>
          <cell r="C1893" t="str">
            <v>M3</v>
          </cell>
          <cell r="D1893">
            <v>548.70000000000005</v>
          </cell>
        </row>
        <row r="1894">
          <cell r="A1894">
            <v>97793</v>
          </cell>
          <cell r="B1894" t="str">
            <v>TUBULÃO A CÉU ABERTO, DIÂMETRO DO FUSTE DE 100 CM, PROFUNDIDADE MAIOR QUE 5 M E MENOR OU IGUAL A 10M, ESCAVAÇÃO MECÂNICA, SEM ALARGAMENTO DE BASE, CONCRETO USINADO E LANÇADO COM BOMBA OU DIRETAMENTE DO CAMINHÃO. AF_01/2018</v>
          </cell>
          <cell r="C1894" t="str">
            <v>M3</v>
          </cell>
          <cell r="D1894">
            <v>522.63</v>
          </cell>
        </row>
        <row r="1895">
          <cell r="A1895">
            <v>97794</v>
          </cell>
          <cell r="B1895" t="str">
            <v>TUBULÃO A CÉU ABERTO, DIÂMETRO DO FUSTE DE 120 CM, PROFUNDIDADE MAIOR QUE 5 M E MENOR OU IGUAL A 10M, ESCAVAÇÃO MECÂNICA, SEM ALARGAMENTO DE BASE, CONCRETO USINADO E LANÇADO COM BOMBA OU DIRETAMENTE DO CAMINHÃO. AF_01/2018</v>
          </cell>
          <cell r="C1895" t="str">
            <v>M3</v>
          </cell>
          <cell r="D1895">
            <v>500.45</v>
          </cell>
        </row>
        <row r="1896">
          <cell r="A1896">
            <v>97795</v>
          </cell>
          <cell r="B1896" t="str">
            <v>TUBULÃO A CÉU ABERTO, DIÂMETRO DO FUSTE DE 70 CM, PROFUNDIDADE MAIOR QUE 10M, ESCAVAÇÃO MECÂNICA, SEM ALARGAMENTO DE BASE, CONCRETO USINADO E LANÇADO COM BOMBA OU DIRETAMENTE DO CAMINHÃO. AF_01/2018</v>
          </cell>
          <cell r="C1896" t="str">
            <v>M3</v>
          </cell>
          <cell r="D1896">
            <v>540.9</v>
          </cell>
        </row>
        <row r="1897">
          <cell r="A1897">
            <v>97796</v>
          </cell>
          <cell r="B1897" t="str">
            <v>TUBULÃO A CÉU ABERTO, DIÂMETRO DO FUSTE DE 80 CM, PROFUNDIDADE MAIOR QUE 10M, ESCAVAÇÃO MECÂNICA, SEM ALARGAMENTO DE BASE, CONCRETO USINADO E LANÇADO COM BOMBA OU DIRETAMENTE DO CAMINHÃO. AF_01/2018</v>
          </cell>
          <cell r="C1897" t="str">
            <v>M3</v>
          </cell>
          <cell r="D1897">
            <v>523.36</v>
          </cell>
        </row>
        <row r="1898">
          <cell r="A1898">
            <v>97797</v>
          </cell>
          <cell r="B1898" t="str">
            <v>TUBULÃO A CÉU ABERTO, DIÂMETRO DO FUSTE DE 100 CM, PROFUNDIDADE MAIOR QUE 10M, ESCAVAÇÃO MECÂNICA, SEM ALARGAMENTO DE BASE, CONCRETO USINADO E LANÇADO COM BOMBA OU DIRETAMENTE DO CAMINHÃO. AF_01/2018</v>
          </cell>
          <cell r="C1898" t="str">
            <v>M3</v>
          </cell>
          <cell r="D1898">
            <v>495.87</v>
          </cell>
        </row>
        <row r="1899">
          <cell r="A1899">
            <v>97798</v>
          </cell>
          <cell r="B1899" t="str">
            <v>TUBULÃO A CÉU ABERTO, DIÂMETRO DO FUSTE DE 120 CM, PROFUNDIDADE MAIOR QUE 10M, ESCAVAÇÃO MECÂNICA, SEM ALARGAMENTO DE BASE, CONCRETO USINADO E LANÇADO COM BOMBA OU DIRETAMENTE DO CAMINHÃO. AF_01/2018</v>
          </cell>
          <cell r="C1899" t="str">
            <v>M3</v>
          </cell>
          <cell r="D1899">
            <v>471.52</v>
          </cell>
        </row>
        <row r="1900">
          <cell r="A1900">
            <v>97799</v>
          </cell>
          <cell r="B1900" t="str">
            <v>ALARGAMENTO DE BASE DE TUBULÃO A CÉU ABERTO, ESCAVAÇÃO MANUAL, CONCRETO FEITO EM OBRA E LANÇADO COM JERICA. AF_01/2018</v>
          </cell>
          <cell r="C1900" t="str">
            <v>M3</v>
          </cell>
          <cell r="D1900">
            <v>537.72</v>
          </cell>
        </row>
        <row r="1901">
          <cell r="A1901">
            <v>97800</v>
          </cell>
          <cell r="B1901" t="str">
            <v>ALARGAMENTO DE BASE DE TUBULÃO A CÉU ABERTO, ESCAVAÇÃO MANUAL, CONCRETO USINADO E LANÇADO COM BOMBA OU DIRETAMENTE DO CAMINHÃO. AF_01/2018</v>
          </cell>
          <cell r="C1901" t="str">
            <v>M3</v>
          </cell>
          <cell r="D1901">
            <v>624.20000000000005</v>
          </cell>
        </row>
        <row r="1902">
          <cell r="A1902">
            <v>90877</v>
          </cell>
          <cell r="B1902" t="str">
            <v>ESTACA ESCAVADA MECANICAMENTE, SEM FLUIDO ESTABILIZANTE, COM 25 CM DE DIÂMETRO, ATÉ 9 M DE COMPRIMENTO, CONCRETO LANÇADO POR CAMINHÃO BETONEIRA (EXCLUSIVE MOBILIZAÇÃO E DESMOBILIZAÇÃO). AF_02/2015</v>
          </cell>
          <cell r="C1902" t="str">
            <v>M</v>
          </cell>
          <cell r="D1902">
            <v>44.34</v>
          </cell>
        </row>
        <row r="1903">
          <cell r="A1903">
            <v>90878</v>
          </cell>
          <cell r="B1903" t="str">
            <v>ESTACA ESCAVADA MECANICAMENTE, SEM FLUIDO ESTABILIZANTE, COM 25 CM DE DIÂMETRO, ACIMA DE 9 M DE COMPRIMENTO, CONCRETO LANÇADO POR CAMINHÃO BETONEIRA (EXCLUSIVE MOBILIZAÇÃO E DESMOBILIZAÇÃO). AF_02/2015</v>
          </cell>
          <cell r="C1903" t="str">
            <v>M</v>
          </cell>
          <cell r="D1903">
            <v>42.7</v>
          </cell>
        </row>
        <row r="1904">
          <cell r="A1904">
            <v>90880</v>
          </cell>
          <cell r="B1904" t="str">
            <v>ESTACA ESCAVADA MECANICAMENTE, SEM FLUIDO ESTABILIZANTE, COM 25 CM DE DIÂMETRO, ATÉ 9 M DE COMPRIMENTO, CONCRETO LANÇADO MANUALMENTE (EXCLUSIVE MOBILIZAÇÃO E DESMOBILIZAÇÃO). AF_02/2015</v>
          </cell>
          <cell r="C1904" t="str">
            <v>M</v>
          </cell>
          <cell r="D1904">
            <v>57.49</v>
          </cell>
        </row>
        <row r="1905">
          <cell r="A1905">
            <v>90881</v>
          </cell>
          <cell r="B1905" t="str">
            <v>ESTACA ESCAVADA MECANICAMENTE, SEM FLUIDO ESTABILIZANTE, COM 25 CM DE DIÂMETRO, ACIMA DE 9 M DE COMPRIMENTO, CONCRETO LANÇADO MANUALMENTE (EXCLUSIVE MOBILIZAÇÃO E DESMOBILIZAÇÃO). AF_02/2015</v>
          </cell>
          <cell r="C1905" t="str">
            <v>M</v>
          </cell>
          <cell r="D1905">
            <v>53.25</v>
          </cell>
        </row>
        <row r="1906">
          <cell r="A1906">
            <v>90883</v>
          </cell>
          <cell r="B1906" t="str">
            <v>ESTACA ESCAVADA MECANICAMENTE, SEM FLUIDO ESTABILIZANTE, COM 40 CM DE DIÂMETRO, ATÉ 9 M DE COMPRIMENTO, CONCRETO LANÇADO POR CAMINHÃO BETONEIRA (EXCLUSIVE MOBILIZAÇÃO E DESMOBILIZAÇÃO). AF_02/2015</v>
          </cell>
          <cell r="C1906" t="str">
            <v>M</v>
          </cell>
          <cell r="D1906">
            <v>79.73</v>
          </cell>
        </row>
        <row r="1907">
          <cell r="A1907">
            <v>90884</v>
          </cell>
          <cell r="B1907" t="str">
            <v>ESTACA ESCAVADA MECANICAMENTE, SEM FLUIDO ESTABILIZANTE, COM 40 CM DE DIÂMETRO, ACIMA DE 9 M ATÉ 15 M DE COMPRIMENTO, CONCRETO LANÇADO POR CAMINHÃO BETONEIRA (EXCLUSIVE MOBILIZAÇÃO E DESMOBILIZAÇÃO). AF_02/2015</v>
          </cell>
          <cell r="C1907" t="str">
            <v>M</v>
          </cell>
          <cell r="D1907">
            <v>77.819999999999993</v>
          </cell>
        </row>
        <row r="1908">
          <cell r="A1908">
            <v>90885</v>
          </cell>
          <cell r="B1908" t="str">
            <v>ESTACA ESCAVADA MECANICAMENTE, SEM FLUIDO ESTABILIZANTE, COM 40 CM DE DIÂMETRO, ACIMA DE 15 M DE COMPRIMENTO, CONCRETO LANÇADO POR CAMINHÃO BETONEIRA (EXCLUSIVE MOBILIZAÇÃO E DESMOBILIZAÇÃO). AF_02/2015</v>
          </cell>
          <cell r="C1908" t="str">
            <v>M</v>
          </cell>
          <cell r="D1908">
            <v>76.95</v>
          </cell>
        </row>
        <row r="1909">
          <cell r="A1909">
            <v>90886</v>
          </cell>
          <cell r="B1909" t="str">
            <v>ESTACA ESCAVADA MECANICAMENTE, SEM FLUIDO ESTABILIZANTE, COM 60 CM DE DIÂMETRO, ATÉ 9 M DE COMPRIMENTO, CONCRETO LANÇADO POR CAMINHÃO BETONEIRA (EXCLUSIVE MOBILIZAÇÃO E DESMOBILIZAÇÃO). AF_02/2015</v>
          </cell>
          <cell r="C1909" t="str">
            <v>M</v>
          </cell>
          <cell r="D1909">
            <v>158.55000000000001</v>
          </cell>
        </row>
        <row r="1910">
          <cell r="A1910">
            <v>90887</v>
          </cell>
          <cell r="B1910" t="str">
            <v>ESTACA ESCAVADA MECANICAMENTE, SEM FLUIDO ESTABILIZANTE, COM 60 CM DE DIÂMETRO, ACIMA DE 9 M ATÉ 15 M DE COMPRIMENTO, CONCRETO LANÇADO POR CAMINHÃO BETONEIRA (EXCLUSIVE MOBILIZAÇÃO E DESMOBILIZAÇÃO). AF_02/2015</v>
          </cell>
          <cell r="C1910" t="str">
            <v>M</v>
          </cell>
          <cell r="D1910">
            <v>156.4</v>
          </cell>
        </row>
        <row r="1911">
          <cell r="A1911">
            <v>90888</v>
          </cell>
          <cell r="B1911" t="str">
            <v>ESTACA ESCAVADA MECANICAMENTE, SEM FLUIDO ESTABILIZANTE, COM 60 CM DE DIÂMETRO, ACIMA DE 15 M DE COMPRIMENTO, CONCRETO LANÇADO POR CAMINHÃO BETONEIRA (EXCLUSIVE MOBILIZAÇÃO E DESMOBILIZAÇÃO). AF_02/2015</v>
          </cell>
          <cell r="C1911" t="str">
            <v>M</v>
          </cell>
          <cell r="D1911">
            <v>155.49</v>
          </cell>
        </row>
        <row r="1912">
          <cell r="A1912">
            <v>90889</v>
          </cell>
          <cell r="B1912" t="str">
            <v>ESTACA ESCAVADA MECANICAMENTE, SEM FLUIDO ESTABILIZANTE, COM 60 CM DE DIÂMETRO, ATÉ 9 M DE COMPRIMENTO, CONCRETO LANÇADO POR BOMBA LANÇA (EXCLUSIVE MOBILIZAÇÃO E DESMOBILIZAÇÃO). AF_02/2015</v>
          </cell>
          <cell r="C1912" t="str">
            <v>M</v>
          </cell>
          <cell r="D1912">
            <v>187.37</v>
          </cell>
        </row>
        <row r="1913">
          <cell r="A1913">
            <v>90890</v>
          </cell>
          <cell r="B1913" t="str">
            <v>ESTACA ESCAVADA MECANICAMENTE, SEM FLUIDO ESTABILIZANTE, COM 60 CM DE DIÂMETRO, ACIMA DE 9 M ATÉ 15 M DE COMPRIMENTO, CONCRETO LANÇADO POR BOMBA LANÇA (EXCLUSIVE MOBILIZAÇÃO E DESMOBILIZAÇÃO). AF_02/2015</v>
          </cell>
          <cell r="C1913" t="str">
            <v>M</v>
          </cell>
          <cell r="D1913">
            <v>184.1</v>
          </cell>
        </row>
        <row r="1914">
          <cell r="A1914">
            <v>90891</v>
          </cell>
          <cell r="B1914" t="str">
            <v>ESTACA ESCAVADA MECANICAMENTE, SEM FLUIDO ESTABILIZANTE, COM 60 CM DE DIÂMETRO, ACIMA DE 15 M DE COMPRIMENTO, CONCRETO LANÇADO POR BOMBA LANÇA (EXCLUSIVE MOBILIZAÇÃO E DESMOBILIZAÇÃO). AF_02/2015</v>
          </cell>
          <cell r="C1914" t="str">
            <v>M</v>
          </cell>
          <cell r="D1914">
            <v>182.66</v>
          </cell>
        </row>
        <row r="1915">
          <cell r="A1915">
            <v>95601</v>
          </cell>
          <cell r="B1915" t="str">
            <v>ARRASAMENTO MECANICO DE ESTACA DE CONCRETO ARMADO, DIAMETROS DE ATÉ 40 CM. AF_11/2016</v>
          </cell>
          <cell r="C1915" t="str">
            <v>UN</v>
          </cell>
          <cell r="D1915">
            <v>13.91</v>
          </cell>
        </row>
        <row r="1916">
          <cell r="A1916">
            <v>95602</v>
          </cell>
          <cell r="B1916" t="str">
            <v>ARRASAMENTO MECANICO DE ESTACA DE CONCRETO ARMADO, DIAMETROS DE 41 CM A 60 CM. AF_11/2016</v>
          </cell>
          <cell r="C1916" t="str">
            <v>UN</v>
          </cell>
          <cell r="D1916">
            <v>17.79</v>
          </cell>
        </row>
        <row r="1917">
          <cell r="A1917">
            <v>95603</v>
          </cell>
          <cell r="B1917" t="str">
            <v>ARRASAMENTO MECANICO DE ESTACA DE CONCRETO ARMADO, DIAMETROS DE 61 CM A 80 CM. AF_11/2016</v>
          </cell>
          <cell r="C1917" t="str">
            <v>UN</v>
          </cell>
          <cell r="D1917">
            <v>23.34</v>
          </cell>
        </row>
        <row r="1918">
          <cell r="A1918">
            <v>95604</v>
          </cell>
          <cell r="B1918" t="str">
            <v>ARRASAMENTO MECANICO DE ESTACA DE CONCRETO ARMADO, DIAMETROS DE 81 CM A 100 CM. AF_11/2016</v>
          </cell>
          <cell r="C1918" t="str">
            <v>UN</v>
          </cell>
          <cell r="D1918">
            <v>30.73</v>
          </cell>
        </row>
        <row r="1919">
          <cell r="A1919">
            <v>95605</v>
          </cell>
          <cell r="B1919" t="str">
            <v>ARRASAMENTO MECANICO DE ESTACA DE CONCRETO ARMADO, DIAMETROS DE 101 CM A 150 CM. AF_11/2016</v>
          </cell>
          <cell r="C1919" t="str">
            <v>UN</v>
          </cell>
          <cell r="D1919">
            <v>48.19</v>
          </cell>
        </row>
        <row r="1920">
          <cell r="A1920">
            <v>95607</v>
          </cell>
          <cell r="B1920" t="str">
            <v>ARRASAMENTO DE ESTACA METÁLICA, PERFIL LAMINADO TIPO I FAMÍLIA 250. AF_11/2016</v>
          </cell>
          <cell r="C1920" t="str">
            <v>UN</v>
          </cell>
          <cell r="D1920">
            <v>5.72</v>
          </cell>
        </row>
        <row r="1921">
          <cell r="A1921">
            <v>95608</v>
          </cell>
          <cell r="B1921" t="str">
            <v>ARRASAMENTO DE ESTACA METÁLICA, PERFIL LAMINADO TIPO H FAMÍLIA 250. AF_11/2016</v>
          </cell>
          <cell r="C1921" t="str">
            <v>UN</v>
          </cell>
          <cell r="D1921">
            <v>6.59</v>
          </cell>
        </row>
        <row r="1922">
          <cell r="A1922">
            <v>95609</v>
          </cell>
          <cell r="B1922" t="str">
            <v>ARRASAMENTO DE ESTACA METÁLICA, PERFIL LAMINADO TIPO H FAMÍLIA 310. AF_11/2016</v>
          </cell>
          <cell r="C1922" t="str">
            <v>UN</v>
          </cell>
          <cell r="D1922">
            <v>7.35</v>
          </cell>
        </row>
        <row r="1923">
          <cell r="A1923">
            <v>96160</v>
          </cell>
          <cell r="B1923" t="str">
            <v>ESTACA RAIZ, DIÂMETRO DE 20 CM, COMPRIMENTO DE ATÉ 10 M, SEM PRESENÇA DE ROCHA. AF_04/2017</v>
          </cell>
          <cell r="C1923" t="str">
            <v>M</v>
          </cell>
          <cell r="D1923">
            <v>182.26</v>
          </cell>
        </row>
        <row r="1924">
          <cell r="A1924">
            <v>96161</v>
          </cell>
          <cell r="B1924" t="str">
            <v>ESTACA RAIZ, DIÂMETRO DE 31 CM, COMPRIMENTO DE ATÉ 10 M, SEM PRESENÇA DE ROCHA. AF_05/2017</v>
          </cell>
          <cell r="C1924" t="str">
            <v>M</v>
          </cell>
          <cell r="D1924">
            <v>268.06</v>
          </cell>
        </row>
        <row r="1925">
          <cell r="A1925">
            <v>96162</v>
          </cell>
          <cell r="B1925" t="str">
            <v>ESTACA RAIZ, DIÂMETRO DE 40 CM, COMPRIMENTO DE ATÉ 10 M, SEM PRESENÇA DE ROCHA. AF_05/2017</v>
          </cell>
          <cell r="C1925" t="str">
            <v>M</v>
          </cell>
          <cell r="D1925">
            <v>345.52</v>
          </cell>
        </row>
        <row r="1926">
          <cell r="A1926">
            <v>96163</v>
          </cell>
          <cell r="B1926" t="str">
            <v>ESTACA RAIZ, DIÂMETRO DE 45 CM, COMPRIMENTO DE ATÉ 10 M, SEM PRESENÇA DE ROCHA. AF_05/2017</v>
          </cell>
          <cell r="C1926" t="str">
            <v>M</v>
          </cell>
          <cell r="D1926">
            <v>387.98</v>
          </cell>
        </row>
        <row r="1927">
          <cell r="A1927">
            <v>96164</v>
          </cell>
          <cell r="B1927" t="str">
            <v>ESTACA RAIZ, DIÂMETRO DE 20 CM, COMPRIMENTO DE 11 A 20 M, SEM PRESENÇA DE ROCHA. AF_05/2017</v>
          </cell>
          <cell r="C1927" t="str">
            <v>M</v>
          </cell>
          <cell r="D1927">
            <v>168.38</v>
          </cell>
        </row>
        <row r="1928">
          <cell r="A1928">
            <v>96165</v>
          </cell>
          <cell r="B1928" t="str">
            <v>ESTACA RAIZ, DIÂMETRO DE 31 CM, COMPRIMENTO DE 11 A 20 M, SEM PRESENÇA DE ROCHA. AF_05/2017</v>
          </cell>
          <cell r="C1928" t="str">
            <v>M</v>
          </cell>
          <cell r="D1928">
            <v>248.95</v>
          </cell>
        </row>
        <row r="1929">
          <cell r="A1929">
            <v>96166</v>
          </cell>
          <cell r="B1929" t="str">
            <v>ESTACA RAIZ, DIÂMETRO DE 40 CM, COMPRIMENTO DE 11 A 20 M, SEM PRESENÇA DE ROCHA. AF_05/2017</v>
          </cell>
          <cell r="C1929" t="str">
            <v>M</v>
          </cell>
          <cell r="D1929">
            <v>315.74</v>
          </cell>
        </row>
        <row r="1930">
          <cell r="A1930">
            <v>96167</v>
          </cell>
          <cell r="B1930" t="str">
            <v>ESTACA RAIZ, DIÂMETRO DE 45 CM, COMPRIMENTO DE 11 A 20 M, SEM PRESENÇA DE ROCHA. AF_05/2017</v>
          </cell>
          <cell r="C1930" t="str">
            <v>M</v>
          </cell>
          <cell r="D1930">
            <v>345.28</v>
          </cell>
        </row>
        <row r="1931">
          <cell r="A1931">
            <v>96168</v>
          </cell>
          <cell r="B1931" t="str">
            <v>ESTACA RAIZ, DIÂMETRO DE 20 CM, COMPRIMENTO DE 21 A 30 M, SEM PRESENÇA DE ROCHA. AF_05/2017</v>
          </cell>
          <cell r="C1931" t="str">
            <v>M</v>
          </cell>
          <cell r="D1931">
            <v>161.57</v>
          </cell>
        </row>
        <row r="1932">
          <cell r="A1932">
            <v>96169</v>
          </cell>
          <cell r="B1932" t="str">
            <v>ESTACA RAIZ, DIÂMETRO DE 31 CM, COMPRIMENTO DE 21 A 30 M, SEM PRESENÇA DE ROCHA. AF_05/2017</v>
          </cell>
          <cell r="C1932" t="str">
            <v>M</v>
          </cell>
          <cell r="D1932">
            <v>240.18</v>
          </cell>
        </row>
        <row r="1933">
          <cell r="A1933">
            <v>96170</v>
          </cell>
          <cell r="B1933" t="str">
            <v>ESTACA RAIZ, DIÂMETRO DE 40 CM, COMPRIMENTO DE 21 A 30 M, SEM PRESENÇA DE ROCHA. AF_05/2017</v>
          </cell>
          <cell r="C1933" t="str">
            <v>M</v>
          </cell>
          <cell r="D1933">
            <v>304.95999999999998</v>
          </cell>
        </row>
        <row r="1934">
          <cell r="A1934">
            <v>96171</v>
          </cell>
          <cell r="B1934" t="str">
            <v>ESTACA RAIZ, DIÂMETRO DE 45 CM, COMPRIMENTO DE 21 A 30 M, SEM PRESENÇA DE ROCHA. AF_05/2017</v>
          </cell>
          <cell r="C1934" t="str">
            <v>M</v>
          </cell>
          <cell r="D1934">
            <v>330.61</v>
          </cell>
        </row>
        <row r="1935">
          <cell r="A1935">
            <v>96172</v>
          </cell>
          <cell r="B1935" t="str">
            <v>ESTACA RAIZ, DIÂMETRO DE 20 CM, COMPRIMENTO DE ATÉ 10 M, COM PRESENÇA DE ROCHA. AF_05/2017</v>
          </cell>
          <cell r="C1935" t="str">
            <v>M</v>
          </cell>
          <cell r="D1935">
            <v>192.67</v>
          </cell>
        </row>
        <row r="1936">
          <cell r="A1936">
            <v>96173</v>
          </cell>
          <cell r="B1936" t="str">
            <v>ESTACA RAIZ, DIÂMETRO DE 31 CM, COMPRIMENTO DE ATÉ 10 M, COM PRESENÇA DE ROCHA. AF_05/2017</v>
          </cell>
          <cell r="C1936" t="str">
            <v>M</v>
          </cell>
          <cell r="D1936">
            <v>281.08999999999997</v>
          </cell>
        </row>
        <row r="1937">
          <cell r="A1937">
            <v>96174</v>
          </cell>
          <cell r="B1937" t="str">
            <v>ESTACA RAIZ, DIÂMETRO DE 40 CM, COMPRIMENTO DE ATÉ 10 M, COM PRESENÇA DE ROCHA. AF_05/2017</v>
          </cell>
          <cell r="C1937" t="str">
            <v>M</v>
          </cell>
          <cell r="D1937">
            <v>362.18</v>
          </cell>
        </row>
        <row r="1938">
          <cell r="A1938">
            <v>96175</v>
          </cell>
          <cell r="B1938" t="str">
            <v>ESTACA RAIZ, DIÂMETRO DE 45 CM, COMPRIMENTO DE ATÉ 10 M, COM PRESENÇA DE ROCHA. AF_05/2017</v>
          </cell>
          <cell r="C1938" t="str">
            <v>M</v>
          </cell>
          <cell r="D1938">
            <v>407.38</v>
          </cell>
        </row>
        <row r="1939">
          <cell r="A1939">
            <v>96176</v>
          </cell>
          <cell r="B1939" t="str">
            <v>ESTACA RAIZ, DIÂMETRO DE 20 CM, COMPRIMENTO DE 11 A 20 M, COM PRESENÇA DE ROCHA. AF_05/2017</v>
          </cell>
          <cell r="C1939" t="str">
            <v>M</v>
          </cell>
          <cell r="D1939">
            <v>175.32</v>
          </cell>
        </row>
        <row r="1940">
          <cell r="A1940">
            <v>96177</v>
          </cell>
          <cell r="B1940" t="str">
            <v>ESTACA RAIZ, DIÂMETRO DE 31 CM, COMPRIMENTO DE 11 A 20 M, COM PRESENÇA DE ROCHA. AF_05/2017</v>
          </cell>
          <cell r="C1940" t="str">
            <v>M</v>
          </cell>
          <cell r="D1940">
            <v>256.95999999999998</v>
          </cell>
        </row>
        <row r="1941">
          <cell r="A1941">
            <v>96178</v>
          </cell>
          <cell r="B1941" t="str">
            <v>ESTACA RAIZ, DIÂMETRO DE 40 CM, COMPRIMENTO DE 11 A 20 M, COM PRESENÇA DE ROCHA. AF_05/2017</v>
          </cell>
          <cell r="C1941" t="str">
            <v>M</v>
          </cell>
          <cell r="D1941">
            <v>325.20999999999998</v>
          </cell>
        </row>
        <row r="1942">
          <cell r="A1942">
            <v>96179</v>
          </cell>
          <cell r="B1942" t="str">
            <v>ESTACA RAIZ, DIÂMETRO DE 45 CM, COMPRIMENTO DE 11 A 20 M, COM PRESENÇA DE ROCHA. AF_05/2017</v>
          </cell>
          <cell r="C1942" t="str">
            <v>M</v>
          </cell>
          <cell r="D1942">
            <v>355.53</v>
          </cell>
        </row>
        <row r="1943">
          <cell r="A1943">
            <v>96180</v>
          </cell>
          <cell r="B1943" t="str">
            <v>ESTACA RAIZ, DIÂMETRO DE 20 CM, COMPRIMENTO DE 21 A 30 M, COM PRESENÇA DE ROCHA. AF_05/2017</v>
          </cell>
          <cell r="C1943" t="str">
            <v>M</v>
          </cell>
          <cell r="D1943">
            <v>166.68</v>
          </cell>
        </row>
        <row r="1944">
          <cell r="A1944">
            <v>96181</v>
          </cell>
          <cell r="B1944" t="str">
            <v>ESTACA RAIZ, DIÂMETRO DE 31 CM, COMPRIMENTO DE 21 A 30 M, COM PRESENÇA DE ROCHA. AF_05/2017</v>
          </cell>
          <cell r="C1944" t="str">
            <v>M</v>
          </cell>
          <cell r="D1944">
            <v>246.1</v>
          </cell>
        </row>
        <row r="1945">
          <cell r="A1945">
            <v>96182</v>
          </cell>
          <cell r="B1945" t="str">
            <v>ESTACA RAIZ, DIÂMETRO DE 40 CM, COMPRIMENTO DE 21 A 30 M, COM PRESENÇA DE ROCHA. AF_05/2017</v>
          </cell>
          <cell r="C1945" t="str">
            <v>M</v>
          </cell>
          <cell r="D1945">
            <v>310.68</v>
          </cell>
        </row>
        <row r="1946">
          <cell r="A1946">
            <v>96183</v>
          </cell>
          <cell r="B1946" t="str">
            <v>ESTACA RAIZ, DIÂMETRO DE 45 CM, COMPRIMENTO DE 21 A 30 M, COM PRESENÇA DE ROCHA. AF_05/2017</v>
          </cell>
          <cell r="C1946" t="str">
            <v>M</v>
          </cell>
          <cell r="D1946">
            <v>337.59</v>
          </cell>
        </row>
        <row r="1947">
          <cell r="A1947">
            <v>98228</v>
          </cell>
          <cell r="B1947" t="str">
            <v>ESTACA BROCA DE CONCRETO, DIÃMETRO DE 20 CM, PROFUNDIDADE DE ATÉ 3 M, ESCAVAÇÃO MANUAL COM TRADO CONCHA, NÃO ARMADA. AF_03/2018</v>
          </cell>
          <cell r="C1947" t="str">
            <v>M</v>
          </cell>
          <cell r="D1947">
            <v>49.64</v>
          </cell>
        </row>
        <row r="1948">
          <cell r="A1948">
            <v>98229</v>
          </cell>
          <cell r="B1948" t="str">
            <v>ESTACA BROCA DE CONCRETO, DIÃMETRO DE 25 CM, PROFUNDIDADE DE ATÉ 3 M, ESCAVAÇÃO MANUAL COM TRADO CONCHA, NÃO ARMADA. AF_03/2018</v>
          </cell>
          <cell r="C1948" t="str">
            <v>M</v>
          </cell>
          <cell r="D1948">
            <v>66.94</v>
          </cell>
        </row>
        <row r="1949">
          <cell r="A1949">
            <v>98230</v>
          </cell>
          <cell r="B1949" t="str">
            <v>ESTACA BROCA DE CONCRETO, DIÂMETRO DE 30 CM, PROFUNDIDADE DE ATÉ 3 M, ESCAVAÇÃO MANUAL COM TRADO CONCHA, NÃO ARMADA. AF_03/2018</v>
          </cell>
          <cell r="C1949" t="str">
            <v>M</v>
          </cell>
          <cell r="D1949">
            <v>89.44</v>
          </cell>
        </row>
        <row r="1950">
          <cell r="A1950">
            <v>100035</v>
          </cell>
          <cell r="B1950" t="str">
            <v>ESTACA METÁLICA PARA CONTENÇÃO, COMPRIMENTO TOTAL CRAVADO DE ATÉ 10 M (EXCLUSIVE MOBILIZAÇÃO E DESMOBILIZAÇÃO). AF_07/2019</v>
          </cell>
          <cell r="C1950" t="str">
            <v>KG</v>
          </cell>
          <cell r="D1950">
            <v>7.67</v>
          </cell>
        </row>
        <row r="1951">
          <cell r="A1951">
            <v>100036</v>
          </cell>
          <cell r="B1951" t="str">
            <v>ESTACA METÁLICA PARA CONTENÇÃO, COMPRIMENTO TOTAL CRAVADO MAIOR DO QUE 10 M E MENOR OU IGUAL A 20 M (EXCLUSIVE MOBILIZAÇÃO E DESMOBILIZAÇÃO). AF_07/2019</v>
          </cell>
          <cell r="C1951" t="str">
            <v>KG</v>
          </cell>
          <cell r="D1951">
            <v>7.54</v>
          </cell>
        </row>
        <row r="1952">
          <cell r="A1952">
            <v>100037</v>
          </cell>
          <cell r="B1952" t="str">
            <v>ESTACA METÁLICA PARA CONTENÇÃO, COMPRIMENTO TOTAL CRAVADO MAIOR DO QUE 20 M E MENOR OU IGUAL A 30 M (EXCLUSIVE MOBILIZAÇÃO E DESMOBILIZAÇÃO). AF_07/2019</v>
          </cell>
          <cell r="C1952" t="str">
            <v>KG</v>
          </cell>
          <cell r="D1952">
            <v>7.34</v>
          </cell>
        </row>
        <row r="1953">
          <cell r="A1953">
            <v>100651</v>
          </cell>
          <cell r="B1953" t="str">
            <v>ESTACA HÉLICE CONTÍNUA, DIÂMETRO DE 30 CM, INCLUSO CONCRETO FCK=20MPA E ARMADURA MÍNIMA (EXCLUSIVE MOBILIZAÇÃO E DESMOBILIZAÇÃO). AF_12/2019</v>
          </cell>
          <cell r="C1953" t="str">
            <v>M</v>
          </cell>
          <cell r="D1953">
            <v>97.36</v>
          </cell>
        </row>
        <row r="1954">
          <cell r="A1954">
            <v>100652</v>
          </cell>
          <cell r="B1954" t="str">
            <v>ESTACA HÉLICE CONTÍNUA , DIÂMETRO DE 50 CM, INCLUSO CONCRETO FCK=20MPA E ARMADURA MÍNIMA (EXCLUSIVE MOBILIZAÇÃO E DESMOBILIZAÇÃO). AF_12/2019</v>
          </cell>
          <cell r="C1954" t="str">
            <v>M</v>
          </cell>
          <cell r="D1954">
            <v>195.24</v>
          </cell>
        </row>
        <row r="1955">
          <cell r="A1955">
            <v>100653</v>
          </cell>
          <cell r="B1955" t="str">
            <v>ESTACA HÉLICE CONTÍNUA, DIÂMETRO DE 70 CM, INCLUSO CONCRETO FCK=20MPA E ARMADURA MÍNIMA (EXCLUSIVE MOBILIZAÇÃO E DESMOBILIZAÇÃO). AF_12/2019</v>
          </cell>
          <cell r="C1955" t="str">
            <v>M</v>
          </cell>
          <cell r="D1955">
            <v>332.21</v>
          </cell>
        </row>
        <row r="1956">
          <cell r="A1956">
            <v>100654</v>
          </cell>
          <cell r="B1956" t="str">
            <v>ESTACA HÉLICE CONTÍNUA, DIÂMETRO DE 80 CM, INCLUSO CONCRETO FCK=20MPA E ARMADURA MÍNIMA (EXCLUSIVE MOBILIZAÇÃO E DESMOBILIZAÇÃO). AF_12/2019.</v>
          </cell>
          <cell r="C1956" t="str">
            <v>M</v>
          </cell>
          <cell r="D1956">
            <v>442.34</v>
          </cell>
        </row>
        <row r="1957">
          <cell r="A1957">
            <v>100655</v>
          </cell>
          <cell r="B1957" t="str">
            <v>ESTACA HÉLICE CONTÍNUA, DIÂMETRO DE 90 CM, INCLUSO CONCRETO FCK=20MPA E ARMADURA MÍNIMA (EXCLUSIVE MOBILIZAÇÃO E DESMOBILIZAÇÃO). AF_12/2019.</v>
          </cell>
          <cell r="C1957" t="str">
            <v>M</v>
          </cell>
          <cell r="D1957">
            <v>516.52</v>
          </cell>
        </row>
        <row r="1958">
          <cell r="A1958">
            <v>100656</v>
          </cell>
          <cell r="B1958" t="str">
            <v>ESTACA PRÉ-MOLDADA DE CONCRETO, SEÇÃO QUADRADA, CAPACIDADE DE 25 TONELADAS, INCLUSO EMENDA (EXCLUSIVE MOBILIZAÇÃO E DESMOBILIZAÇÃO). AF_12/2019</v>
          </cell>
          <cell r="C1958" t="str">
            <v>M</v>
          </cell>
          <cell r="D1958">
            <v>58.83</v>
          </cell>
        </row>
        <row r="1959">
          <cell r="A1959">
            <v>100657</v>
          </cell>
          <cell r="B1959" t="str">
            <v>ESTACA PRÉ-MOLDADA DE CONCRETO SEÇÃO QUADRADA, CAPACIDADE DE 50 TONELADAS, INCLUSO EMENDA (EXCLUSIVE MOBILIZAÇÃO E DESMOBILIZAÇÃO). AF_12/2019</v>
          </cell>
          <cell r="C1959" t="str">
            <v>M</v>
          </cell>
          <cell r="D1959">
            <v>75.099999999999994</v>
          </cell>
        </row>
        <row r="1960">
          <cell r="A1960">
            <v>100658</v>
          </cell>
          <cell r="B1960" t="str">
            <v>ESTACA PRÉ-MOLDADA DE CONCRETO CENTRIFUGADO, SEÇÃO CIRCULAR, CAPACIDADE DE 100 TONELADAS, INCLUSO EMENDA (EXCLUSIVE MOBILIZAÇÃO E DESMOBILIZAÇÃO). AF_12/2019</v>
          </cell>
          <cell r="C1960" t="str">
            <v>M</v>
          </cell>
          <cell r="D1960">
            <v>170.37</v>
          </cell>
        </row>
        <row r="1961">
          <cell r="A1961">
            <v>83534</v>
          </cell>
          <cell r="B1961" t="str">
            <v>LASTRO DE CONCRETO, PREPARO MECÂNICO, INCLUSOS ADITIVO IMPERMEABILIZANTE, LANÇAMENTO E ADENSAMENTO</v>
          </cell>
          <cell r="C1961" t="str">
            <v>M3</v>
          </cell>
          <cell r="D1961">
            <v>490.67</v>
          </cell>
        </row>
        <row r="1962">
          <cell r="A1962">
            <v>95240</v>
          </cell>
          <cell r="B1962" t="str">
            <v>LASTRO DE CONCRETO MAGRO, APLICADO EM PISOS OU RADIERS, ESPESSURA DE 3 CM. AF_07/2016</v>
          </cell>
          <cell r="C1962" t="str">
            <v>M2</v>
          </cell>
          <cell r="D1962">
            <v>12.71</v>
          </cell>
        </row>
        <row r="1963">
          <cell r="A1963">
            <v>95241</v>
          </cell>
          <cell r="B1963" t="str">
            <v>LASTRO DE CONCRETO MAGRO, APLICADO EM PISOS OU RADIERS, ESPESSURA DE 5 CM. AF_07/2016</v>
          </cell>
          <cell r="C1963" t="str">
            <v>M2</v>
          </cell>
          <cell r="D1963">
            <v>21.21</v>
          </cell>
        </row>
        <row r="1964">
          <cell r="A1964">
            <v>96616</v>
          </cell>
          <cell r="B1964" t="str">
            <v>LASTRO DE CONCRETO MAGRO, APLICADO EM BLOCOS DE COROAMENTO OU SAPATAS. AF_08/2017</v>
          </cell>
          <cell r="C1964" t="str">
            <v>M3</v>
          </cell>
          <cell r="D1964">
            <v>443.14</v>
          </cell>
        </row>
        <row r="1965">
          <cell r="A1965">
            <v>96617</v>
          </cell>
          <cell r="B1965" t="str">
            <v>LASTRO DE CONCRETO MAGRO, APLICADO EM BLOCOS DE COROAMENTO OU SAPATAS, ESPESSURA DE 3 CM. AF_08/2017</v>
          </cell>
          <cell r="C1965" t="str">
            <v>M2</v>
          </cell>
          <cell r="D1965">
            <v>13.28</v>
          </cell>
        </row>
        <row r="1966">
          <cell r="A1966">
            <v>96619</v>
          </cell>
          <cell r="B1966" t="str">
            <v>LASTRO DE CONCRETO MAGRO, APLICADO EM BLOCOS DE COROAMENTO OU SAPATAS, ESPESSURA DE 5 CM. AF_08/2017</v>
          </cell>
          <cell r="C1966" t="str">
            <v>M2</v>
          </cell>
          <cell r="D1966">
            <v>22.15</v>
          </cell>
        </row>
        <row r="1967">
          <cell r="A1967">
            <v>96620</v>
          </cell>
          <cell r="B1967" t="str">
            <v>LASTRO DE CONCRETO MAGRO, APLICADO EM PISOS OU RADIERS. AF_08/2017</v>
          </cell>
          <cell r="C1967" t="str">
            <v>M3</v>
          </cell>
          <cell r="D1967">
            <v>424.37</v>
          </cell>
        </row>
        <row r="1968">
          <cell r="A1968">
            <v>96621</v>
          </cell>
          <cell r="B1968" t="str">
            <v>LASTRO COM MATERIAL GRANULAR, APLICAÇÃO EM BLOCOS DE COROAMENTO, ESPESSURA DE *5 CM*. AF_08/2017</v>
          </cell>
          <cell r="C1968" t="str">
            <v>M3</v>
          </cell>
          <cell r="D1968">
            <v>176.37</v>
          </cell>
        </row>
        <row r="1969">
          <cell r="A1969">
            <v>96622</v>
          </cell>
          <cell r="B1969" t="str">
            <v>LASTRO COM MATERIAL GRANULAR, APLICAÇÃO EM PISOS OU RADIERS, ESPESSURA DE *5 CM*. AF_08/2017</v>
          </cell>
          <cell r="C1969" t="str">
            <v>M3</v>
          </cell>
          <cell r="D1969">
            <v>121.12</v>
          </cell>
        </row>
        <row r="1970">
          <cell r="A1970">
            <v>96623</v>
          </cell>
          <cell r="B1970" t="str">
            <v>LASTRO COM MATERIAL GRANULAR, APLICADO EM BLOCOS DE COROAMENTO, ESPESSURA DE *10 CM*. AF_08/2017</v>
          </cell>
          <cell r="C1970" t="str">
            <v>M3</v>
          </cell>
          <cell r="D1970">
            <v>163.52000000000001</v>
          </cell>
        </row>
        <row r="1971">
          <cell r="A1971">
            <v>96624</v>
          </cell>
          <cell r="B1971" t="str">
            <v>LASTRO COM MATERIAL GRANULAR (PEDRA BRITADA N.2), APLICADO EM PISOS OU RADIERS, ESPESSURA DE *10 CM*. AF_08/2017</v>
          </cell>
          <cell r="C1971" t="str">
            <v>M3</v>
          </cell>
          <cell r="D1971">
            <v>116.59</v>
          </cell>
        </row>
        <row r="1972">
          <cell r="A1972">
            <v>97082</v>
          </cell>
          <cell r="B1972" t="str">
            <v>ESCAVAÇÃO MANUAL DE VIGA DE BORDA PARA RADIER. AF_09/2017</v>
          </cell>
          <cell r="C1972" t="str">
            <v>M3</v>
          </cell>
          <cell r="D1972">
            <v>46.31</v>
          </cell>
        </row>
        <row r="1973">
          <cell r="A1973">
            <v>97083</v>
          </cell>
          <cell r="B1973" t="str">
            <v>COMPACTAÇÃO MECÂNICA DE SOLO PARA EXECUÇÃO DE RADIER, COM COMPACTADOR DE SOLOS A PERCUSSÃO. AF_09/2017</v>
          </cell>
          <cell r="C1973" t="str">
            <v>M2</v>
          </cell>
          <cell r="D1973">
            <v>2.4500000000000002</v>
          </cell>
        </row>
        <row r="1974">
          <cell r="A1974">
            <v>97084</v>
          </cell>
          <cell r="B1974" t="str">
            <v>COMPACTAÇÃO MECÂNICA DE SOLO PARA EXECUÇÃO DE RADIER, COM COMPACTADOR DE SOLOS TIPO PLACA VIBRATÓRIA. AF_09/2017</v>
          </cell>
          <cell r="C1974" t="str">
            <v>M2</v>
          </cell>
          <cell r="D1974">
            <v>0.5</v>
          </cell>
        </row>
        <row r="1975">
          <cell r="A1975">
            <v>97086</v>
          </cell>
          <cell r="B1975" t="str">
            <v>FABRICAÇÃO, MONTAGEM E DESMONTAGEM DE FORMA PARA RADIER, EM MADEIRA SERRADA, 4 UTILIZAÇÕES. AF_09/2017</v>
          </cell>
          <cell r="C1975" t="str">
            <v>M2</v>
          </cell>
          <cell r="D1975">
            <v>81.540000000000006</v>
          </cell>
        </row>
        <row r="1976">
          <cell r="A1976">
            <v>97094</v>
          </cell>
          <cell r="B1976" t="str">
            <v>CONCRETAGEM DE RADIER, PISO OU LAJE SOBRE SOLO, FCK 30 MPA, PARA ESPESSURA DE 10 CM - LANÇAMENTO, ADENSAMENTO E ACABAMENTO. AF_09/2017</v>
          </cell>
          <cell r="C1976" t="str">
            <v>M3</v>
          </cell>
          <cell r="D1976">
            <v>511.71</v>
          </cell>
        </row>
        <row r="1977">
          <cell r="A1977">
            <v>97095</v>
          </cell>
          <cell r="B1977" t="str">
            <v>CONCRETAGEM DE RADIER, PISO OU LAJE SOBRE SOLO, FCK 30 MPA, PARA ESPESSURA DE 15 CM - LANÇAMENTO, ADENSAMENTO E ACABAMENTO. AF_09/2017</v>
          </cell>
          <cell r="C1977" t="str">
            <v>M3</v>
          </cell>
          <cell r="D1977">
            <v>480.62</v>
          </cell>
        </row>
        <row r="1978">
          <cell r="A1978">
            <v>97096</v>
          </cell>
          <cell r="B1978" t="str">
            <v>CONCRETAGEM DE RADIER, PISO OU LAJE SOBRE SOLO, FCK 30 MPA, PARA ESPESSURA DE 20 CM - LANÇAMENTO, ADENSAMENTO E ACABAMENTO. AF_09/2017</v>
          </cell>
          <cell r="C1978" t="str">
            <v>M3</v>
          </cell>
          <cell r="D1978">
            <v>464.66</v>
          </cell>
        </row>
        <row r="1979">
          <cell r="A1979">
            <v>100322</v>
          </cell>
          <cell r="B1979" t="str">
            <v>LASTRO COM MATERIAL GRANULAR (PEDRA BRITADA N.3), APLICADO EM PISOS OU RADIERS, ESPESSURA DE *10 CM*. AF_07/2019</v>
          </cell>
          <cell r="C1979" t="str">
            <v>M3</v>
          </cell>
          <cell r="D1979">
            <v>116.59</v>
          </cell>
        </row>
        <row r="1980">
          <cell r="A1980">
            <v>100323</v>
          </cell>
          <cell r="B1980" t="str">
            <v>LASTRO COM MATERIAL GRANULAR (AREIA MÉDIA), APLICADO EM PISOS OU RADIERS, ESPESSURA DE *10 CM*. AF_07/2019</v>
          </cell>
          <cell r="C1980" t="str">
            <v>M3</v>
          </cell>
          <cell r="D1980">
            <v>96.81</v>
          </cell>
        </row>
        <row r="1981">
          <cell r="A1981">
            <v>100324</v>
          </cell>
          <cell r="B1981" t="str">
            <v>LASTRO COM MATERIAL GRANULAR (PEDRA BRITADA N.1 E PEDRA BRITADA N.2), APLICADO EM PISOS OU RADIERS, ESPESSURA DE *10 CM*. AF_07/2019</v>
          </cell>
          <cell r="C1981" t="str">
            <v>M3</v>
          </cell>
          <cell r="D1981">
            <v>116.59</v>
          </cell>
        </row>
        <row r="1982">
          <cell r="A1982">
            <v>90996</v>
          </cell>
          <cell r="B1982" t="str">
            <v>FORMAS MANUSEÁVEIS PARA PAREDES DE CONCRETO MOLDADAS IN LOCO, DE EDIFICAÇÕES DE MULTIPLOS PAVIMENTO, EM PLATIBANDA. AF_06/2015</v>
          </cell>
          <cell r="C1982" t="str">
            <v>M2</v>
          </cell>
          <cell r="D1982">
            <v>11.99</v>
          </cell>
        </row>
        <row r="1983">
          <cell r="A1983">
            <v>90997</v>
          </cell>
          <cell r="B1983" t="str">
            <v>FORMAS MANUSEÁVEIS PARA PAREDES DE CONCRETO MOLDADAS IN LOCO, DE EDIFICAÇÕES DE MULTIPLOS PAVIMENTOS, EM FACES INTERNAS DE PAREDES. AF_06/2015</v>
          </cell>
          <cell r="C1983" t="str">
            <v>M2</v>
          </cell>
          <cell r="D1983">
            <v>16.420000000000002</v>
          </cell>
        </row>
        <row r="1984">
          <cell r="A1984">
            <v>90998</v>
          </cell>
          <cell r="B1984" t="str">
            <v>FORMAS MANUSEÁVEIS PARA PAREDES DE CONCRETO MOLDADAS IN LOCO, DE EDIFICAÇÕES DE MULTIPLOS PAVIMENTOS, EM LAJES. AF_06/2015</v>
          </cell>
          <cell r="C1984" t="str">
            <v>M2</v>
          </cell>
          <cell r="D1984">
            <v>19.899999999999999</v>
          </cell>
        </row>
        <row r="1985">
          <cell r="A1985">
            <v>91000</v>
          </cell>
          <cell r="B1985" t="str">
            <v>FORMAS MANUSEÁVEIS PARA PAREDES DE CONCRETO MOLDADAS IN LOCO, DE EDIFICAÇÕES DE MULTIPLOS PAVIMENTOS, EM PANOS DE FACHADA COM VÃOS. AF_06/2015</v>
          </cell>
          <cell r="C1985" t="str">
            <v>M2</v>
          </cell>
          <cell r="D1985">
            <v>15.1</v>
          </cell>
        </row>
        <row r="1986">
          <cell r="A1986">
            <v>91002</v>
          </cell>
          <cell r="B1986" t="str">
            <v>FORMAS MANUSEÁVEIS PARA PAREDES DE CONCRETO MOLDADAS IN LOCO, DE EDIFICAÇÕES DE MULTIPLOS PAVIMENTOS, EM PANOS DE FACHADA SEM VÃOS. AF_06/2015</v>
          </cell>
          <cell r="C1986" t="str">
            <v>M2</v>
          </cell>
          <cell r="D1986">
            <v>13.87</v>
          </cell>
        </row>
        <row r="1987">
          <cell r="A1987">
            <v>91003</v>
          </cell>
          <cell r="B1987" t="str">
            <v>FORMAS MANUSEÁVEIS PARA PAREDES DE CONCRETO MOLDADAS IN LOCO, DE EDIFICAÇÕES DE MULTIPLOS PAVIMENTOS, EM PANOS DE FACHADA COM VARANDAS. AF_06/2015</v>
          </cell>
          <cell r="C1987" t="str">
            <v>M2</v>
          </cell>
          <cell r="D1987">
            <v>16.100000000000001</v>
          </cell>
        </row>
        <row r="1988">
          <cell r="A1988">
            <v>91004</v>
          </cell>
          <cell r="B1988" t="str">
            <v>FORMAS MANUSEÁVEIS PARA PAREDES DE CONCRETO MOLDADAS IN LOCO, DE EDIFICAÇÕES DE PAVIMENTO ÚNICO, EM FACES INTERNAS DE PAREDES. AF_06/2015</v>
          </cell>
          <cell r="C1988" t="str">
            <v>M2</v>
          </cell>
          <cell r="D1988">
            <v>12.73</v>
          </cell>
        </row>
        <row r="1989">
          <cell r="A1989">
            <v>91005</v>
          </cell>
          <cell r="B1989" t="str">
            <v>FORMAS MANUSEÁVEIS PARA PAREDES DE CONCRETO MOLDADAS IN LOCO, DE EDIFICAÇÕES DE PAVIMENTO ÚNICO, EM LAJES. AF_06/2015</v>
          </cell>
          <cell r="C1989" t="str">
            <v>M2</v>
          </cell>
          <cell r="D1989">
            <v>15.32</v>
          </cell>
        </row>
        <row r="1990">
          <cell r="A1990">
            <v>91006</v>
          </cell>
          <cell r="B1990" t="str">
            <v>FORMAS MANUSEÁVEIS PARA PAREDES DE CONCRETO MOLDADAS IN LOCO, DE EDIFICAÇÕES DE PAVIMENTO ÚNICO, EM PANOS DE FACHADA COM VÃOS. AF_06/2015</v>
          </cell>
          <cell r="C1990" t="str">
            <v>M2</v>
          </cell>
          <cell r="D1990">
            <v>11.74</v>
          </cell>
        </row>
        <row r="1991">
          <cell r="A1991">
            <v>91007</v>
          </cell>
          <cell r="B1991" t="str">
            <v>FORMAS MANUSEÁVEIS PARA PAREDES DE CONCRETO MOLDADAS IN LOCO, DE EDIFICAÇÕES DE PAVIMENTO ÚNICO, EM PANOS DE FACHADA SEM VÃOS. AF_06/2015</v>
          </cell>
          <cell r="C1991" t="str">
            <v>M2</v>
          </cell>
          <cell r="D1991">
            <v>10.51</v>
          </cell>
        </row>
        <row r="1992">
          <cell r="A1992">
            <v>91008</v>
          </cell>
          <cell r="B1992" t="str">
            <v>FORMAS MANUSEÁVEIS PARA PAREDES DE CONCRETO MOLDADAS IN LOCO, DE EDIFICAÇÕES DE PAVIMENTO ÚNICO, EM PANOS DE FACHADA COM VARANDA. AF_06/2015</v>
          </cell>
          <cell r="C1992" t="str">
            <v>M2</v>
          </cell>
          <cell r="D1992">
            <v>12.74</v>
          </cell>
        </row>
        <row r="1993">
          <cell r="A1993">
            <v>92263</v>
          </cell>
          <cell r="B1993" t="str">
            <v>FABRICAÇÃO DE FÔRMA PARA PILARES E ESTRUTURAS SIMILARES, EM CHAPA DE MADEIRA COMPENSADA RESINADA, E = 17 MM. AF_12/2015</v>
          </cell>
          <cell r="C1993" t="str">
            <v>M2</v>
          </cell>
          <cell r="D1993">
            <v>97.01</v>
          </cell>
        </row>
        <row r="1994">
          <cell r="A1994">
            <v>92264</v>
          </cell>
          <cell r="B1994" t="str">
            <v>FABRICAÇÃO DE FÔRMA PARA PILARES E ESTRUTURAS SIMILARES, EM CHAPA DE MADEIRA COMPENSADA PLASTIFICADA, E = 18 MM. AF_12/2015</v>
          </cell>
          <cell r="C1994" t="str">
            <v>M2</v>
          </cell>
          <cell r="D1994">
            <v>114.36</v>
          </cell>
        </row>
        <row r="1995">
          <cell r="A1995">
            <v>92265</v>
          </cell>
          <cell r="B1995" t="str">
            <v>FABRICAÇÃO DE FÔRMA PARA VIGAS, EM CHAPA DE MADEIRA COMPENSADA RESINADA, E = 17 MM. AF_12/2015</v>
          </cell>
          <cell r="C1995" t="str">
            <v>M2</v>
          </cell>
          <cell r="D1995">
            <v>73.8</v>
          </cell>
        </row>
        <row r="1996">
          <cell r="A1996">
            <v>92266</v>
          </cell>
          <cell r="B1996" t="str">
            <v>FABRICAÇÃO DE FÔRMA PARA VIGAS, EM CHAPA DE MADEIRA COMPENSADA PLASTIFICADA, E = 18 MM. AF_12/2015</v>
          </cell>
          <cell r="C1996" t="str">
            <v>M2</v>
          </cell>
          <cell r="D1996">
            <v>89.25</v>
          </cell>
        </row>
        <row r="1997">
          <cell r="A1997">
            <v>92267</v>
          </cell>
          <cell r="B1997" t="str">
            <v>FABRICAÇÃO DE FÔRMA PARA LAJES, EM CHAPA DE MADEIRA COMPENSADA RESINADA, E = 17 MM. AF_12/2015</v>
          </cell>
          <cell r="C1997" t="str">
            <v>M2</v>
          </cell>
          <cell r="D1997">
            <v>25.33</v>
          </cell>
        </row>
        <row r="1998">
          <cell r="A1998">
            <v>92268</v>
          </cell>
          <cell r="B1998" t="str">
            <v>FABRICAÇÃO DE FÔRMA PARA LAJES, EM CHAPA DE MADEIRA COMPENSADA PLASTIFICADA, E = 18 MM. AF_12/2015</v>
          </cell>
          <cell r="C1998" t="str">
            <v>M2</v>
          </cell>
          <cell r="D1998">
            <v>38.97</v>
          </cell>
        </row>
        <row r="1999">
          <cell r="A1999">
            <v>92269</v>
          </cell>
          <cell r="B1999" t="str">
            <v>FABRICAÇÃO DE FÔRMA PARA PILARES E ESTRUTURAS SIMILARES, EM MADEIRA SERRADA, E=25 MM. AF_12/2015</v>
          </cell>
          <cell r="C1999" t="str">
            <v>M2</v>
          </cell>
          <cell r="D1999">
            <v>65.23</v>
          </cell>
        </row>
        <row r="2000">
          <cell r="A2000">
            <v>92270</v>
          </cell>
          <cell r="B2000" t="str">
            <v>FABRICAÇÃO DE FÔRMA PARA VIGAS, COM MADEIRA SERRADA, E = 25 MM. AF_12/2015</v>
          </cell>
          <cell r="C2000" t="str">
            <v>M2</v>
          </cell>
          <cell r="D2000">
            <v>50.54</v>
          </cell>
        </row>
        <row r="2001">
          <cell r="A2001">
            <v>92271</v>
          </cell>
          <cell r="B2001" t="str">
            <v>FABRICAÇÃO DE FÔRMA PARA LAJES, EM MADEIRA SERRADA, E=25 MM. AF_12/2015</v>
          </cell>
          <cell r="C2001" t="str">
            <v>M2</v>
          </cell>
          <cell r="D2001">
            <v>31.06</v>
          </cell>
        </row>
        <row r="2002">
          <cell r="A2002">
            <v>92272</v>
          </cell>
          <cell r="B2002" t="str">
            <v>FABRICAÇÃO DE ESCORAS DE VIGA DO TIPO GARFO, EM MADEIRA. AF_12/2015</v>
          </cell>
          <cell r="C2002" t="str">
            <v>M</v>
          </cell>
          <cell r="D2002">
            <v>21.03</v>
          </cell>
        </row>
        <row r="2003">
          <cell r="A2003">
            <v>92273</v>
          </cell>
          <cell r="B2003" t="str">
            <v>FABRICAÇÃO DE ESCORAS DO TIPO PONTALETE, EM MADEIRA. AF_12/2015</v>
          </cell>
          <cell r="C2003" t="str">
            <v>M</v>
          </cell>
          <cell r="D2003">
            <v>9.49</v>
          </cell>
        </row>
        <row r="2004">
          <cell r="A2004">
            <v>92408</v>
          </cell>
          <cell r="B2004" t="str">
            <v>MONTAGEM E DESMONTAGEM DE FÔRMA DE PILARES RETANGULARES E ESTRUTURAS SIMILARES COM ÁREA MÉDIA DAS SEÇÕES MENOR OU IGUAL A 0,25 M², PÉ-DIREITO SIMPLES, EM MADEIRA SERRADA, 1 UTILIZAÇÃO. AF_12/2015</v>
          </cell>
          <cell r="C2004" t="str">
            <v>M2</v>
          </cell>
          <cell r="D2004">
            <v>144.88999999999999</v>
          </cell>
        </row>
        <row r="2005">
          <cell r="A2005">
            <v>92409</v>
          </cell>
          <cell r="B2005" t="str">
            <v>MONTAGEM E DESMONTAGEM DE FÔRMA DE PILARES RETANGULARES E ESTRUTURAS SIMILARES COM ÁREA MÉDIA DAS SEÇÕES MAIOR QUE 0,25 M², PÉ-DIREITO SIMPLES, EM MADEIRA SERRADA, 1 UTILIZAÇÃO. AF_12/2015</v>
          </cell>
          <cell r="C2005" t="str">
            <v>M2</v>
          </cell>
          <cell r="D2005">
            <v>135.78</v>
          </cell>
        </row>
        <row r="2006">
          <cell r="A2006">
            <v>92410</v>
          </cell>
          <cell r="B2006" t="str">
            <v>MONTAGEM E DESMONTAGEM DE FÔRMA DE PILARES RETANGULARES E ESTRUTURAS SIMILARES COM ÁREA MÉDIA DAS SEÇÕES MENOR OU IGUAL A 0,25 M², PÉ-DIREITO SIMPLES, EM MADEIRA SERRADA, 2 UTILIZAÇÕES. AF_12/2015</v>
          </cell>
          <cell r="C2006" t="str">
            <v>M2</v>
          </cell>
          <cell r="D2006">
            <v>103.78</v>
          </cell>
        </row>
        <row r="2007">
          <cell r="A2007">
            <v>92411</v>
          </cell>
          <cell r="B2007" t="str">
            <v>MONTAGEM E DESMONTAGEM DE FÔRMA DE PILARES RETANGULARES E ESTRUTURAS SIMILARES COM ÁREA MÉDIA DAS SEÇÕES MAIOR QUE 0,25 M², PÉ-DIREITO SIMPLES, EM MADEIRA SERRADA, 2 UTILIZAÇÕES. AF_12/2015</v>
          </cell>
          <cell r="C2007" t="str">
            <v>M2</v>
          </cell>
          <cell r="D2007">
            <v>95.74</v>
          </cell>
        </row>
        <row r="2008">
          <cell r="A2008">
            <v>92412</v>
          </cell>
          <cell r="B2008" t="str">
            <v>MONTAGEM E DESMONTAGEM DE FÔRMA DE PILARES RETANGULARES E ESTRUTURAS SIMILARES COM ÁREA MÉDIA DAS SEÇÕES MENOR OU IGUAL A 0,25 M², PÉ-DIREITO SIMPLES, EM MADEIRA SERRADA, 4 UTILIZAÇÕES. AF_12/2015</v>
          </cell>
          <cell r="C2008" t="str">
            <v>M2</v>
          </cell>
          <cell r="D2008">
            <v>71.260000000000005</v>
          </cell>
        </row>
        <row r="2009">
          <cell r="A2009">
            <v>92413</v>
          </cell>
          <cell r="B2009" t="str">
            <v>MONTAGEM E DESMONTAGEM DE FÔRMA DE PILARES RETANGULARES E ESTRUTURAS SIMILARES COM ÁREA MÉDIA DAS SEÇÕES MAIOR QUE 0,25 M², PÉ-DIREITO SIMPLES, EM MADEIRA SERRADA, 4 UTILIZAÇÕES. AF_12/2015</v>
          </cell>
          <cell r="C2009" t="str">
            <v>M2</v>
          </cell>
          <cell r="D2009">
            <v>65.069999999999993</v>
          </cell>
        </row>
        <row r="2010">
          <cell r="A2010">
            <v>92414</v>
          </cell>
          <cell r="B2010" t="str">
            <v>MONTAGEM E DESMONTAGEM DE FÔRMA DE PILARES RETANGULARES E ESTRUTURAS SIMILARES COM ÁREA MÉDIA DAS SEÇÕES MENOR OU IGUAL A 0,25 M², PÉ-DIREITO SIMPLES, EM CHAPA DE MADEIRA COMPENSADA RESINADA, 2 UTILIZAÇÕES. AF_12/2015</v>
          </cell>
          <cell r="C2010" t="str">
            <v>M2</v>
          </cell>
          <cell r="D2010">
            <v>95.61</v>
          </cell>
        </row>
        <row r="2011">
          <cell r="A2011">
            <v>92415</v>
          </cell>
          <cell r="B2011" t="str">
            <v>MONTAGEM E DESMONTAGEM DE FÔRMA DE PILARES RETANGULARES E ESTRUTURAS SIMILARES COM ÁREA MÉDIA DAS SEÇÕES MAIOR QUE 0,25 M², PÉ-DIREITO SIMPLES, EM CHAPA DE MADEIRA COMPENSADA RESINADA, 2 UTILIZAÇÕES. AF_12/2015</v>
          </cell>
          <cell r="C2011" t="str">
            <v>M2</v>
          </cell>
          <cell r="D2011">
            <v>87.56</v>
          </cell>
        </row>
        <row r="2012">
          <cell r="A2012">
            <v>92416</v>
          </cell>
          <cell r="B2012" t="str">
            <v>MONTAGEM E DESMONTAGEM DE FÔRMA DE PILARES RETANGULARES E ESTRUTURAS SIMILARES COM ÁREA MÉDIA DAS SEÇÕES MENOR OU IGUAL A 0,25 M², PÉ-DIREITO DUPLO, EM CHAPA DE MADEIRA COMPENSADA RESINADA, 2 UTILIZAÇÕES. AF_12/2015</v>
          </cell>
          <cell r="C2012" t="str">
            <v>M2</v>
          </cell>
          <cell r="D2012">
            <v>112.14</v>
          </cell>
        </row>
        <row r="2013">
          <cell r="A2013">
            <v>92417</v>
          </cell>
          <cell r="B2013" t="str">
            <v>MONTAGEM E DESMONTAGEM DE FÔRMA DE PILARES RETANGULARES E ESTRUTURAS SIMILARES COM ÁREA MÉDIA DAS SEÇÕES MAIOR QUE 0,25 M², PÉ-DIREITO DUPLO, EM CHAPA DE MADEIRA COMPENSADA RESINADA, 2 UTILIZAÇÕES. AF_12/2015</v>
          </cell>
          <cell r="C2013" t="str">
            <v>M2</v>
          </cell>
          <cell r="D2013">
            <v>104.13</v>
          </cell>
        </row>
        <row r="2014">
          <cell r="A2014">
            <v>92418</v>
          </cell>
          <cell r="B2014" t="str">
            <v>MONTAGEM E DESMONTAGEM DE FÔRMA DE PILARES RETANGULARES E ESTRUTURAS SIMILARES COM ÁREA MÉDIA DAS SEÇÕES MENOR OU IGUAL A 0,25 M², PÉ-DIREITO SIMPLES, EM CHAPA DE MADEIRA COMPENSADA RESINADA, 4 UTILIZAÇÕES. AF_12/2015</v>
          </cell>
          <cell r="C2014" t="str">
            <v>M2</v>
          </cell>
          <cell r="D2014">
            <v>62.41</v>
          </cell>
        </row>
        <row r="2015">
          <cell r="A2015">
            <v>92419</v>
          </cell>
          <cell r="B2015" t="str">
            <v>MONTAGEM E DESMONTAGEM DE FÔRMA DE PILARES RETANGULARES E ESTRUTURAS SIMILARES COM ÁREA MÉDIA DAS SEÇÕES MAIOR QUE 0,25 M², PÉ-DIREITO SIMPLES, EM CHAPA DE MADEIRA COMPENSADA RESINADA, 4 UTILIZAÇÕES. AF_12/2015</v>
          </cell>
          <cell r="C2015" t="str">
            <v>M2</v>
          </cell>
          <cell r="D2015">
            <v>56.25</v>
          </cell>
        </row>
        <row r="2016">
          <cell r="A2016">
            <v>92420</v>
          </cell>
          <cell r="B2016" t="str">
            <v>MONTAGEM E DESMONTAGEM DE FÔRMA DE PILARES RETANGULARES E ESTRUTURAS SIMILARES COM ÁREA MÉDIA DAS SEÇÕES MENOR OU IGUAL A 0,25 M², PÉ-DIREITO DUPLO, EM CHAPA DE MADEIRA COMPENSADA RESINADA, 4 UTILIZAÇÕES. AF_12/2015</v>
          </cell>
          <cell r="C2016" t="str">
            <v>M2</v>
          </cell>
          <cell r="D2016">
            <v>75.13</v>
          </cell>
        </row>
        <row r="2017">
          <cell r="A2017">
            <v>92421</v>
          </cell>
          <cell r="B2017" t="str">
            <v>MONTAGEM E DESMONTAGEM DE FÔRMA DE PILARES RETANGULARES E ESTRUTURAS SIMILARES COM ÁREA MÉDIA DAS SEÇÕES MAIOR QUE 0,25 M², PÉ-DIREITO DUPLO, EM CHAPA DE MADEIRA COMPENSADA RESINADA, 4 UTILIZAÇÕES. AF_12/2015</v>
          </cell>
          <cell r="C2017" t="str">
            <v>M2</v>
          </cell>
          <cell r="D2017">
            <v>68.95</v>
          </cell>
        </row>
        <row r="2018">
          <cell r="A2018">
            <v>92422</v>
          </cell>
          <cell r="B2018" t="str">
            <v>MONTAGEM E DESMONTAGEM DE FÔRMA DE PILARES RETANGULARES E ESTRUTURAS SIMILARES COM ÁREA MÉDIA DAS SEÇÕES MENOR OU IGUAL A 0,25 M², PÉ-DIREITO SIMPLES, EM CHAPA DE MADEIRA COMPENSADA RESINADA, 6 UTILIZAÇÕES. AF_12/2015</v>
          </cell>
          <cell r="C2018" t="str">
            <v>M2</v>
          </cell>
          <cell r="D2018">
            <v>51.72</v>
          </cell>
        </row>
        <row r="2019">
          <cell r="A2019">
            <v>92423</v>
          </cell>
          <cell r="B2019" t="str">
            <v>MONTAGEM E DESMONTAGEM DE FÔRMA DE PILARES RETANGULARES E ESTRUTURAS SIMILARES COM ÁREA MÉDIA DAS SEÇÕES MAIOR QUE 0,25 M², PÉ-DIREITO SIMPLES, EM CHAPA DE MADEIRA COMPENSADA RESINADA, 6 UTILIZAÇÕES. AF_12/2015</v>
          </cell>
          <cell r="C2019" t="str">
            <v>M2</v>
          </cell>
          <cell r="D2019">
            <v>46.37</v>
          </cell>
        </row>
        <row r="2020">
          <cell r="A2020">
            <v>92424</v>
          </cell>
          <cell r="B2020" t="str">
            <v>MONTAGEM E DESMONTAGEM DE FÔRMA DE PILARES RETANGULARES E ESTRUTURAS SIMILARES COM ÁREA MÉDIA DAS SEÇÕES MENOR OU IGUAL A 0,25 M², PÉ-DIREITO DUPLO, EM CHAPA DE MADEIRA COMPENSADA RESINADA, 6 UTILIZAÇÕES. AF_12/2015</v>
          </cell>
          <cell r="C2020" t="str">
            <v>M2</v>
          </cell>
          <cell r="D2020">
            <v>62.79</v>
          </cell>
        </row>
        <row r="2021">
          <cell r="A2021">
            <v>92425</v>
          </cell>
          <cell r="B2021" t="str">
            <v>MONTAGEM E DESMONTAGEM DE FÔRMA DE PILARES RETANGULARES E ESTRUTURAS SIMILARES COM ÁREA MÉDIA DAS SEÇÕES MAIOR QUE 0,25 M², PÉ-DIREITO DUPLO, EM CHAPA DE MADEIRA COMPENSADA RESINADA, 6 UTILIZAÇÕES. AF_12/2015</v>
          </cell>
          <cell r="C2021" t="str">
            <v>M2</v>
          </cell>
          <cell r="D2021">
            <v>57.42</v>
          </cell>
        </row>
        <row r="2022">
          <cell r="A2022">
            <v>92426</v>
          </cell>
          <cell r="B2022" t="str">
            <v>MONTAGEM E DESMONTAGEM DE FÔRMA DE PILARES RETANGULARES E ESTRUTURAS SIMILARES COM ÁREA MÉDIA DAS SEÇÕES MENOR OU IGUAL A 0,25 M², PÉ-DIREITO SIMPLES, EM CHAPA DE MADEIRA COMPENSADA RESINADA, 8 UTILIZAÇÕES. AF_12/2015</v>
          </cell>
          <cell r="C2022" t="str">
            <v>M2</v>
          </cell>
          <cell r="D2022">
            <v>46.35</v>
          </cell>
        </row>
        <row r="2023">
          <cell r="A2023">
            <v>92427</v>
          </cell>
          <cell r="B2023" t="str">
            <v>MONTAGEM E DESMONTAGEM DE FÔRMA DE PILARES RETANGULARES E ESTRUTURAS SIMILARES COM ÁREA MÉDIA DAS SEÇÕES MAIOR QUE 0,25 M², PÉ-DIREITO SIMPLES, EM CHAPA DE MADEIRA COMPENSADA RESINADA, 8 UTILIZAÇÕES. AF_12/2015</v>
          </cell>
          <cell r="C2023" t="str">
            <v>M2</v>
          </cell>
          <cell r="D2023">
            <v>41.38</v>
          </cell>
        </row>
        <row r="2024">
          <cell r="A2024">
            <v>92428</v>
          </cell>
          <cell r="B2024" t="str">
            <v>MONTAGEM E DESMONTAGEM DE FÔRMA DE PILARES RETANGULARES E ESTRUTURAS SIMILARES COM ÁREA MÉDIA DAS SEÇÕES MENOR OU IGUAL A 0,25 M², PÉ-DIREITO DUPLO, EM CHAPA DE MADEIRA COMPENSADA RESINADA, 8 UTILIZAÇÕES. AF_12/2015</v>
          </cell>
          <cell r="C2024" t="str">
            <v>M2</v>
          </cell>
          <cell r="D2024">
            <v>56.59</v>
          </cell>
        </row>
        <row r="2025">
          <cell r="A2025">
            <v>92429</v>
          </cell>
          <cell r="B2025" t="str">
            <v>MONTAGEM E DESMONTAGEM DE FÔRMA DE PILARES RETANGULARES E ESTRUTURAS SIMILARES COM ÁREA MÉDIA DAS SEÇÕES MAIOR QUE 0,25 M², PÉ-DIREITO DUPLO, EM CHAPA DE MADEIRA COMPENSADA RESINADA, 8 UTILIZAÇÕES. AF_12/2015</v>
          </cell>
          <cell r="C2025" t="str">
            <v>M2</v>
          </cell>
          <cell r="D2025">
            <v>51.62</v>
          </cell>
        </row>
        <row r="2026">
          <cell r="A2026">
            <v>92430</v>
          </cell>
          <cell r="B2026" t="str">
            <v>MONTAGEM E DESMONTAGEM DE FÔRMA DE PILARES RETANGULARES E ESTRUTURAS SIMILARES COM ÁREA MÉDIA DAS SEÇÕES MENOR OU IGUAL A 0,25 M², PÉ-DIREITO SIMPLES, EM CHAPA DE MADEIRA COMPENSADA PLASTIFICADA, 10 UTILIZAÇÕES. AF_12/2015</v>
          </cell>
          <cell r="C2026" t="str">
            <v>M2</v>
          </cell>
          <cell r="D2026">
            <v>42.75</v>
          </cell>
        </row>
        <row r="2027">
          <cell r="A2027">
            <v>92431</v>
          </cell>
          <cell r="B2027" t="str">
            <v>MONTAGEM E DESMONTAGEM DE FÔRMA DE PILARES RETANGULARES E ESTRUTURAS SIMILARES COM ÁREA MÉDIA DAS SEÇÕES MAIOR QUE 0,25 M², PÉ-DIREITO SIMPLES, EM CHAPA DE MADEIRA COMPENSADA PLASTIFICADA, 10 UTILIZAÇÕES. AF_12/2015</v>
          </cell>
          <cell r="C2027" t="str">
            <v>M2</v>
          </cell>
          <cell r="D2027">
            <v>38.03</v>
          </cell>
        </row>
        <row r="2028">
          <cell r="A2028">
            <v>92432</v>
          </cell>
          <cell r="B2028" t="str">
            <v>MONTAGEM E DESMONTAGEM DE FÔRMA DE PILARES RETANGULARES E ESTRUTURAS SIMILARES COM ÁREA MÉDIA DAS SEÇÕES MENOR OU IGUAL A 0,25 M², PÉ-DIREITO DUPLO, EM CHAPA DE MADEIRA COMPENSADA PLASTIFICADA, 10 UTILIZAÇÕES. AF_12/2015</v>
          </cell>
          <cell r="C2028" t="str">
            <v>M2</v>
          </cell>
          <cell r="D2028">
            <v>52.47</v>
          </cell>
        </row>
        <row r="2029">
          <cell r="A2029">
            <v>92433</v>
          </cell>
          <cell r="B2029" t="str">
            <v>MONTAGEM E DESMONTAGEM DE FÔRMA DE PILARES RETANGULARES E ESTRUTURAS SIMILARES COM ÁREA MÉDIA DAS SEÇÕES MAIOR QUE 0,25 M², PÉ-DIREITO DUPLO, EM CHAPA DE MADEIRA COMPENSADA PLASTIFICADA, 10 UTILIZAÇÕES. AF_12/2015</v>
          </cell>
          <cell r="C2029" t="str">
            <v>M2</v>
          </cell>
          <cell r="D2029">
            <v>47.75</v>
          </cell>
        </row>
        <row r="2030">
          <cell r="A2030">
            <v>92434</v>
          </cell>
          <cell r="B2030" t="str">
            <v>MONTAGEM E DESMONTAGEM DE FÔRMA DE PILARES RETANGULARES E ESTRUTURAS SIMILARES COM ÁREA MÉDIA DAS SEÇÕES MENOR OU IGUAL A 0,25 M², PÉ-DIREITO SIMPLES, EM CHAPA DE MADEIRA COMPENSADA PLASTIFICADA, 12 UTILIZAÇÕES. AF_12/2015</v>
          </cell>
          <cell r="C2030" t="str">
            <v>M2</v>
          </cell>
          <cell r="D2030">
            <v>40.82</v>
          </cell>
        </row>
        <row r="2031">
          <cell r="A2031">
            <v>92435</v>
          </cell>
          <cell r="B2031" t="str">
            <v>MONTAGEM E DESMONTAGEM DE FÔRMA DE PILARES RETANGULARES E ESTRUTURAS SIMILARES COM ÁREA MÉDIA DAS SEÇÕES MAIOR QUE 0,25 M², PÉ-DIREITO SIMPLES, EM CHAPA DE MADEIRA COMPENSADA PLASTIFICADA, 12 UTILIZAÇÕES. AF_12/2015</v>
          </cell>
          <cell r="C2031" t="str">
            <v>M2</v>
          </cell>
          <cell r="D2031">
            <v>36.25</v>
          </cell>
        </row>
        <row r="2032">
          <cell r="A2032">
            <v>92436</v>
          </cell>
          <cell r="B2032" t="str">
            <v>MONTAGEM E DESMONTAGEM DE FÔRMA DE PILARES RETANGULARES E ESTRUTURAS SIMILARES COM ÁREA MÉDIA DAS SEÇÕES MENOR OU IGUAL A 0,25 M², PÉ-DIREITO DUPLO, EM CHAPA DE MADEIRA COMPENSADA PLASTIFICADA, 12 UTILIZAÇÕES. AF_12/2015</v>
          </cell>
          <cell r="C2032" t="str">
            <v>M2</v>
          </cell>
          <cell r="D2032">
            <v>50.19</v>
          </cell>
        </row>
        <row r="2033">
          <cell r="A2033">
            <v>92437</v>
          </cell>
          <cell r="B2033" t="str">
            <v>MONTAGEM E DESMONTAGEM DE FÔRMA DE PILARES RETANGULARES E ESTRUTURAS SIMILARES COM ÁREA MÉDIA DAS SEÇÕES MAIOR QUE 0,25 M², PÉ-DIREITO DUPLO, EM CHAPA DE MADEIRA COMPENSADA PLASTIFICADA, 12 UTILIZAÇÕES. AF_12/2015</v>
          </cell>
          <cell r="C2033" t="str">
            <v>M2</v>
          </cell>
          <cell r="D2033">
            <v>45.64</v>
          </cell>
        </row>
        <row r="2034">
          <cell r="A2034">
            <v>92438</v>
          </cell>
          <cell r="B2034" t="str">
            <v>MONTAGEM E DESMONTAGEM DE FÔRMA DE PILARES RETANGULARES E ESTRUTURAS SIMILARES COM ÁREA MÉDIA DAS SEÇÕES MENOR OU IGUAL A 0,25 M², PÉ-DIREITO SIMPLES, EM CHAPA DE MADEIRA COMPENSADA PLASTIFICADA, 14 UTILIZAÇÕES. AF_12/2015</v>
          </cell>
          <cell r="C2034" t="str">
            <v>M2</v>
          </cell>
          <cell r="D2034">
            <v>39.42</v>
          </cell>
        </row>
        <row r="2035">
          <cell r="A2035">
            <v>92439</v>
          </cell>
          <cell r="B2035" t="str">
            <v>MONTAGEM E DESMONTAGEM DE FÔRMA DE PILARES RETANGULARES E ESTRUTURAS SIMILARES COM ÁREA MÉDIA DAS SEÇÕES MAIOR QUE 0,25 M², PÉ-DIREITO SIMPLES, EM CHAPA DE MADEIRA COMPENSADA PLASTIFICADA, 14 UTILIZAÇÕES. AF_12/2015</v>
          </cell>
          <cell r="C2035" t="str">
            <v>M2</v>
          </cell>
          <cell r="D2035">
            <v>34.97</v>
          </cell>
        </row>
        <row r="2036">
          <cell r="A2036">
            <v>92440</v>
          </cell>
          <cell r="B2036" t="str">
            <v>MONTAGEM E DESMONTAGEM DE FÔRMA DE PILARES RETANGULARES E ESTRUTURAS SIMILARES COM ÁREA MÉDIA DAS SEÇÕES MENOR OU IGUAL A 0,25 M², PÉ-DIREITO DUPLO, EM CHAPA DE MADEIRA COMPENSADA PLASTIFICADA, 14 UTILIZAÇÕES. AF_12/2015</v>
          </cell>
          <cell r="C2036" t="str">
            <v>M2</v>
          </cell>
          <cell r="D2036">
            <v>48.55</v>
          </cell>
        </row>
        <row r="2037">
          <cell r="A2037">
            <v>92441</v>
          </cell>
          <cell r="B2037" t="str">
            <v>MONTAGEM E DESMONTAGEM DE FÔRMA DE PILARES RETANGULARES E ESTRUTURAS SIMILARES COM ÁREA MÉDIA DAS SEÇÕES MAIOR QUE 0,25 M², PÉ-DIREITO DUPLO, EM CHAPA DE MADEIRA COMPENSADA PLASTIFICADA, 14 UTILIZAÇÕES. AF_12/2015</v>
          </cell>
          <cell r="C2037" t="str">
            <v>M2</v>
          </cell>
          <cell r="D2037">
            <v>44.14</v>
          </cell>
        </row>
        <row r="2038">
          <cell r="A2038">
            <v>92442</v>
          </cell>
          <cell r="B2038" t="str">
            <v>MONTAGEM E DESMONTAGEM DE FÔRMA DE PILARES RETANGULARES E ESTRUTURAS SIMILARES COM ÁREA MÉDIA DAS SEÇÕES MENOR OU IGUAL A 0,25 M², PÉ-DIREITO SIMPLES, EM CHAPA DE MADEIRA COMPENSADA PLASTIFICADA, 18 UTILIZAÇÕES. AF_12/2015</v>
          </cell>
          <cell r="C2038" t="str">
            <v>M2</v>
          </cell>
          <cell r="D2038">
            <v>36.6</v>
          </cell>
        </row>
        <row r="2039">
          <cell r="A2039">
            <v>92443</v>
          </cell>
          <cell r="B2039" t="str">
            <v>MONTAGEM E DESMONTAGEM DE FÔRMA DE PILARES RETANGULARES E ESTRUTURAS SIMILARES COM ÁREA MÉDIA DAS SEÇÕES MAIOR QUE 0,25 M², PÉ-DIREITO SIMPLES, EM CHAPA DE MADEIRA COMPENSADA PLASTIFICADA, 18 UTILIZAÇÕES. AF_12/2015</v>
          </cell>
          <cell r="C2039" t="str">
            <v>M2</v>
          </cell>
          <cell r="D2039">
            <v>32.31</v>
          </cell>
        </row>
        <row r="2040">
          <cell r="A2040">
            <v>92444</v>
          </cell>
          <cell r="B2040" t="str">
            <v>MONTAGEM E DESMONTAGEM DE FÔRMA DE PILARES RETANGULARES E ESTRUTURAS SIMILARES COM ÁREA MÉDIA DAS SEÇÕES MENOR OU IGUAL A 0,25 M², PÉ-DIREITO DUPLO, EM CHAPA DE MADEIRA COMPENSADA PLASTIFICADA, 18 UTILIZAÇÕES. AF_12/2015</v>
          </cell>
          <cell r="C2040" t="str">
            <v>M2</v>
          </cell>
          <cell r="D2040">
            <v>45.43</v>
          </cell>
        </row>
        <row r="2041">
          <cell r="A2041">
            <v>92445</v>
          </cell>
          <cell r="B2041" t="str">
            <v>MONTAGEM E DESMONTAGEM DE FÔRMA DE PILARES RETANGULARES E ESTRUTURAS SIMILARES COM ÁREA MÉDIA DAS SEÇÕES MAIOR QUE 0,25 M², PÉ-DIREITO DUPLO, EM CHAPA DE MADEIRA COMPENSADA PLASTIFICADA, 18 UTILIZAÇÕES. AF_12/2015</v>
          </cell>
          <cell r="C2041" t="str">
            <v>M2</v>
          </cell>
          <cell r="D2041">
            <v>41.14</v>
          </cell>
        </row>
        <row r="2042">
          <cell r="A2042">
            <v>92446</v>
          </cell>
          <cell r="B2042" t="str">
            <v>MONTAGEM E DESMONTAGEM DE FÔRMA DE VIGA, ESCORAMENTO COM PONTALETE DE MADEIRA, PÉ-DIREITO SIMPLES, EM MADEIRA SERRADA, 1 UTILIZAÇÃO. AF_12/2015</v>
          </cell>
          <cell r="C2042" t="str">
            <v>M2</v>
          </cell>
          <cell r="D2042">
            <v>130.16</v>
          </cell>
        </row>
        <row r="2043">
          <cell r="A2043">
            <v>92447</v>
          </cell>
          <cell r="B2043" t="str">
            <v>MONTAGEM E DESMONTAGEM DE FÔRMA DE VIGA, ESCORAMENTO COM PONTALETE DE MADEIRA, PÉ-DIREITO SIMPLES, EM MADEIRA SERRADA, 2 UTILIZAÇÕES. AF_12/2015</v>
          </cell>
          <cell r="C2043" t="str">
            <v>M2</v>
          </cell>
          <cell r="D2043">
            <v>96.66</v>
          </cell>
        </row>
        <row r="2044">
          <cell r="A2044">
            <v>92448</v>
          </cell>
          <cell r="B2044" t="str">
            <v>MONTAGEM E DESMONTAGEM DE FÔRMA DE VIGA, ESCORAMENTO COM PONTALETE DE MADEIRA, PÉ-DIREITO SIMPLES, EM MADEIRA SERRADA, 4 UTILIZAÇÕES. AF_12/2015</v>
          </cell>
          <cell r="C2044" t="str">
            <v>M2</v>
          </cell>
          <cell r="D2044">
            <v>80.19</v>
          </cell>
        </row>
        <row r="2045">
          <cell r="A2045">
            <v>92449</v>
          </cell>
          <cell r="B2045" t="str">
            <v>MONTAGEM E DESMONTAGEM DE FÔRMA DE VIGA, ESCORAMENTO COM GARFO DE MADEIRA, PÉ-DIREITO DUPLO, EM CHAPA DE MADEIRA RESINADA, 2 UTILIZAÇÕES. AF_12/2015</v>
          </cell>
          <cell r="C2045" t="str">
            <v>M2</v>
          </cell>
          <cell r="D2045">
            <v>164.56</v>
          </cell>
        </row>
        <row r="2046">
          <cell r="A2046">
            <v>92450</v>
          </cell>
          <cell r="B2046" t="str">
            <v>MONTAGEM E DESMONTAGEM DE FÔRMA DE VIGA, ESCORAMENTO METÁLICO, PÉ-DIREITO DUPLO, EM CHAPA DE MADEIRA RESINADA, 2 UTILIZAÇÕES. AF_12/2015</v>
          </cell>
          <cell r="C2046" t="str">
            <v>M2</v>
          </cell>
          <cell r="D2046">
            <v>231.4</v>
          </cell>
        </row>
        <row r="2047">
          <cell r="A2047">
            <v>92451</v>
          </cell>
          <cell r="B2047" t="str">
            <v>MONTAGEM E DESMONTAGEM DE FÔRMA DE VIGA, ESCORAMENTO COM GARFO DE MADEIRA, PÉ-DIREITO SIMPLES, EM CHAPA DE MADEIRA RESINADA, 2 UTILIZAÇÕES. AF_12/2015</v>
          </cell>
          <cell r="C2047" t="str">
            <v>M2</v>
          </cell>
          <cell r="D2047">
            <v>112.88</v>
          </cell>
        </row>
        <row r="2048">
          <cell r="A2048">
            <v>92452</v>
          </cell>
          <cell r="B2048" t="str">
            <v>MONTAGEM E DESMONTAGEM DE FÔRMA DE VIGA, ESCORAMENTO METÁLICO, PÉ-DIREITO SIMPLES, EM CHAPA DE MADEIRA RESINADA, 2 UTILIZAÇÕES. AF_12/2015</v>
          </cell>
          <cell r="C2048" t="str">
            <v>M2</v>
          </cell>
          <cell r="D2048">
            <v>110.01</v>
          </cell>
        </row>
        <row r="2049">
          <cell r="A2049">
            <v>92453</v>
          </cell>
          <cell r="B2049" t="str">
            <v>MONTAGEM E DESMONTAGEM DE FÔRMA DE VIGA, ESCORAMENTO COM GARFO DE MADEIRA, PÉ-DIREITO DUPLO, EM CHAPA DE MADEIRA RESINADA, 4 UTILIZAÇÕES. AF_12/2015</v>
          </cell>
          <cell r="C2049" t="str">
            <v>M2</v>
          </cell>
          <cell r="D2049">
            <v>141.58000000000001</v>
          </cell>
        </row>
        <row r="2050">
          <cell r="A2050">
            <v>92454</v>
          </cell>
          <cell r="B2050" t="str">
            <v>MONTAGEM E DESMONTAGEM DE FÔRMA DE VIGA, ESCORAMENTO METÁLICO, PÉ-DIREITO DUPLO, EM CHAPA DE MADEIRA RESINADA, 4 UTILIZAÇÕES. AF_12/2015</v>
          </cell>
          <cell r="C2050" t="str">
            <v>M2</v>
          </cell>
          <cell r="D2050">
            <v>212.09</v>
          </cell>
        </row>
        <row r="2051">
          <cell r="A2051">
            <v>92455</v>
          </cell>
          <cell r="B2051" t="str">
            <v>MONTAGEM E DESMONTAGEM DE FÔRMA DE VIGA, ESCORAMENTO COM GARFO DE MADEIRA, PÉ-DIREITO SIMPLES, EM CHAPA DE MADEIRA RESINADA, 4 UTILIZAÇÕES. AF_12/2015</v>
          </cell>
          <cell r="C2051" t="str">
            <v>M2</v>
          </cell>
          <cell r="D2051">
            <v>93.02</v>
          </cell>
        </row>
        <row r="2052">
          <cell r="A2052">
            <v>92456</v>
          </cell>
          <cell r="B2052" t="str">
            <v>MONTAGEM E DESMONTAGEM DE FÔRMA DE VIGA, ESCORAMENTO METÁLICO, PÉ-DIREITO SIMPLES, EM CHAPA DE MADEIRA RESINADA, 4 UTILIZAÇÕES. AF_12/2015</v>
          </cell>
          <cell r="C2052" t="str">
            <v>M2</v>
          </cell>
          <cell r="D2052">
            <v>90.63</v>
          </cell>
        </row>
        <row r="2053">
          <cell r="A2053">
            <v>92457</v>
          </cell>
          <cell r="B2053" t="str">
            <v>MONTAGEM E DESMONTAGEM DE FÔRMA DE VIGA, ESCORAMENTO COM GARFO DE MADEIRA, PÉ-DIREITO DUPLO, EM CHAPA DE MADEIRA RESINADA, 6 UTILIZAÇÕES. AF_12/2015</v>
          </cell>
          <cell r="C2053" t="str">
            <v>M2</v>
          </cell>
          <cell r="D2053">
            <v>122.8</v>
          </cell>
        </row>
        <row r="2054">
          <cell r="A2054">
            <v>92458</v>
          </cell>
          <cell r="B2054" t="str">
            <v>MONTAGEM E DESMONTAGEM DE FÔRMA DE VIGA, ESCORAMENTO METÁLICO, PÉ-DIREITO DUPLO, EM CHAPA DE MADEIRA RESINADA, 6 UTILIZAÇÕES. AF_12/2015</v>
          </cell>
          <cell r="C2054" t="str">
            <v>M2</v>
          </cell>
          <cell r="D2054">
            <v>199.68</v>
          </cell>
        </row>
        <row r="2055">
          <cell r="A2055">
            <v>92459</v>
          </cell>
          <cell r="B2055" t="str">
            <v>MONTAGEM E DESMONTAGEM DE FÔRMA DE VIGA, ESCORAMENTO COM GARFO DE MADEIRA, PÉ-DIREITO SIMPLES, EM CHAPA DE MADEIRA RESINADA, 6 UTILIZAÇÕES. AF_12/2015</v>
          </cell>
          <cell r="C2055" t="str">
            <v>M2</v>
          </cell>
          <cell r="D2055">
            <v>78.84</v>
          </cell>
        </row>
        <row r="2056">
          <cell r="A2056">
            <v>92460</v>
          </cell>
          <cell r="B2056" t="str">
            <v>MONTAGEM E DESMONTAGEM DE FÔRMA DE VIGA, ESCORAMENTO METÁLICO, PÉ-DIREITO SIMPLES, EM CHAPA DE MADEIRA RESINADA, 6 UTILIZAÇÕES. AF_12/2015</v>
          </cell>
          <cell r="C2056" t="str">
            <v>M2</v>
          </cell>
          <cell r="D2056">
            <v>74.400000000000006</v>
          </cell>
        </row>
        <row r="2057">
          <cell r="A2057">
            <v>92461</v>
          </cell>
          <cell r="B2057" t="str">
            <v>MONTAGEM E DESMONTAGEM DE FÔRMA DE VIGA, ESCORAMENTO COM GARFO DE MADEIRA, PÉ-DIREITO DUPLO, EM CHAPA DE MADEIRA RESINADA, 8 UTILIZAÇÕES. AF_12/2015</v>
          </cell>
          <cell r="C2057" t="str">
            <v>M2</v>
          </cell>
          <cell r="D2057">
            <v>112.96</v>
          </cell>
        </row>
        <row r="2058">
          <cell r="A2058">
            <v>92462</v>
          </cell>
          <cell r="B2058" t="str">
            <v>MONTAGEM E DESMONTAGEM DE FÔRMA DE VIGA, ESCORAMENTO METÁLICO, PÉ-DIREITO DUPLO, EM CHAPA DE MADEIRA RESINADA, 8 UTILIZAÇÕES. AF_12/2015</v>
          </cell>
          <cell r="C2058" t="str">
            <v>M2</v>
          </cell>
          <cell r="D2058">
            <v>191.7</v>
          </cell>
        </row>
        <row r="2059">
          <cell r="A2059">
            <v>92463</v>
          </cell>
          <cell r="B2059" t="str">
            <v>MONTAGEM E DESMONTAGEM DE FÔRMA DE VIGA, ESCORAMENTO COM GARFO DE MADEIRA, PÉ-DIREITO SIMPLES, EM CHAPA DE MADEIRA RESINADA, 8 UTILIZAÇÕES. AF_12/2015</v>
          </cell>
          <cell r="C2059" t="str">
            <v>M2</v>
          </cell>
          <cell r="D2059">
            <v>71.239999999999995</v>
          </cell>
        </row>
        <row r="2060">
          <cell r="A2060">
            <v>92464</v>
          </cell>
          <cell r="B2060" t="str">
            <v>MONTAGEM E DESMONTAGEM DE FÔRMA DE VIGA, ESCORAMENTO METÁLICO, PÉ-DIREITO SIMPLES, EM CHAPA DE MADEIRA RESINADA, 8 UTILIZAÇÕES. AF_12/2015</v>
          </cell>
          <cell r="C2060" t="str">
            <v>M2</v>
          </cell>
          <cell r="D2060">
            <v>70.900000000000006</v>
          </cell>
        </row>
        <row r="2061">
          <cell r="A2061">
            <v>92465</v>
          </cell>
          <cell r="B2061" t="str">
            <v>MONTAGEM E DESMONTAGEM DE FÔRMA DE VIGA, ESCORAMENTO COM GARFO DE MADEIRA, PÉ-DIREITO DUPLO, EM CHAPA DE MADEIRA PLASTIFICADA, 10 UTILIZAÇÕES. AF_12/2015</v>
          </cell>
          <cell r="C2061" t="str">
            <v>M2</v>
          </cell>
          <cell r="D2061">
            <v>89.29</v>
          </cell>
        </row>
        <row r="2062">
          <cell r="A2062">
            <v>92466</v>
          </cell>
          <cell r="B2062" t="str">
            <v>MONTAGEM E DESMONTAGEM DE FÔRMA DE VIGA, ESCORAMENTO METÁLICO, PÉ-DIREITO DUPLO, EM CHAPA DE MADEIRA PLASTIFICADA, 10 UTILIZAÇÕES. AF_12/2015</v>
          </cell>
          <cell r="C2062" t="str">
            <v>M2</v>
          </cell>
          <cell r="D2062">
            <v>185.78</v>
          </cell>
        </row>
        <row r="2063">
          <cell r="A2063">
            <v>92467</v>
          </cell>
          <cell r="B2063" t="str">
            <v>MONTAGEM E DESMONTAGEM DE FÔRMA DE VIGA, ESCORAMENTO COM GARFO DE MADEIRA, PÉ-DIREITO SIMPLES, EM CHAPA DE MADEIRA PLASTIFICADA, 10 UTILIZAÇÕES. AF_12/2015</v>
          </cell>
          <cell r="C2063" t="str">
            <v>M2</v>
          </cell>
          <cell r="D2063">
            <v>57.65</v>
          </cell>
        </row>
        <row r="2064">
          <cell r="A2064">
            <v>92468</v>
          </cell>
          <cell r="B2064" t="str">
            <v>MONTAGEM E DESMONTAGEM DE FÔRMA DE VIGA, ESCORAMENTO METÁLICO, PÉ-DIREITO SIMPLES, EM CHAPA DE MADEIRA PLASTIFICADA, 10 UTILIZAÇÕES. AF_12/2015</v>
          </cell>
          <cell r="C2064" t="str">
            <v>M2</v>
          </cell>
          <cell r="D2064">
            <v>65.31</v>
          </cell>
        </row>
        <row r="2065">
          <cell r="A2065">
            <v>92469</v>
          </cell>
          <cell r="B2065" t="str">
            <v>MONTAGEM E DESMONTAGEM DE FÔRMA DE VIGA, ESCORAMENTO COM GARFO DE MADEIRA, PÉ-DIREITO DUPLO, EM CHAPA DE MADEIRA PLASTIFICADA, 12 UTILIZAÇÕES. AF_12/2015</v>
          </cell>
          <cell r="C2065" t="str">
            <v>M2</v>
          </cell>
          <cell r="D2065">
            <v>81.17</v>
          </cell>
        </row>
        <row r="2066">
          <cell r="A2066">
            <v>92470</v>
          </cell>
          <cell r="B2066" t="str">
            <v>MONTAGEM E DESMONTAGEM DE FÔRMA DE VIGA, ESCORAMENTO METÁLICO, PÉ-DIREITO DUPLO, EM CHAPA DE MADEIRA PLASTIFICADA, 12 UTILIZAÇÕES. AF_12/2015</v>
          </cell>
          <cell r="C2066" t="str">
            <v>M2</v>
          </cell>
          <cell r="D2066">
            <v>181.29</v>
          </cell>
        </row>
        <row r="2067">
          <cell r="A2067">
            <v>92471</v>
          </cell>
          <cell r="B2067" t="str">
            <v>MONTAGEM E DESMONTAGEM DE FÔRMA DE VIGA, ESCORAMENTO COM GARFO DE MADEIRA, PÉ-DIREITO SIMPLES, EM CHAPA DE MADEIRA PLASTIFICADA, 12 UTILIZAÇÕES. AF_12/2015</v>
          </cell>
          <cell r="C2067" t="str">
            <v>M2</v>
          </cell>
          <cell r="D2067">
            <v>52.48</v>
          </cell>
        </row>
        <row r="2068">
          <cell r="A2068">
            <v>92472</v>
          </cell>
          <cell r="B2068" t="str">
            <v>MONTAGEM E DESMONTAGEM DE FÔRMA DE VIGA, ESCORAMENTO METÁLICO, PÉ-DIREITO SIMPLES, EM CHAPA DE MADEIRA PLASTIFICADA, 12 UTILIZAÇÕES. AF_12/2015</v>
          </cell>
          <cell r="C2068" t="str">
            <v>M2</v>
          </cell>
          <cell r="D2068">
            <v>61.44</v>
          </cell>
        </row>
        <row r="2069">
          <cell r="A2069">
            <v>92473</v>
          </cell>
          <cell r="B2069" t="str">
            <v>MONTAGEM E DESMONTAGEM DE FÔRMA DE VIGA, ESCORAMENTO COM GARFO DE MADEIRA, PÉ-DIREITO DUPLO, EM CHAPA DE MADEIRA PLASTIFICADA, 14 UTILIZAÇÕES. AF_12/2015</v>
          </cell>
          <cell r="C2069" t="str">
            <v>M2</v>
          </cell>
          <cell r="D2069">
            <v>74.569999999999993</v>
          </cell>
        </row>
        <row r="2070">
          <cell r="A2070">
            <v>92474</v>
          </cell>
          <cell r="B2070" t="str">
            <v>MONTAGEM E DESMONTAGEM DE FÔRMA DE VIGA, ESCORAMENTO METÁLICO, PÉ-DIREITO DUPLO, EM CHAPA DE MADEIRA PLASTIFICADA, 14 UTILIZAÇÕES. AF_12/2015</v>
          </cell>
          <cell r="C2070" t="str">
            <v>M2</v>
          </cell>
          <cell r="D2070">
            <v>177.4</v>
          </cell>
        </row>
        <row r="2071">
          <cell r="A2071">
            <v>92475</v>
          </cell>
          <cell r="B2071" t="str">
            <v>MONTAGEM E DESMONTAGEM DE FÔRMA DE VIGA, ESCORAMENTO COM GARFO DE MADEIRA, PÉ-DIREITO SIMPLES, EM CHAPA DE MADEIRA PLASTIFICADA, 14 UTILIZAÇÕES. AF_12/2015</v>
          </cell>
          <cell r="C2071" t="str">
            <v>M2</v>
          </cell>
          <cell r="D2071">
            <v>48.25</v>
          </cell>
        </row>
        <row r="2072">
          <cell r="A2072">
            <v>92476</v>
          </cell>
          <cell r="B2072" t="str">
            <v>MONTAGEM E DESMONTAGEM DE FÔRMA DE VIGA, ESCORAMENTO METÁLICO, PÉ-DIREITO SIMPLES, EM CHAPA DE MADEIRA PLASTIFICADA, 14 UTILIZAÇÕES. AF_12/2015</v>
          </cell>
          <cell r="C2072" t="str">
            <v>M2</v>
          </cell>
          <cell r="D2072">
            <v>58.14</v>
          </cell>
        </row>
        <row r="2073">
          <cell r="A2073">
            <v>92477</v>
          </cell>
          <cell r="B2073" t="str">
            <v>MONTAGEM E DESMONTAGEM DE FÔRMA DE VIGA, ESCORAMENTO COM GARFO DE MADEIRA, PÉ-DIREITO DUPLO, EM CHAPA DE MADEIRA PLASTIFICADA, 18 UTILIZAÇÕES. AF_12/2015</v>
          </cell>
          <cell r="C2073" t="str">
            <v>M2</v>
          </cell>
          <cell r="D2073">
            <v>60.58</v>
          </cell>
        </row>
        <row r="2074">
          <cell r="A2074">
            <v>92478</v>
          </cell>
          <cell r="B2074" t="str">
            <v>MONTAGEM E DESMONTAGEM DE FÔRMA DE VIGA, ESCORAMENTO METÁLICO, PÉ-DIREITO DUPLO, EM CHAPA DE MADEIRA PLASTIFICADA, 18 UTILIZAÇÕES. AF_12/2015</v>
          </cell>
          <cell r="C2074" t="str">
            <v>M2</v>
          </cell>
          <cell r="D2074">
            <v>169.83</v>
          </cell>
        </row>
        <row r="2075">
          <cell r="A2075">
            <v>92479</v>
          </cell>
          <cell r="B2075" t="str">
            <v>MONTAGEM E DESMONTAGEM DE FÔRMA DE VIGA, ESCORAMENTO COM GARFO DE MADEIRA, PÉ-DIREITO SIMPLES, EM CHAPA DE MADEIRA PLASTIFICADA, 18 UTILIZAÇÕES. AF_12/2015</v>
          </cell>
          <cell r="C2075" t="str">
            <v>M2</v>
          </cell>
          <cell r="D2075">
            <v>39.29</v>
          </cell>
        </row>
        <row r="2076">
          <cell r="A2076">
            <v>92480</v>
          </cell>
          <cell r="B2076" t="str">
            <v>MONTAGEM E DESMONTAGEM DE FÔRMA DE VIGA, ESCORAMENTO METÁLICO, PÉ-DIREITO SIMPLES, EM CHAPA DE MADEIRA PLASTIFICADA, 18 UTILIZAÇÕES. AF_12/2015</v>
          </cell>
          <cell r="C2076" t="str">
            <v>M2</v>
          </cell>
          <cell r="D2076">
            <v>51.62</v>
          </cell>
        </row>
        <row r="2077">
          <cell r="A2077">
            <v>92481</v>
          </cell>
          <cell r="B2077" t="str">
            <v>MONTAGEM E DESMONTAGEM DE FÔRMA DE LAJE MACIÇA COM ÁREA MÉDIA MENOR OU IGUAL A 20 M², PÉ-DIREITO SIMPLES, EM MADEIRA SERRADA, 1 UTILIZAÇÃO. AF_12/2015</v>
          </cell>
          <cell r="C2077" t="str">
            <v>M2</v>
          </cell>
          <cell r="D2077">
            <v>164.45</v>
          </cell>
        </row>
        <row r="2078">
          <cell r="A2078">
            <v>92482</v>
          </cell>
          <cell r="B2078" t="str">
            <v>MONTAGEM E DESMONTAGEM DE FÔRMA DE LAJE MACIÇA COM ÁREA MÉDIA MAIOR QUE 20 M², PÉ-DIREITO SIMPLES, EM MADEIRA SERRADA, 1 UTILIZAÇÃO. AF_12/2015</v>
          </cell>
          <cell r="C2078" t="str">
            <v>M2</v>
          </cell>
          <cell r="D2078">
            <v>153.84</v>
          </cell>
        </row>
        <row r="2079">
          <cell r="A2079">
            <v>92483</v>
          </cell>
          <cell r="B2079" t="str">
            <v>MONTAGEM E DESMONTAGEM DE FÔRMA DE LAJE MACIÇA COM ÁREA MÉDIA MENOR OU IGUAL A 20 M², PÉ-DIREITO SIMPLES, EM MADEIRA SERRADA, 2 UTILIZAÇÕES. AF_12/2015</v>
          </cell>
          <cell r="C2079" t="str">
            <v>M2</v>
          </cell>
          <cell r="D2079">
            <v>130.37</v>
          </cell>
        </row>
        <row r="2080">
          <cell r="A2080">
            <v>92484</v>
          </cell>
          <cell r="B2080" t="str">
            <v>MONTAGEM E DESMONTAGEM DE FÔRMA DE LAJE MACIÇA COM ÁREA MÉDIA MAIOR QUE 20 M², PÉ-DIREITO SIMPLES, EM MADEIRA SERRADA, 2 UTILIZAÇÕES. AF_12/2015</v>
          </cell>
          <cell r="C2080" t="str">
            <v>M2</v>
          </cell>
          <cell r="D2080">
            <v>121</v>
          </cell>
        </row>
        <row r="2081">
          <cell r="A2081">
            <v>92485</v>
          </cell>
          <cell r="B2081" t="str">
            <v>MONTAGEM E DESMONTAGEM DE FÔRMA DE LAJE MACIÇA COM ÁREA MÉDIA MENOR OU IGUAL A 20 M², PÉ-DIREITO SIMPLES, EM MADEIRA SERRADA, 4 UTILIZAÇÕES. AF_12/2015</v>
          </cell>
          <cell r="C2081" t="str">
            <v>M2</v>
          </cell>
          <cell r="D2081">
            <v>96.15</v>
          </cell>
        </row>
        <row r="2082">
          <cell r="A2082">
            <v>92486</v>
          </cell>
          <cell r="B2082" t="str">
            <v>MONTAGEM E DESMONTAGEM DE FÔRMA DE LAJE MACIÇA COM ÁREA MÉDIA MAIOR QUE 20 M², PÉ-DIREITO SIMPLES, EM MADEIRA SERRADA, 4 UTILIZAÇÕES. AF_12/2015</v>
          </cell>
          <cell r="C2082" t="str">
            <v>M2</v>
          </cell>
          <cell r="D2082">
            <v>88.95</v>
          </cell>
        </row>
        <row r="2083">
          <cell r="A2083">
            <v>92487</v>
          </cell>
          <cell r="B2083" t="str">
            <v>MONTAGEM E DESMONTAGEM DE FÔRMA DE LAJE NERVURADA COM CUBETA E ASSOALHO COM ÁREA MÉDIA MENOR OU IGUAL A 20 M², PÉ-DIREITO DUPLO, EM CHAPA DE MADEIRA COMPENSADA RESINADA, 8 UTILIZAÇÕES. AF_12/2015</v>
          </cell>
          <cell r="C2083" t="str">
            <v>M2</v>
          </cell>
          <cell r="D2083">
            <v>72.27</v>
          </cell>
        </row>
        <row r="2084">
          <cell r="A2084">
            <v>92488</v>
          </cell>
          <cell r="B2084" t="str">
            <v>MONTAGEM E DESMONTAGEM DE FÔRMA DE LAJE NERVURADA COM CUBETA E ASSOALHO COM ÁREA MÉDIA MAIOR QUE 20 M², PÉ-DIREITO DUPLO, EM CHAPA DE MADEIRA COMPENSADA RESINADA, 8 UTILIZAÇÕES. AF_12/2015</v>
          </cell>
          <cell r="C2084" t="str">
            <v>M2</v>
          </cell>
          <cell r="D2084">
            <v>69.790000000000006</v>
          </cell>
        </row>
        <row r="2085">
          <cell r="A2085">
            <v>92489</v>
          </cell>
          <cell r="B2085" t="str">
            <v>MONTAGEM E DESMONTAGEM DE FÔRMA DE LAJE NERVURADA COM CUBETA E ASSOALHO COM ÁREA MÉDIA MENOR OU IGUAL A 20 M², PÉ-DIREITO SIMPLES, EM CHAPA DE MADEIRA COMPENSADA RESINADA, 8 UTILIZAÇÕES. AF_12/2015</v>
          </cell>
          <cell r="C2085" t="str">
            <v>M2</v>
          </cell>
          <cell r="D2085">
            <v>40.79</v>
          </cell>
        </row>
        <row r="2086">
          <cell r="A2086">
            <v>92490</v>
          </cell>
          <cell r="B2086" t="str">
            <v>MONTAGEM E DESMONTAGEM DE FÔRMA DE LAJE NERVURADA COM CUBETA E ASSOALHO COM ÁREA MÉDIA MAIOR QUE 20 M², PÉ-DIREITO SIMPLES, EM CHAPA DE MADEIRA COMPENSADA RESINADA, 8 UTILIZAÇÕES. AF_12/2015</v>
          </cell>
          <cell r="C2086" t="str">
            <v>M2</v>
          </cell>
          <cell r="D2086">
            <v>38.51</v>
          </cell>
        </row>
        <row r="2087">
          <cell r="A2087">
            <v>92491</v>
          </cell>
          <cell r="B2087" t="str">
            <v>MONTAGEM E DESMONTAGEM DE FÔRMA DE LAJE NERVURADA COM CUBETA E ASSOALHO COM ÁREA MÉDIA MENOR OU IGUAL A 20 M², PÉ-DIREITO DUPLO, EM CHAPA DE MADEIRA COMPENSADA RESINADA, 10 UTILIZAÇÕES. AF_12/2015</v>
          </cell>
          <cell r="C2087" t="str">
            <v>M2</v>
          </cell>
          <cell r="D2087">
            <v>69.900000000000006</v>
          </cell>
        </row>
        <row r="2088">
          <cell r="A2088">
            <v>92492</v>
          </cell>
          <cell r="B2088" t="str">
            <v>MONTAGEM E DESMONTAGEM DE FÔRMA DE LAJE NERVURADA COM CUBETA E ASSOALHO COM ÁREA MÉDIA MAIOR QUE 20 M², PÉ-DIREITO DUPLO, EM CHAPA DE MADEIRA COMPENSADA RESINADA, 10 UTILIZAÇÕES. AF_12/2015</v>
          </cell>
          <cell r="C2088" t="str">
            <v>M2</v>
          </cell>
          <cell r="D2088">
            <v>67.53</v>
          </cell>
        </row>
        <row r="2089">
          <cell r="A2089">
            <v>92493</v>
          </cell>
          <cell r="B2089" t="str">
            <v>MONTAGEM E DESMONTAGEM DE FÔRMA DE LAJE NERVURADA COM CUBETA E ASSOALHO COM ÁREA MÉDIA MENOR OU IGUAL A 20 M², PÉ-DIREITO SIMPLES, EM CHAPA DE MADEIRA COMPENSADA RESINADA, 10 UTILIZAÇÕES. AF_12/2015</v>
          </cell>
          <cell r="C2089" t="str">
            <v>M2</v>
          </cell>
          <cell r="D2089">
            <v>36.44</v>
          </cell>
        </row>
        <row r="2090">
          <cell r="A2090">
            <v>92494</v>
          </cell>
          <cell r="B2090" t="str">
            <v>MONTAGEM E DESMONTAGEM DE FÔRMA DE LAJE NERVURADA COM CUBETA E ASSOALHO COM ÁREA MÉDIA MAIOR QUE 20 M², PÉ-DIREITO SIMPLES, EM CHAPA DE MADEIRA COMPENSADA RESINADA, 10 UTILIZAÇÕES. AF_12/2015</v>
          </cell>
          <cell r="C2090" t="str">
            <v>M2</v>
          </cell>
          <cell r="D2090">
            <v>36.619999999999997</v>
          </cell>
        </row>
        <row r="2091">
          <cell r="A2091">
            <v>92495</v>
          </cell>
          <cell r="B2091" t="str">
            <v>MONTAGEM E DESMONTAGEM DE FÔRMA DE LAJE NERVURADA COM CUBETA E ASSOALHO COM ÁREA MÉDIA MENOR OU IGUAL A 20 M², PÉ-DIREITO DUPLO, EM CHAPA DE MADEIRA COMPENSADA RESINADA, 12 UTILIZAÇÕES. AF_12/2015</v>
          </cell>
          <cell r="C2091" t="str">
            <v>M2</v>
          </cell>
          <cell r="D2091">
            <v>68.290000000000006</v>
          </cell>
        </row>
        <row r="2092">
          <cell r="A2092">
            <v>92496</v>
          </cell>
          <cell r="B2092" t="str">
            <v>MONTAGEM E DESMONTAGEM DE FÔRMA DE LAJE NERVURADA COM CUBETA E ASSOALHO COM ÁREA MÉDIA MAIOR QUE 20 M², PÉ-DIREITO DUPLO, EM CHAPA DE MADEIRA COMPENSADA RESINADA, 12 UTILIZAÇÕES. AF_12/2015</v>
          </cell>
          <cell r="C2092" t="str">
            <v>M2</v>
          </cell>
          <cell r="D2092">
            <v>66.02</v>
          </cell>
        </row>
        <row r="2093">
          <cell r="A2093">
            <v>92497</v>
          </cell>
          <cell r="B2093" t="str">
            <v>MONTAGEM E DESMONTAGEM DE FÔRMA DE LAJE NERVURADA COM CUBETA E ASSOALHO COM ÁREA MÉDIA MENOR OU IGUAL A 20 M², PÉ-DIREITO SIMPLES, EM CHAPA DE MADEIRA COMPENSADA RESINADA, 12 UTILIZAÇÕES. AF_12/2015</v>
          </cell>
          <cell r="C2093" t="str">
            <v>M2</v>
          </cell>
          <cell r="D2093">
            <v>37.479999999999997</v>
          </cell>
        </row>
        <row r="2094">
          <cell r="A2094">
            <v>92498</v>
          </cell>
          <cell r="B2094" t="str">
            <v>MONTAGEM E DESMONTAGEM DE FÔRMA DE LAJE NERVURADA COM CUBETA E ASSOALHO COM ÁREA MÉDIA MAIOR QUE 20 M², PÉ-DIREITO SIMPLES, EM CHAPA DE MADEIRA COMPENSADA RESINADA, 12 UTILIZAÇÕES. AF_12/2015</v>
          </cell>
          <cell r="C2094" t="str">
            <v>M2</v>
          </cell>
          <cell r="D2094">
            <v>35.36</v>
          </cell>
        </row>
        <row r="2095">
          <cell r="A2095">
            <v>92499</v>
          </cell>
          <cell r="B2095" t="str">
            <v>MONTAGEM E DESMONTAGEM DE FÔRMA DE LAJE NERVURADA COM CUBETA E ASSOALHO COM ÁREA MÉDIA MENOR OU IGUAL A 20 M², PÉ-DIREITO DUPLO, EM CHAPA DE MADEIRA COMPENSADA RESINADA, 14 UTILIZAÇÕES. AF_12/2015</v>
          </cell>
          <cell r="C2095" t="str">
            <v>M2</v>
          </cell>
          <cell r="D2095">
            <v>67.31</v>
          </cell>
        </row>
        <row r="2096">
          <cell r="A2096">
            <v>92500</v>
          </cell>
          <cell r="B2096" t="str">
            <v>MONTAGEM E DESMONTAGEM DE FÔRMA DE LAJE NERVURADA COM CUBETA E ASSOALHO COM ÁREA MÉDIA MAIOR QUE 20 M², PÉ-DIREITO DUPLO, EM CHAPA DE MADEIRA COMPENSADA RESINADA, 14 UTILIZAÇÕES. AF_12/2015</v>
          </cell>
          <cell r="C2096" t="str">
            <v>M2</v>
          </cell>
          <cell r="D2096">
            <v>65.099999999999994</v>
          </cell>
        </row>
        <row r="2097">
          <cell r="A2097">
            <v>92501</v>
          </cell>
          <cell r="B2097" t="str">
            <v>MONTAGEM E DESMONTAGEM DE FÔRMA DE LAJE NERVURADA COM CUBETA E ASSOALHO COM ÁREA MÉDIA MENOR OU IGUAL A 20 M², PÉ-DIREITO SIMPLES, EM CHAPA DE MADEIRA COMPENSADA RESINADA, 14 UTILIZAÇÕES. AF_12/2015</v>
          </cell>
          <cell r="C2097" t="str">
            <v>M2</v>
          </cell>
          <cell r="D2097">
            <v>36.67</v>
          </cell>
        </row>
        <row r="2098">
          <cell r="A2098">
            <v>92502</v>
          </cell>
          <cell r="B2098" t="str">
            <v>MONTAGEM E DESMONTAGEM DE FÔRMA DE LAJE NERVURADA COM CUBETA E ASSOALHO COM ÁREA MÉDIA MAIOR QUE 20 M², PÉ-DIREITO SIMPLES, EM CHAPA DE MADEIRA COMPENSADA RESINADA, 14 UTILIZAÇÕES. AF_12/2015</v>
          </cell>
          <cell r="C2098" t="str">
            <v>M2</v>
          </cell>
          <cell r="D2098">
            <v>34.61</v>
          </cell>
        </row>
        <row r="2099">
          <cell r="A2099">
            <v>92503</v>
          </cell>
          <cell r="B2099" t="str">
            <v>MONTAGEM E DESMONTAGEM DE FÔRMA DE LAJE NERVURADA COM CUBETA E ASSOALHO COM ÁREA MÉDIA MENOR OU IGUAL A 20 M², PÉ-DIREITO DUPLO, EM CHAPA DE MADEIRA COMPENSADA RESINADA, 18 UTILIZAÇÕES. AF_12/2015</v>
          </cell>
          <cell r="C2099" t="str">
            <v>M2</v>
          </cell>
          <cell r="D2099">
            <v>65.760000000000005</v>
          </cell>
        </row>
        <row r="2100">
          <cell r="A2100">
            <v>92504</v>
          </cell>
          <cell r="B2100" t="str">
            <v>MONTAGEM E DESMONTAGEM DE FÔRMA DE LAJE NERVURADA COM CUBETA E ASSOALHO COM ÁREA MÉDIA MAIOR QUE 20 M², PÉ-DIREITO DUPLO, EM CHAPA DE MADEIRA COMPENSADA RESINADA, 18 UTILIZAÇÕES. AF_12/2015</v>
          </cell>
          <cell r="C2100" t="str">
            <v>M2</v>
          </cell>
          <cell r="D2100">
            <v>40.07</v>
          </cell>
        </row>
        <row r="2101">
          <cell r="A2101">
            <v>92505</v>
          </cell>
          <cell r="B2101" t="str">
            <v>MONTAGEM E DESMONTAGEM DE FÔRMA DE LAJE NERVURADA COM CUBETA E ASSOALHO COM ÁREA MÉDIA MENOR OU IGUAL A 20 M², PÉ-DIREITO SIMPLES, EM CHAPA DE MADEIRA COMPENSADA RESINADA, 18 UTILIZAÇÕES. AF_12/2015</v>
          </cell>
          <cell r="C2101" t="str">
            <v>M2</v>
          </cell>
          <cell r="D2101">
            <v>35.369999999999997</v>
          </cell>
        </row>
        <row r="2102">
          <cell r="A2102">
            <v>92506</v>
          </cell>
          <cell r="B2102" t="str">
            <v>MONTAGEM E DESMONTAGEM DE FÔRMA DE LAJE NERVURADA COM CUBETA E ASSOALHO COM ÁREA MÉDIA MAIOR QUE 20 M², PÉ-DIREITO SIMPLES, EM CHAPA DE MADEIRA COMPENSADA RESINADA, 18 UTILIZAÇÕES. AF_12/2015</v>
          </cell>
          <cell r="C2102" t="str">
            <v>M2</v>
          </cell>
          <cell r="D2102">
            <v>33.39</v>
          </cell>
        </row>
        <row r="2103">
          <cell r="A2103">
            <v>92507</v>
          </cell>
          <cell r="B2103" t="str">
            <v>MONTAGEM E DESMONTAGEM DE FÔRMA DE LAJE MACIÇA COM ÁREA MÉDIA MENOR OU IGUAL A 20 M², PÉ-DIREITO DUPLO, EM CHAPA DE MADEIRA COMPENSADA RESINADA, 2 UTILIZAÇÕES. AF_12/2015</v>
          </cell>
          <cell r="C2103" t="str">
            <v>M2</v>
          </cell>
          <cell r="D2103">
            <v>71.180000000000007</v>
          </cell>
        </row>
        <row r="2104">
          <cell r="A2104">
            <v>92508</v>
          </cell>
          <cell r="B2104" t="str">
            <v>MONTAGEM E DESMONTAGEM DE FÔRMA DE LAJE MACIÇA COM ÁREA MÉDIA MAIOR QUE 20 M², PÉ-DIREITO DUPLO, EM CHAPA DE MADEIRA COMPENSADA RESINADA, 2 UTILIZAÇÕES. AF_12/2015</v>
          </cell>
          <cell r="C2104" t="str">
            <v>M2</v>
          </cell>
          <cell r="D2104">
            <v>69.209999999999994</v>
          </cell>
        </row>
        <row r="2105">
          <cell r="A2105">
            <v>92509</v>
          </cell>
          <cell r="B2105" t="str">
            <v>MONTAGEM E DESMONTAGEM DE FÔRMA DE LAJE MACIÇA COM ÁREA MÉDIA MENOR OU IGUAL A 20 M², PÉ-DIREITO SIMPLES, EM CHAPA DE MADEIRA COMPENSADA RESINADA, 2 UTILIZAÇÕES. AF_12/2015</v>
          </cell>
          <cell r="C2105" t="str">
            <v>M2</v>
          </cell>
          <cell r="D2105">
            <v>36.18</v>
          </cell>
        </row>
        <row r="2106">
          <cell r="A2106">
            <v>92510</v>
          </cell>
          <cell r="B2106" t="str">
            <v>MONTAGEM E DESMONTAGEM DE FÔRMA DE LAJE MACIÇA COM ÁREA MÉDIA MAIOR QUE 20 M², PÉ-DIREITO SIMPLES, EM CHAPA DE MADEIRA COMPENSADA RESINADA, 2 UTILIZAÇÕES. AF_12/2015</v>
          </cell>
          <cell r="C2106" t="str">
            <v>M2</v>
          </cell>
          <cell r="D2106">
            <v>34.35</v>
          </cell>
        </row>
        <row r="2107">
          <cell r="A2107">
            <v>92511</v>
          </cell>
          <cell r="B2107" t="str">
            <v>MONTAGEM E DESMONTAGEM DE FÔRMA DE LAJE MACIÇA COM ÁREA MÉDIA MENOR OU IGUAL A 20 M², PÉ-DIREITO DUPLO, EM CHAPA DE MADEIRA COMPENSADA RESINADA, 4 UTILIZAÇÕES. AF_12/2015</v>
          </cell>
          <cell r="C2107" t="str">
            <v>M2</v>
          </cell>
          <cell r="D2107">
            <v>58.51</v>
          </cell>
        </row>
        <row r="2108">
          <cell r="A2108">
            <v>92512</v>
          </cell>
          <cell r="B2108" t="str">
            <v>MONTAGEM E DESMONTAGEM DE FÔRMA DE LAJE MACIÇA COM ÁREA MÉDIA MAIOR QUE 20 M², PÉ-DIREITO DUPLO, EM CHAPA DE MADEIRA COMPENSADA RESINADA, 4 UTILIZAÇÕES. AF_12/2015</v>
          </cell>
          <cell r="C2108" t="str">
            <v>M2</v>
          </cell>
          <cell r="D2108">
            <v>56.99</v>
          </cell>
        </row>
        <row r="2109">
          <cell r="A2109">
            <v>92513</v>
          </cell>
          <cell r="B2109" t="str">
            <v>MONTAGEM E DESMONTAGEM DE FÔRMA DE LAJE MACIÇA COM ÁREA MÉDIA MENOR OU IGUAL A 20 M², PÉ-DIREITO SIMPLES, EM CHAPA DE MADEIRA COMPENSADA RESINADA, 4 UTILIZAÇÕES. AF_12/2015</v>
          </cell>
          <cell r="C2109" t="str">
            <v>M2</v>
          </cell>
          <cell r="D2109">
            <v>26.15</v>
          </cell>
        </row>
        <row r="2110">
          <cell r="A2110">
            <v>92514</v>
          </cell>
          <cell r="B2110" t="str">
            <v>MONTAGEM E DESMONTAGEM DE FÔRMA DE LAJE MACIÇA COM ÁREA MÉDIA MAIOR QUE 20 M², PÉ-DIREITO SIMPLES, EM CHAPA DE MADEIRA COMPENSADA RESINADA, 4 UTILIZAÇÕES. AF_12/2015</v>
          </cell>
          <cell r="C2110" t="str">
            <v>M2</v>
          </cell>
          <cell r="D2110">
            <v>24.75</v>
          </cell>
        </row>
        <row r="2111">
          <cell r="A2111">
            <v>92515</v>
          </cell>
          <cell r="B2111" t="str">
            <v>MONTAGEM E DESMONTAGEM DE FÔRMA DE LAJE MACIÇA COM ÁREA MÉDIA MAIOR QUE 20 M², PÉ-DIREITO DUPLO, EM CHAPA DE MADEIRA COMPENSADA RESINADA, 6 UTILIZAÇÕES. AF_12/2015</v>
          </cell>
          <cell r="C2111" t="str">
            <v>M2</v>
          </cell>
          <cell r="D2111">
            <v>53.13</v>
          </cell>
        </row>
        <row r="2112">
          <cell r="A2112">
            <v>92516</v>
          </cell>
          <cell r="B2112" t="str">
            <v>MONTAGEM E DESMONTAGEM DE FÔRMA DE LAJE MACIÇA COM ÁREA MÉDIA MENOR OU IGUAL A 20 M², PÉ-DIREITO DUPLO, EM CHAPA DE MADEIRA COMPENSADA RESINADA, 6 UTILIZAÇÕES. AF_12/2015</v>
          </cell>
          <cell r="C2112" t="str">
            <v>M2</v>
          </cell>
          <cell r="D2112">
            <v>51.82</v>
          </cell>
        </row>
        <row r="2113">
          <cell r="A2113">
            <v>92517</v>
          </cell>
          <cell r="B2113" t="str">
            <v>MONTAGEM E DESMONTAGEM DE FÔRMA DE LAJE MACIÇA COM ÁREA MÉDIA MENOR OU IGUAL A 20 M², PÉ-DIREITO SIMPLES, EM CHAPA DE MADEIRA COMPENSADA RESINADA, 6 UTILIZAÇÕES. AF_12/2015</v>
          </cell>
          <cell r="C2113" t="str">
            <v>M2</v>
          </cell>
          <cell r="D2113">
            <v>21.97</v>
          </cell>
        </row>
        <row r="2114">
          <cell r="A2114">
            <v>92518</v>
          </cell>
          <cell r="B2114" t="str">
            <v>MONTAGEM E DESMONTAGEM DE FÔRMA DE LAJE MACIÇA COM ÁREA MÉDIA MAIOR QUE 20 M², PÉ-DIREITO SIMPLES, EM CHAPA DE MADEIRA COMPENSADA RESINADA, 6 UTILIZAÇÕES. AF_12/2015</v>
          </cell>
          <cell r="C2114" t="str">
            <v>M2</v>
          </cell>
          <cell r="D2114">
            <v>20.75</v>
          </cell>
        </row>
        <row r="2115">
          <cell r="A2115">
            <v>92519</v>
          </cell>
          <cell r="B2115" t="str">
            <v>MONTAGEM E DESMONTAGEM DE FÔRMA DE LAJE MACIÇA COM ÁREA MÉDIA MENOR OU IGUAL A 20 M², PÉ-DIREITO DUPLO, EM CHAPA DE MADEIRA COMPENSADA RESINADA, 8 UTILIZAÇÕES. AF_12/2015</v>
          </cell>
          <cell r="C2115" t="str">
            <v>M2</v>
          </cell>
          <cell r="D2115">
            <v>50.4</v>
          </cell>
        </row>
        <row r="2116">
          <cell r="A2116">
            <v>92520</v>
          </cell>
          <cell r="B2116" t="str">
            <v>MONTAGEM E DESMONTAGEM DE FÔRMA DE LAJE MACIÇA COM ÁREA MÉDIA MAIOR QUE 20 M², PÉ-DIREITO DUPLO, EM CHAPA DE MADEIRA COMPENSADA RESINADA, 8 UTILIZAÇÕES. AF_12/2015</v>
          </cell>
          <cell r="C2116" t="str">
            <v>M2</v>
          </cell>
          <cell r="D2116">
            <v>49.18</v>
          </cell>
        </row>
        <row r="2117">
          <cell r="A2117">
            <v>92521</v>
          </cell>
          <cell r="B2117" t="str">
            <v>MONTAGEM E DESMONTAGEM DE FÔRMA DE LAJE MACIÇA COM ÁREA MÉDIA MENOR OU IGUAL A 20 M², PÉ-DIREITO SIMPLES, EM CHAPA DE MADEIRA COMPENSADA RESINADA, 8 UTILIZAÇÕES. AF_12/2015</v>
          </cell>
          <cell r="C2117" t="str">
            <v>M2</v>
          </cell>
          <cell r="D2117">
            <v>19.82</v>
          </cell>
        </row>
        <row r="2118">
          <cell r="A2118">
            <v>92522</v>
          </cell>
          <cell r="B2118" t="str">
            <v>MONTAGEM E DESMONTAGEM DE FÔRMA DE LAJE MACIÇA COM ÁREA MÉDIA MAIOR QUE 20 M², PÉ-DIREITO SIMPLES, EM CHAPA DE MADEIRA COMPENSADA RESINADA, 8 UTILIZAÇÕES. AF_12/2015</v>
          </cell>
          <cell r="C2118" t="str">
            <v>M2</v>
          </cell>
          <cell r="D2118">
            <v>18.68</v>
          </cell>
        </row>
        <row r="2119">
          <cell r="A2119">
            <v>92523</v>
          </cell>
          <cell r="B2119" t="str">
            <v>MONTAGEM E DESMONTAGEM DE FÔRMA DE LAJE MACIÇA COM ÁREA MÉDIA MENOR OU IGUAL A 20 M², PÉ-DIREITO DUPLO, EM CHAPA DE MADEIRA COMPENSADA PLASTIFICADA, 10 UTILIZAÇÕES. AF_12/2015</v>
          </cell>
          <cell r="C2119" t="str">
            <v>M2</v>
          </cell>
          <cell r="D2119">
            <v>49.85</v>
          </cell>
        </row>
        <row r="2120">
          <cell r="A2120">
            <v>92524</v>
          </cell>
          <cell r="B2120" t="str">
            <v>MONTAGEM E DESMONTAGEM DE FÔRMA DE LAJE MACIÇA COM ÁREA MÉDIA MAIOR QUE 20 M², PÉ-DIREITO DUPLO, EM CHAPA DE MADEIRA COMPENSADA PLASTIFICADA, 10 UTILIZAÇÕES. AF_12/2015</v>
          </cell>
          <cell r="C2120" t="str">
            <v>M2</v>
          </cell>
          <cell r="D2120">
            <v>48.69</v>
          </cell>
        </row>
        <row r="2121">
          <cell r="A2121">
            <v>92525</v>
          </cell>
          <cell r="B2121" t="str">
            <v>MONTAGEM E DESMONTAGEM DE FÔRMA DE LAJE MACIÇA COM ÁREA MÉDIA MENOR OU IGUAL A 20 M², PÉ-DIREITO SIMPLES, EM CHAPA DE MADEIRA COMPENSADA PLASTIFICADA, 10 UTILIZAÇÕES. AF_12/2015</v>
          </cell>
          <cell r="C2121" t="str">
            <v>M2</v>
          </cell>
          <cell r="D2121">
            <v>19.63</v>
          </cell>
        </row>
        <row r="2122">
          <cell r="A2122">
            <v>92526</v>
          </cell>
          <cell r="B2122" t="str">
            <v>MONTAGEM E DESMONTAGEM DE FÔRMA DE LAJE MACIÇA COM ÁREA MÉDIA MAIOR QUE 20 M², PÉ-DIREITO SIMPLES, EM CHAPA DE MADEIRA COMPENSADA PLASTIFICADA, 10 UTILIZAÇÕES. AF_12/2015</v>
          </cell>
          <cell r="C2122" t="str">
            <v>M2</v>
          </cell>
          <cell r="D2122">
            <v>18.53</v>
          </cell>
        </row>
        <row r="2123">
          <cell r="A2123">
            <v>92527</v>
          </cell>
          <cell r="B2123" t="str">
            <v>MONTAGEM E DESMONTAGEM DE FÔRMA DE LAJE MACIÇA COM ÁREA MÉDIA MENOR OU IGUAL A 20 M², PÉ-DIREITO DUPLO, EM CHAPA DE MADEIRA COMPENSADA PLASTIFICADA, 12 UTILIZAÇÕES. AF_12/2015</v>
          </cell>
          <cell r="C2123" t="str">
            <v>M2</v>
          </cell>
          <cell r="D2123">
            <v>48.73</v>
          </cell>
        </row>
        <row r="2124">
          <cell r="A2124">
            <v>92528</v>
          </cell>
          <cell r="B2124" t="str">
            <v>MONTAGEM E DESMONTAGEM DE FÔRMA DE LAJE MACIÇA COM ÁREA MÉDIA MAIOR QUE 20 M², PÉ-DIREITO DUPLO, EM CHAPA DE MADEIRA COMPENSADA PLASTIFICADA, 12 UTILIZAÇÕES. AF_12/2015</v>
          </cell>
          <cell r="C2124" t="str">
            <v>M2</v>
          </cell>
          <cell r="D2124">
            <v>47.61</v>
          </cell>
        </row>
        <row r="2125">
          <cell r="A2125">
            <v>92529</v>
          </cell>
          <cell r="B2125" t="str">
            <v>MONTAGEM E DESMONTAGEM DE FÔRMA DE LAJE MACIÇA COM ÁREA MÉDIA MENOR OU IGUAL A 20 M², PÉ-DIREITO SIMPLES, EM CHAPA DE MADEIRA COMPENSADA PLASTIFICADA, 12 UTILIZAÇÕES. AF_12/2015</v>
          </cell>
          <cell r="C2125" t="str">
            <v>M2</v>
          </cell>
          <cell r="D2125">
            <v>18.72</v>
          </cell>
        </row>
        <row r="2126">
          <cell r="A2126">
            <v>92530</v>
          </cell>
          <cell r="B2126" t="str">
            <v>MONTAGEM E DESMONTAGEM DE FÔRMA DE LAJE MACIÇA COM ÁREA MÉDIA MAIOR QUE 20 M², PÉ-DIREITO SIMPLES, EM CHAPA DE MADEIRA COMPENSADA PLASTIFICADA, 12 UTILIZAÇÕES. AF_12/2015</v>
          </cell>
          <cell r="C2126" t="str">
            <v>M2</v>
          </cell>
          <cell r="D2126">
            <v>17.66</v>
          </cell>
        </row>
        <row r="2127">
          <cell r="A2127">
            <v>92531</v>
          </cell>
          <cell r="B2127" t="str">
            <v>MONTAGEM E DESMONTAGEM DE FÔRMA DE LAJE MACIÇA COM ÁREA MÉDIA MENOR OU IGUAL A 20 M², PÉ-DIREITO DUPLO, EM CHAPA DE MADEIRA COMPENSADA PLASTIFICADA, 14 UTILIZAÇÕES. AF_12/2015</v>
          </cell>
          <cell r="C2127" t="str">
            <v>M2</v>
          </cell>
          <cell r="D2127">
            <v>47.87</v>
          </cell>
        </row>
        <row r="2128">
          <cell r="A2128">
            <v>92532</v>
          </cell>
          <cell r="B2128" t="str">
            <v>MONTAGEM E DESMONTAGEM DE FÔRMA DE LAJE MACIÇA COM ÁREA MÉDIA MAIOR QUE 20 M², PÉ-DIREITO DUPLO, EM CHAPA DE MADEIRA COMPENSADA PLASTIFICADA, 14 UTILIZAÇÕES. AF_12/2015</v>
          </cell>
          <cell r="C2128" t="str">
            <v>M2</v>
          </cell>
          <cell r="D2128">
            <v>46.77</v>
          </cell>
        </row>
        <row r="2129">
          <cell r="A2129">
            <v>92533</v>
          </cell>
          <cell r="B2129" t="str">
            <v>MONTAGEM E DESMONTAGEM DE FÔRMA DE LAJE MACIÇA COM ÁREA MÉDIA MENOR OU IGUAL A 20 M², PÉ-DIREITO SIMPLES, EM CHAPA DE MADEIRA COMPENSADA PLASTIFICADA, 14 UTILIZAÇÕES. AF_12/2015</v>
          </cell>
          <cell r="C2129" t="str">
            <v>M2</v>
          </cell>
          <cell r="D2129">
            <v>18.04</v>
          </cell>
        </row>
        <row r="2130">
          <cell r="A2130">
            <v>92534</v>
          </cell>
          <cell r="B2130" t="str">
            <v>MONTAGEM E DESMONTAGEM DE FÔRMA DE LAJE MACIÇA COM ÁREA MÉDIA MAIOR QUE 20 M², PÉ-DIREITO SIMPLES, EM CHAPA DE MADEIRA COMPENSADA PLASTIFICADA, 14 UTILIZAÇÕES. AF_12/2015</v>
          </cell>
          <cell r="C2130" t="str">
            <v>M2</v>
          </cell>
          <cell r="D2130">
            <v>17.04</v>
          </cell>
        </row>
        <row r="2131">
          <cell r="A2131">
            <v>92535</v>
          </cell>
          <cell r="B2131" t="str">
            <v>MONTAGEM E DESMONTAGEM DE FÔRMA DE LAJE MACIÇA COM ÁREA MÉDIA MENOR OU IGUAL A 20 M², PÉ-DIREITO DUPLO, EM CHAPA DE MADEIRA COMPENSADA PLASTIFICADA, 18 UTILIZAÇÕES. AF_12/2015</v>
          </cell>
          <cell r="C2131" t="str">
            <v>M2</v>
          </cell>
          <cell r="D2131">
            <v>46.39</v>
          </cell>
        </row>
        <row r="2132">
          <cell r="A2132">
            <v>92536</v>
          </cell>
          <cell r="B2132" t="str">
            <v>MONTAGEM E DESMONTAGEM DE FÔRMA DE LAJE MACIÇA COM ÁREA MÉDIA MAIOR QUE 20 M², PÉ-DIREITO DUPLO, EM CHAPA DE MADEIRA COMPENSADA PLASTIFICADA, 18 UTILIZAÇÕES. AF_12/2015</v>
          </cell>
          <cell r="C2132" t="str">
            <v>M2</v>
          </cell>
          <cell r="D2132">
            <v>45.33</v>
          </cell>
        </row>
        <row r="2133">
          <cell r="A2133">
            <v>92537</v>
          </cell>
          <cell r="B2133" t="str">
            <v>MONTAGEM E DESMONTAGEM DE FÔRMA DE LAJE MACIÇA COM ÁREA MÉDIA MENOR OU IGUAL A 20 M², PÉ-DIREITO SIMPLES, EM CHAPA DE MADEIRA COMPENSADA PLASTIFICADA, 18 UTILIZAÇÕES. AF_12/2015</v>
          </cell>
          <cell r="C2133" t="str">
            <v>M2</v>
          </cell>
          <cell r="D2133">
            <v>16.77</v>
          </cell>
        </row>
        <row r="2134">
          <cell r="A2134">
            <v>92538</v>
          </cell>
          <cell r="B2134" t="str">
            <v>MONTAGEM E DESMONTAGEM DE FÔRMA DE LAJE MACIÇA COM ÁREA MÉDIA MAIOR QUE 20 M², PÉ-DIREITO SIMPLES, EM CHAPA DE MADEIRA COMPENSADA PLASTIFICADA, 18 UTILIZAÇÕES. AF_12/2015</v>
          </cell>
          <cell r="C2134" t="str">
            <v>M2</v>
          </cell>
          <cell r="D2134">
            <v>15.79</v>
          </cell>
        </row>
        <row r="2135">
          <cell r="A2135">
            <v>95934</v>
          </cell>
          <cell r="B2135" t="str">
            <v>FABRICAÇÃO DE FÔRMA PARA ESCADAS, COM 2 LANCES, EM CHAPA DE MADEIRA COMPENSADA PLASTIFICADA, E=18 MM. AF_01/2017</v>
          </cell>
          <cell r="C2135" t="str">
            <v>M2</v>
          </cell>
          <cell r="D2135">
            <v>111.91</v>
          </cell>
        </row>
        <row r="2136">
          <cell r="A2136">
            <v>95935</v>
          </cell>
          <cell r="B2136" t="str">
            <v>FABRICAÇÃO DE FÔRMA PARA ESCADAS, COM 2 LANCES, EM CHAPA DE MADEIRA COMPENSADA RESINADA, E= 17 MM. AF_01/2017</v>
          </cell>
          <cell r="C2136" t="str">
            <v>M2</v>
          </cell>
          <cell r="D2136">
            <v>94.44</v>
          </cell>
        </row>
        <row r="2137">
          <cell r="A2137">
            <v>95936</v>
          </cell>
          <cell r="B2137" t="str">
            <v>FABRICAÇÃO DE FÔRMA PARA ESCADAS, COM 2 LANCES, EM MADEIRA SERRADA, E=25 MM. AF_01/2017</v>
          </cell>
          <cell r="C2137" t="str">
            <v>M2</v>
          </cell>
          <cell r="D2137">
            <v>86.53</v>
          </cell>
        </row>
        <row r="2138">
          <cell r="A2138">
            <v>95937</v>
          </cell>
          <cell r="B2138" t="str">
            <v>MONTAGEM E DESMONTAGEM DE FÔRMA PARA ESCADAS, COM 2 LANCES, EM MADEIRA SERRADA, 1 UTILIZAÇÃO. AF_01/2017</v>
          </cell>
          <cell r="C2138" t="str">
            <v>M2</v>
          </cell>
          <cell r="D2138">
            <v>239.76</v>
          </cell>
        </row>
        <row r="2139">
          <cell r="A2139">
            <v>95938</v>
          </cell>
          <cell r="B2139" t="str">
            <v>MONTAGEM E DESMONTAGEM DE FÔRMA PARA ESCADAS, COM 2 LANCES, EM MADEIRA SERRADA, 2 UTILIZAÇÕES. AF_01/2017</v>
          </cell>
          <cell r="C2139" t="str">
            <v>M2</v>
          </cell>
          <cell r="D2139">
            <v>198.68</v>
          </cell>
        </row>
        <row r="2140">
          <cell r="A2140">
            <v>95939</v>
          </cell>
          <cell r="B2140" t="str">
            <v>MONTAGEM E DESMONTAGEM DE FÔRMA PARA ESCADAS, COM 2 LANCES, EM CHAPA DE MADEIRA COMPENSADA RESINADA, 4 UTILIZAÇÕES. AF_01/2017</v>
          </cell>
          <cell r="C2140" t="str">
            <v>M2</v>
          </cell>
          <cell r="D2140">
            <v>152.86000000000001</v>
          </cell>
        </row>
        <row r="2141">
          <cell r="A2141">
            <v>95940</v>
          </cell>
          <cell r="B2141" t="str">
            <v>MONTAGEM E DESMONTAGEM DE FÔRMA PARA ESCADAS, COM 2 LANCES, EM CHAPA DE MADEIRA COMPENSADA PLASTIFICADA, 6 UTILIZAÇÕES. AF_01/2017</v>
          </cell>
          <cell r="C2141" t="str">
            <v>M2</v>
          </cell>
          <cell r="D2141">
            <v>124.74</v>
          </cell>
        </row>
        <row r="2142">
          <cell r="A2142">
            <v>95941</v>
          </cell>
          <cell r="B2142" t="str">
            <v>MONTAGEM E DESMONTAGEM DE FÔRMA PARA ESCADAS, COM 2 LANCES, EM CHAPA DE MADEIRA COMPENSADA PLASTIFICADA, 8 UTILIZAÇÕES. AF_01/2017</v>
          </cell>
          <cell r="C2142" t="str">
            <v>M2</v>
          </cell>
          <cell r="D2142">
            <v>110.32</v>
          </cell>
        </row>
        <row r="2143">
          <cell r="A2143">
            <v>95942</v>
          </cell>
          <cell r="B2143" t="str">
            <v>MONTAGEM E DESMONTAGEM DE FÔRMA PARA ESCADAS, COM 2 LANCES, EM CHAPA DE MADEIRA COMPENSADA PLASTIFICADA, 10 UTILIZAÇÕES. AF_01/2017</v>
          </cell>
          <cell r="C2143" t="str">
            <v>M2</v>
          </cell>
          <cell r="D2143">
            <v>101.34</v>
          </cell>
        </row>
        <row r="2144">
          <cell r="A2144">
            <v>96252</v>
          </cell>
          <cell r="B2144" t="str">
            <v>FABRICAÇÃO DE FÔRMA PARA PILARES CIRCULARES, EM CHAPA DE MADEIRA COMPENSADA RESINADA. AF_06/2017</v>
          </cell>
          <cell r="C2144" t="str">
            <v>M2</v>
          </cell>
          <cell r="D2144">
            <v>145.91</v>
          </cell>
        </row>
        <row r="2145">
          <cell r="A2145">
            <v>96257</v>
          </cell>
          <cell r="B2145" t="str">
            <v>MONTAGEM E DESMONTAGEM DE FÔRMA DE PILARES CIRCULARES, COM ÁREA MÉDIA DAS SEÇÕES MENOR OU IGUAL A 0,28 M², PÉ-DIREITO SIMPLES, EM MADEIRA, 2 UTILIZAÇÕES. AF_06/2017</v>
          </cell>
          <cell r="C2145" t="str">
            <v>M2</v>
          </cell>
          <cell r="D2145">
            <v>128.6</v>
          </cell>
        </row>
        <row r="2146">
          <cell r="A2146">
            <v>96258</v>
          </cell>
          <cell r="B2146" t="str">
            <v>MONTAGEM E DESMONTAGEM DE FÔRMA DE PILARES CIRCULARES, COM ÁREA MÉDIA DAS SEÇÕES MAIOR QUE 0,28 M², PÉ-DIREITO SIMPLES, EM MADEIRA, 2 UTILIZAÇÕES. AF_06/2017</v>
          </cell>
          <cell r="C2146" t="str">
            <v>M2</v>
          </cell>
          <cell r="D2146">
            <v>119.76</v>
          </cell>
        </row>
        <row r="2147">
          <cell r="A2147">
            <v>96259</v>
          </cell>
          <cell r="B2147" t="str">
            <v>MONTAGEM E DESMONTAGEM DE FÔRMA DE PILARES CIRCULARES, COM ÁREA MÉDIA DAS SEÇÕES MENOR OU IGUAL A 0,28 M², PÉ-DIREITO DUPLO, EM MADEIRA, 2 UTILIZAÇÕES. AF_06/2017</v>
          </cell>
          <cell r="C2147" t="str">
            <v>M2</v>
          </cell>
          <cell r="D2147">
            <v>146.19</v>
          </cell>
        </row>
        <row r="2148">
          <cell r="A2148">
            <v>96529</v>
          </cell>
          <cell r="B2148" t="str">
            <v>FABRICAÇÃO, MONTAGEM E DESMONTAGEM DE FÔRMA PARA SAPATA, EM MADEIRA SERRADA, E=25 MM, 1 UTILIZAÇÃO. AF_06/2017</v>
          </cell>
          <cell r="C2148" t="str">
            <v>M2</v>
          </cell>
          <cell r="D2148">
            <v>191.09</v>
          </cell>
        </row>
        <row r="2149">
          <cell r="A2149">
            <v>96530</v>
          </cell>
          <cell r="B2149" t="str">
            <v>FABRICAÇÃO, MONTAGEM E DESMONTAGEM DE FÔRMA PARA VIGA BALDRAME, EM MADEIRA SERRADA, E=25 MM, 1 UTILIZAÇÃO. AF_06/2017</v>
          </cell>
          <cell r="C2149" t="str">
            <v>M2</v>
          </cell>
          <cell r="D2149">
            <v>90.35</v>
          </cell>
        </row>
        <row r="2150">
          <cell r="A2150">
            <v>96531</v>
          </cell>
          <cell r="B2150" t="str">
            <v>FABRICAÇÃO, MONTAGEM E DESMONTAGEM DE FÔRMA PARA BLOCO DE COROAMENTO, EM MADEIRA SERRADA, E=25 MM, 2 UTILIZAÇÕES. AF_06/2017</v>
          </cell>
          <cell r="C2150" t="str">
            <v>M2</v>
          </cell>
          <cell r="D2150">
            <v>69.650000000000006</v>
          </cell>
        </row>
        <row r="2151">
          <cell r="A2151">
            <v>96532</v>
          </cell>
          <cell r="B2151" t="str">
            <v>FABRICAÇÃO, MONTAGEM E DESMONTAGEM DE FÔRMA PARA SAPATA, EM MADEIRA SERRADA, E=25 MM, 2 UTILIZAÇÕES. AF_06/2017</v>
          </cell>
          <cell r="C2151" t="str">
            <v>M2</v>
          </cell>
          <cell r="D2151">
            <v>127.72</v>
          </cell>
        </row>
        <row r="2152">
          <cell r="A2152">
            <v>96533</v>
          </cell>
          <cell r="B2152" t="str">
            <v>FABRICAÇÃO, MONTAGEM E DESMONTAGEM DE FÔRMA PARA VIGA BALDRAME, EM MADEIRA SERRADA, E=25 MM, 2 UTILIZAÇÕES. AF_06/2017</v>
          </cell>
          <cell r="C2152" t="str">
            <v>M2</v>
          </cell>
          <cell r="D2152">
            <v>60.06</v>
          </cell>
        </row>
        <row r="2153">
          <cell r="A2153">
            <v>96534</v>
          </cell>
          <cell r="B2153" t="str">
            <v>FABRICAÇÃO, MONTAGEM E DESMONTAGEM DE FÔRMA PARA BLOCO DE COROAMENTO, EM MADEIRA SERRADA, E=25 MM, 4 UTILIZAÇÕES. AF_06/2017</v>
          </cell>
          <cell r="C2153" t="str">
            <v>M2</v>
          </cell>
          <cell r="D2153">
            <v>52.72</v>
          </cell>
        </row>
        <row r="2154">
          <cell r="A2154">
            <v>96535</v>
          </cell>
          <cell r="B2154" t="str">
            <v>FABRICAÇÃO, MONTAGEM E DESMONTAGEM DE FÔRMA PARA SAPATA, EM MADEIRA SERRADA, E=25 MM, 4 UTILIZAÇÕES. AF_06/2017</v>
          </cell>
          <cell r="C2154" t="str">
            <v>M2</v>
          </cell>
          <cell r="D2154">
            <v>94.73</v>
          </cell>
        </row>
        <row r="2155">
          <cell r="A2155">
            <v>96536</v>
          </cell>
          <cell r="B2155" t="str">
            <v>FABRICAÇÃO, MONTAGEM E DESMONTAGEM DE FÔRMA PARA VIGA BALDRAME, EM MADEIRA SERRADA, E=25 MM, 4 UTILIZAÇÕES. AF_06/2017</v>
          </cell>
          <cell r="C2155" t="str">
            <v>M2</v>
          </cell>
          <cell r="D2155">
            <v>44.29</v>
          </cell>
        </row>
        <row r="2156">
          <cell r="A2156">
            <v>96537</v>
          </cell>
          <cell r="B2156" t="str">
            <v>FABRICAÇÃO, MONTAGEM E DESMONTAGEM DE FÔRMA PARA BLOCO DE COROAMENTO, EM CHAPA DE MADEIRA COMPENSADA RESINADA, E=17 MM, 2 UTILIZAÇÕES. AF_06/2017</v>
          </cell>
          <cell r="C2156" t="str">
            <v>M2</v>
          </cell>
          <cell r="D2156">
            <v>115.8</v>
          </cell>
        </row>
        <row r="2157">
          <cell r="A2157">
            <v>96538</v>
          </cell>
          <cell r="B2157" t="str">
            <v>FABRICAÇÃO, MONTAGEM E DESMONTAGEM DE FÔRMA PARA SAPATA, EM CHAPA DE MADEIRA COMPENSADA RESINADA, E=17 MM, 2 UTILIZAÇÕES. AF_06/2017</v>
          </cell>
          <cell r="C2157" t="str">
            <v>M2</v>
          </cell>
          <cell r="D2157">
            <v>182.89</v>
          </cell>
        </row>
        <row r="2158">
          <cell r="A2158">
            <v>96539</v>
          </cell>
          <cell r="B2158" t="str">
            <v>FABRICAÇÃO, MONTAGEM E DESMONTAGEM DE FÔRMA PARA VIGA BALDRAME, EM CHAPA DE MADEIRA COMPENSADA RESINADA, E=17 MM, 2 UTILIZAÇÕES. AF_06/2017</v>
          </cell>
          <cell r="C2158" t="str">
            <v>M2</v>
          </cell>
          <cell r="D2158">
            <v>81.08</v>
          </cell>
        </row>
        <row r="2159">
          <cell r="A2159">
            <v>96540</v>
          </cell>
          <cell r="B2159" t="str">
            <v>FABRICAÇÃO, MONTAGEM E DESMONTAGEM DE FÔRMA PARA BLOCO DE COROAMENTO, EM CHAPA DE MADEIRA COMPENSADA RESINADA, E=17 MM, 4 UTILIZAÇÕES. AF_06/2017</v>
          </cell>
          <cell r="C2159" t="str">
            <v>M2</v>
          </cell>
          <cell r="D2159">
            <v>84.45</v>
          </cell>
        </row>
        <row r="2160">
          <cell r="A2160">
            <v>96541</v>
          </cell>
          <cell r="B2160" t="str">
            <v>FABRICAÇÃO, MONTAGEM E DESMONTAGEM DE FÔRMA PARA SAPATA, EM CHAPA DE MADEIRA COMPENSADA RESINADA, E=17 MM, 4 UTILIZAÇÕES. AF_06/2017</v>
          </cell>
          <cell r="C2160" t="str">
            <v>M2</v>
          </cell>
          <cell r="D2160">
            <v>131.87</v>
          </cell>
        </row>
        <row r="2161">
          <cell r="A2161">
            <v>96542</v>
          </cell>
          <cell r="B2161" t="str">
            <v>FABRICAÇÃO, MONTAGEM E DESMONTAGEM DE FÔRMA PARA VIGA BALDRAME, EM CHAPA DE MADEIRA COMPENSADA RESINADA, E=17 MM, 4 UTILIZAÇÕES. AF_06/2017</v>
          </cell>
          <cell r="C2161" t="str">
            <v>M2</v>
          </cell>
          <cell r="D2161">
            <v>62.63</v>
          </cell>
        </row>
        <row r="2162">
          <cell r="A2162">
            <v>96543</v>
          </cell>
          <cell r="B2162" t="str">
            <v>ARMAÇÃO DE BLOCO, VIGA BALDRAME E SAPATA UTILIZANDO AÇO CA-60 DE 5 MM - MONTAGEM. AF_06/2017</v>
          </cell>
          <cell r="C2162" t="str">
            <v>KG</v>
          </cell>
          <cell r="D2162">
            <v>12.27</v>
          </cell>
        </row>
        <row r="2163">
          <cell r="A2163">
            <v>97747</v>
          </cell>
          <cell r="B2163" t="str">
            <v>MONTAGEM E DESMONTAGEM DE FÔRMA DE PILARES CIRCULARES, COM ÁREA MÉDIA DAS SEÇÕES MAIOR QUE 0,28 M², PÉ-DIREITO DUPLO, EM MADEIRA, 2 UTILIZAÇÕES.  AF_06/2017</v>
          </cell>
          <cell r="C2163" t="str">
            <v>M2</v>
          </cell>
          <cell r="D2163">
            <v>134.88</v>
          </cell>
        </row>
        <row r="2164">
          <cell r="A2164" t="str">
            <v>73771/1</v>
          </cell>
          <cell r="B2164" t="str">
            <v>PROTENSAO DE TIRANTES DE BARRA DE ACO CA-50 EXCL MATERIAIS</v>
          </cell>
          <cell r="C2164" t="str">
            <v>UN</v>
          </cell>
          <cell r="D2164">
            <v>20.78</v>
          </cell>
        </row>
        <row r="2165">
          <cell r="A2165" t="str">
            <v>73990/1</v>
          </cell>
          <cell r="B2165" t="str">
            <v>ARMACAO ACO CA-50 P/1,0M3 DE CONCRETO</v>
          </cell>
          <cell r="C2165" t="str">
            <v>UN</v>
          </cell>
          <cell r="D2165">
            <v>540.32000000000005</v>
          </cell>
        </row>
        <row r="2166">
          <cell r="A2166">
            <v>85662</v>
          </cell>
          <cell r="B2166" t="str">
            <v>ARMACAO EM TELA DE ACO SOLDADA NERVURADA Q-92, ACO CA-60, 4,2MM, MALHA 15X15CM</v>
          </cell>
          <cell r="C2166" t="str">
            <v>M2</v>
          </cell>
          <cell r="D2166">
            <v>10.81</v>
          </cell>
        </row>
        <row r="2167">
          <cell r="A2167">
            <v>89996</v>
          </cell>
          <cell r="B2167" t="str">
            <v>ARMAÇÃO VERTICAL DE ALVENARIA ESTRUTURAL; DIÂMETRO DE 10,0 MM. AF_01/2015</v>
          </cell>
          <cell r="C2167" t="str">
            <v>KG</v>
          </cell>
          <cell r="D2167">
            <v>7.13</v>
          </cell>
        </row>
        <row r="2168">
          <cell r="A2168">
            <v>89997</v>
          </cell>
          <cell r="B2168" t="str">
            <v>ARMAÇÃO VERTICAL DE ALVENARIA ESTRUTURAL; DIÂMETRO DE 12,5 MM. AF_01/2015</v>
          </cell>
          <cell r="C2168" t="str">
            <v>KG</v>
          </cell>
          <cell r="D2168">
            <v>5.75</v>
          </cell>
        </row>
        <row r="2169">
          <cell r="A2169">
            <v>89998</v>
          </cell>
          <cell r="B2169" t="str">
            <v>ARMAÇÃO DE CINTA DE ALVENARIA ESTRUTURAL; DIÂMETRO DE 10,0 MM. AF_01/2015</v>
          </cell>
          <cell r="C2169" t="str">
            <v>KG</v>
          </cell>
          <cell r="D2169">
            <v>6.71</v>
          </cell>
        </row>
        <row r="2170">
          <cell r="A2170">
            <v>89999</v>
          </cell>
          <cell r="B2170" t="str">
            <v>ARMAÇÃO DE VERGA E CONTRAVERGA DE ALVENARIA ESTRUTURAL; DIÂMETRO DE 8,0 MM. AF_01/2015</v>
          </cell>
          <cell r="C2170" t="str">
            <v>KG</v>
          </cell>
          <cell r="D2170">
            <v>10.23</v>
          </cell>
        </row>
        <row r="2171">
          <cell r="A2171">
            <v>90000</v>
          </cell>
          <cell r="B2171" t="str">
            <v>ARMAÇÃO DE VERGA E CONTRAVERGA DE ALVENARIA ESTRUTURAL; DIÂMETRO DE 10,0 MM. AF_01/2015</v>
          </cell>
          <cell r="C2171" t="str">
            <v>KG</v>
          </cell>
          <cell r="D2171">
            <v>8.2100000000000009</v>
          </cell>
        </row>
        <row r="2172">
          <cell r="A2172">
            <v>91593</v>
          </cell>
          <cell r="B2172" t="str">
            <v>ARMAÇÃO DO SISTEMA DE PAREDES DE CONCRETO, EXECUTADA EM PAREDES DE EDIFICAÇÕES DE MÚLTIPLOS PAVIMENTOS, TELA Q-138. AF_06/2019</v>
          </cell>
          <cell r="C2172" t="str">
            <v>KG</v>
          </cell>
          <cell r="D2172">
            <v>7.14</v>
          </cell>
        </row>
        <row r="2173">
          <cell r="A2173">
            <v>91594</v>
          </cell>
          <cell r="B2173" t="str">
            <v>ARMAÇÃO DO SISTEMA DE PAREDES DE CONCRETO, EXECUTADA EM PAREDES DE EDIFICAÇÕES TÉRREAS OU DE MÚLTIPLOS PAVIMENTOS, TELA Q-92. AF_06/2019</v>
          </cell>
          <cell r="C2173" t="str">
            <v>KG</v>
          </cell>
          <cell r="D2173">
            <v>7.46</v>
          </cell>
        </row>
        <row r="2174">
          <cell r="A2174">
            <v>91595</v>
          </cell>
          <cell r="B2174" t="str">
            <v>ARMAÇÃO DO SISTEMA DE PAREDES DE CONCRETO, EXECUTADA EM PAREDES DE EDIFICAÇÕES TÉRREAS, TELA Q-61. AF_06/2019</v>
          </cell>
          <cell r="C2174" t="str">
            <v>KG</v>
          </cell>
          <cell r="D2174">
            <v>7.97</v>
          </cell>
        </row>
        <row r="2175">
          <cell r="A2175">
            <v>91596</v>
          </cell>
          <cell r="B2175" t="str">
            <v>ARMAÇÃO DO SISTEMA DE PAREDES DE CONCRETO, EXECUTADA COMO ARMADURA POSITIVA DE LAJES, TELA Q-138. AF_06/2019</v>
          </cell>
          <cell r="C2175" t="str">
            <v>KG</v>
          </cell>
          <cell r="D2175">
            <v>7.37</v>
          </cell>
        </row>
        <row r="2176">
          <cell r="A2176">
            <v>91597</v>
          </cell>
          <cell r="B2176" t="str">
            <v>ARMAÇÃO DO SISTEMA DE PAREDES DE CONCRETO, EXECUTADA COMO ARMADURA NEGATIVA DE LAJES, TELA T-196. AF_06/2019</v>
          </cell>
          <cell r="C2176" t="str">
            <v>KG</v>
          </cell>
          <cell r="D2176">
            <v>5.27</v>
          </cell>
        </row>
        <row r="2177">
          <cell r="A2177">
            <v>91598</v>
          </cell>
          <cell r="B2177" t="str">
            <v>ARMAÇÃO DO SISTEMA DE PAREDES DE CONCRETO, EXECUTADA COMO ARMADURA POSITIVA DE LAJES, TELA Q-113. AF_06/2019</v>
          </cell>
          <cell r="C2177" t="str">
            <v>KG</v>
          </cell>
          <cell r="D2177">
            <v>7.28</v>
          </cell>
        </row>
        <row r="2178">
          <cell r="A2178">
            <v>91599</v>
          </cell>
          <cell r="B2178" t="str">
            <v>ARMAÇÃO DO SISTEMA DE PAREDES DE CONCRETO, EXECUTADA COMO ARMADURA NEGATIVA DE LAJES, TELA L-159. AF_06/2019</v>
          </cell>
          <cell r="C2178" t="str">
            <v>KG</v>
          </cell>
          <cell r="D2178">
            <v>5.54</v>
          </cell>
        </row>
        <row r="2179">
          <cell r="A2179">
            <v>91600</v>
          </cell>
          <cell r="B2179" t="str">
            <v>ARMAÇÃO DO SISTEMA DE PAREDES DE CONCRETO, EXECUTADA EM PLATIBANDAS, TELA Q-92. AF_06/2019</v>
          </cell>
          <cell r="C2179" t="str">
            <v>KG</v>
          </cell>
          <cell r="D2179">
            <v>9.25</v>
          </cell>
        </row>
        <row r="2180">
          <cell r="A2180">
            <v>91601</v>
          </cell>
          <cell r="B2180" t="str">
            <v>ARMAÇÃO DO SISTEMA DE PAREDES DE CONCRETO, EXECUTADA COMO REFORÇO, VERGALHÃO DE 6,3 MM DE DIÂMETRO. AF_06/2019</v>
          </cell>
          <cell r="C2180" t="str">
            <v>KG</v>
          </cell>
          <cell r="D2180">
            <v>8.11</v>
          </cell>
        </row>
        <row r="2181">
          <cell r="A2181">
            <v>91602</v>
          </cell>
          <cell r="B2181" t="str">
            <v>ARMAÇÃO DO SISTEMA DE PAREDES DE CONCRETO, EXECUTADA COMO REFORÇO, VERGALHÃO DE 8,0 MM DE DIÂMETRO. AF_06/2019</v>
          </cell>
          <cell r="C2181" t="str">
            <v>KG</v>
          </cell>
          <cell r="D2181">
            <v>7.37</v>
          </cell>
        </row>
        <row r="2182">
          <cell r="A2182">
            <v>91603</v>
          </cell>
          <cell r="B2182" t="str">
            <v>ARMAÇÃO DO SISTEMA DE PAREDES DE CONCRETO, EXECUTADA COMO REFORÇO, VERGALHÃO DE 10,0 MM DE DIÂMETRO. AF_06/2019</v>
          </cell>
          <cell r="C2182" t="str">
            <v>KG</v>
          </cell>
          <cell r="D2182">
            <v>6.96</v>
          </cell>
        </row>
        <row r="2183">
          <cell r="A2183">
            <v>92759</v>
          </cell>
          <cell r="B2183" t="str">
            <v>ARMAÇÃO DE PILAR OU VIGA DE UMA ESTRUTURA CONVENCIONAL DE CONCRETO ARMADO EM UM EDIFÍCIO DE MÚLTIPLOS PAVIMENTOS UTILIZANDO AÇO CA-60 DE 5,0 MM - MONTAGEM. AF_12/2015</v>
          </cell>
          <cell r="C2183" t="str">
            <v>KG</v>
          </cell>
          <cell r="D2183">
            <v>10.11</v>
          </cell>
        </row>
        <row r="2184">
          <cell r="A2184">
            <v>92760</v>
          </cell>
          <cell r="B2184" t="str">
            <v>ARMAÇÃO DE PILAR OU VIGA DE UMA ESTRUTURA CONVENCIONAL DE CONCRETO ARMADO EM UM EDIFÍCIO DE MÚLTIPLOS PAVIMENTOS UTILIZANDO AÇO CA-50 DE 6,3 MM - MONTAGEM. AF_12/2015</v>
          </cell>
          <cell r="C2184" t="str">
            <v>KG</v>
          </cell>
          <cell r="D2184">
            <v>9.27</v>
          </cell>
        </row>
        <row r="2185">
          <cell r="A2185">
            <v>92761</v>
          </cell>
          <cell r="B2185" t="str">
            <v>ARMAÇÃO DE PILAR OU VIGA DE UMA ESTRUTURA CONVENCIONAL DE CONCRETO ARMADO EM UM EDIFÍCIO DE MÚLTIPLOS PAVIMENTOS UTILIZANDO AÇO CA-50 DE 8,0 MM - MONTAGEM. AF_12/2015</v>
          </cell>
          <cell r="C2185" t="str">
            <v>KG</v>
          </cell>
          <cell r="D2185">
            <v>8.52</v>
          </cell>
        </row>
        <row r="2186">
          <cell r="A2186">
            <v>92762</v>
          </cell>
          <cell r="B2186" t="str">
            <v>ARMAÇÃO DE PILAR OU VIGA DE UMA ESTRUTURA CONVENCIONAL DE CONCRETO ARMADO EM UM EDIFÍCIO DE MÚLTIPLOS PAVIMENTOS UTILIZANDO AÇO CA-50 DE 10,0 MM - MONTAGEM. AF_12/2015</v>
          </cell>
          <cell r="C2186" t="str">
            <v>KG</v>
          </cell>
          <cell r="D2186">
            <v>7.53</v>
          </cell>
        </row>
        <row r="2187">
          <cell r="A2187">
            <v>92763</v>
          </cell>
          <cell r="B2187" t="str">
            <v>ARMAÇÃO DE PILAR OU VIGA DE UMA ESTRUTURA CONVENCIONAL DE CONCRETO ARMADO EM UM EDIFÍCIO DE MÚLTIPLOS PAVIMENTOS UTILIZANDO AÇO CA-50 DE 12,5 MM - MONTAGEM. AF_12/2015</v>
          </cell>
          <cell r="C2187" t="str">
            <v>KG</v>
          </cell>
          <cell r="D2187">
            <v>6.3</v>
          </cell>
        </row>
        <row r="2188">
          <cell r="A2188">
            <v>92764</v>
          </cell>
          <cell r="B2188" t="str">
            <v>ARMAÇÃO DE PILAR OU VIGA DE UMA ESTRUTURA CONVENCIONAL DE CONCRETO ARMADO EM UM EDIFÍCIO DE MÚLTIPLOS PAVIMENTOS UTILIZANDO AÇO CA-50 DE 16,0 MM - MONTAGEM. AF_12/2015</v>
          </cell>
          <cell r="C2188" t="str">
            <v>KG</v>
          </cell>
          <cell r="D2188">
            <v>5.92</v>
          </cell>
        </row>
        <row r="2189">
          <cell r="A2189">
            <v>92765</v>
          </cell>
          <cell r="B2189" t="str">
            <v>ARMAÇÃO DE PILAR OU VIGA DE UMA ESTRUTURA CONVENCIONAL DE CONCRETO ARMADO EM UM EDIFÍCIO DE MÚLTIPLOS PAVIMENTOS UTILIZANDO AÇO CA-50 DE 20,0 MM - MONTAGEM. AF_12/2015</v>
          </cell>
          <cell r="C2189" t="str">
            <v>KG</v>
          </cell>
          <cell r="D2189">
            <v>6.6</v>
          </cell>
        </row>
        <row r="2190">
          <cell r="A2190">
            <v>92766</v>
          </cell>
          <cell r="B2190" t="str">
            <v>ARMAÇÃO DE PILAR OU VIGA DE UMA ESTRUTURA CONVENCIONAL DE CONCRETO ARMADO EM UM EDIFÍCIO DE MÚLTIPLOS PAVIMENTOS UTILIZANDO AÇO CA-50 DE 25,0 MM - MONTAGEM. AF_12/2015</v>
          </cell>
          <cell r="C2190" t="str">
            <v>KG</v>
          </cell>
          <cell r="D2190">
            <v>6.41</v>
          </cell>
        </row>
        <row r="2191">
          <cell r="A2191">
            <v>92767</v>
          </cell>
          <cell r="B2191" t="str">
            <v>ARMAÇÃO DE LAJE DE UMA ESTRUTURA CONVENCIONAL DE CONCRETO ARMADO EM UM EDIFÍCIO DE MÚLTIPLOS PAVIMENTOS UTILIZANDO AÇO CA-60 DE 4,2 MM - MONTAGEM. AF_12/2015</v>
          </cell>
          <cell r="C2191" t="str">
            <v>KG</v>
          </cell>
          <cell r="D2191">
            <v>10.27</v>
          </cell>
        </row>
        <row r="2192">
          <cell r="A2192">
            <v>92768</v>
          </cell>
          <cell r="B2192" t="str">
            <v>ARMAÇÃO DE LAJE DE UMA ESTRUTURA CONVENCIONAL DE CONCRETO ARMADO EM UM EDIFÍCIO DE MÚLTIPLOS PAVIMENTOS UTILIZANDO AÇO CA-60 DE 5,0 MM - MONTAGEM. AF_12/2015</v>
          </cell>
          <cell r="C2192" t="str">
            <v>KG</v>
          </cell>
          <cell r="D2192">
            <v>8.9700000000000006</v>
          </cell>
        </row>
        <row r="2193">
          <cell r="A2193">
            <v>92769</v>
          </cell>
          <cell r="B2193" t="str">
            <v>ARMAÇÃO DE LAJE DE UMA ESTRUTURA CONVENCIONAL DE CONCRETO ARMADO EM UM EDIFÍCIO DE MÚLTIPLOS PAVIMENTOS UTILIZANDO AÇO CA-50 DE 6,3 MM - MONTAGEM. AF_12/2015</v>
          </cell>
          <cell r="C2193" t="str">
            <v>KG</v>
          </cell>
          <cell r="D2193">
            <v>8.4</v>
          </cell>
        </row>
        <row r="2194">
          <cell r="A2194">
            <v>92770</v>
          </cell>
          <cell r="B2194" t="str">
            <v>ARMAÇÃO DE LAJE DE UMA ESTRUTURA CONVENCIONAL DE CONCRETO ARMADO EM UM EDIFÍCIO DE MÚLTIPLOS PAVIMENTOS UTILIZANDO AÇO CA-50 DE 8,0 MM - MONTAGEM. AF_12/2015</v>
          </cell>
          <cell r="C2194" t="str">
            <v>KG</v>
          </cell>
          <cell r="D2194">
            <v>7.87</v>
          </cell>
        </row>
        <row r="2195">
          <cell r="A2195">
            <v>92771</v>
          </cell>
          <cell r="B2195" t="str">
            <v>ARMAÇÃO DE LAJE DE UMA ESTRUTURA CONVENCIONAL DE CONCRETO ARMADO EM UM EDIFÍCIO DE MÚLTIPLOS PAVIMENTOS UTILIZANDO AÇO CA-50 DE 10,0 MM - MONTAGEM. AF_12/2015</v>
          </cell>
          <cell r="C2195" t="str">
            <v>KG</v>
          </cell>
          <cell r="D2195">
            <v>7.01</v>
          </cell>
        </row>
        <row r="2196">
          <cell r="A2196">
            <v>92772</v>
          </cell>
          <cell r="B2196" t="str">
            <v>ARMAÇÃO DE LAJE DE UMA ESTRUTURA CONVENCIONAL DE CONCRETO ARMADO EM UM EDIFÍCIO DE MÚLTIPLOS PAVIMENTOS UTILIZANDO AÇO CA-50 DE 12,5 MM - MONTAGEM. AF_12/2015</v>
          </cell>
          <cell r="C2196" t="str">
            <v>KG</v>
          </cell>
          <cell r="D2196">
            <v>5.92</v>
          </cell>
        </row>
        <row r="2197">
          <cell r="A2197">
            <v>92773</v>
          </cell>
          <cell r="B2197" t="str">
            <v>ARMAÇÃO DE LAJE DE UMA ESTRUTURA CONVENCIONAL DE CONCRETO ARMADO EM UM EDIFÍCIO DE MÚLTIPLOS PAVIMENTOS UTILIZANDO AÇO CA-50 DE 16,0 MM - MONTAGEM. AF_12/2015</v>
          </cell>
          <cell r="C2197" t="str">
            <v>KG</v>
          </cell>
          <cell r="D2197">
            <v>5.64</v>
          </cell>
        </row>
        <row r="2198">
          <cell r="A2198">
            <v>92774</v>
          </cell>
          <cell r="B2198" t="str">
            <v>ARMAÇÃO DE LAJE DE UMA ESTRUTURA CONVENCIONAL DE CONCRETO ARMADO EM UM EDIFÍCIO DE MÚLTIPLOS PAVIMENTOS UTILIZANDO AÇO CA-50 DE 20,0 MM - MONTAGEM. AF_12/2015</v>
          </cell>
          <cell r="C2198" t="str">
            <v>KG</v>
          </cell>
          <cell r="D2198">
            <v>6.4</v>
          </cell>
        </row>
        <row r="2199">
          <cell r="A2199">
            <v>92775</v>
          </cell>
          <cell r="B2199" t="str">
            <v>ARMAÇÃO DE PILAR OU VIGA DE UMA ESTRUTURA CONVENCIONAL DE CONCRETO ARMADO EM UMA EDIFICAÇÃO TÉRREA OU SOBRADO UTILIZANDO AÇO CA-60 DE 5,0 MM - MONTAGEM. AF_12/2015</v>
          </cell>
          <cell r="C2199" t="str">
            <v>KG</v>
          </cell>
          <cell r="D2199">
            <v>12.35</v>
          </cell>
        </row>
        <row r="2200">
          <cell r="A2200">
            <v>92776</v>
          </cell>
          <cell r="B2200" t="str">
            <v>ARMAÇÃO DE PILAR OU VIGA DE UMA ESTRUTURA CONVENCIONAL DE CONCRETO ARMADO EM UMA EDIFICAÇÃO TÉRREA OU SOBRADO UTILIZANDO AÇO CA-50 DE 6,3 MM - MONTAGEM. AF_12/2015</v>
          </cell>
          <cell r="C2200" t="str">
            <v>KG</v>
          </cell>
          <cell r="D2200">
            <v>10.97</v>
          </cell>
        </row>
        <row r="2201">
          <cell r="A2201">
            <v>92777</v>
          </cell>
          <cell r="B2201" t="str">
            <v>ARMAÇÃO DE PILAR OU VIGA DE UMA ESTRUTURA CONVENCIONAL DE CONCRETO ARMADO EM UMA EDIFICAÇÃO TÉRREA OU SOBRADO UTILIZANDO AÇO CA-50 DE 8,0 MM - MONTAGEM. AF_12/2015</v>
          </cell>
          <cell r="C2201" t="str">
            <v>KG</v>
          </cell>
          <cell r="D2201">
            <v>9.7899999999999991</v>
          </cell>
        </row>
        <row r="2202">
          <cell r="A2202">
            <v>92778</v>
          </cell>
          <cell r="B2202" t="str">
            <v>ARMAÇÃO DE PILAR OU VIGA DE UMA ESTRUTURA CONVENCIONAL DE CONCRETO ARMADO EM UMA EDIFICAÇÃO TÉRREA OU SOBRADO UTILIZANDO AÇO CA-50 DE 10,0 MM - MONTAGEM. AF_12/2015</v>
          </cell>
          <cell r="C2202" t="str">
            <v>KG</v>
          </cell>
          <cell r="D2202">
            <v>8.48</v>
          </cell>
        </row>
        <row r="2203">
          <cell r="A2203">
            <v>92779</v>
          </cell>
          <cell r="B2203" t="str">
            <v>ARMAÇÃO DE PILAR OU VIGA DE UMA ESTRUTURA CONVENCIONAL DE CONCRETO ARMADO EM UMA EDIFICAÇÃO TÉRREA OU SOBRADO UTILIZANDO AÇO CA-50 DE 12,5 MM - MONTAGEM. AF_12/2015</v>
          </cell>
          <cell r="C2203" t="str">
            <v>KG</v>
          </cell>
          <cell r="D2203">
            <v>7</v>
          </cell>
        </row>
        <row r="2204">
          <cell r="A2204">
            <v>92780</v>
          </cell>
          <cell r="B2204" t="str">
            <v>ARMAÇÃO DE PILAR OU VIGA DE UMA ESTRUTURA CONVENCIONAL DE CONCRETO ARMADO EM UMA EDIFICAÇÃO TÉRREA OU SOBRADO UTILIZANDO AÇO CA-50 DE 16,0 MM - MONTAGEM. AF_12/2015</v>
          </cell>
          <cell r="C2204" t="str">
            <v>KG</v>
          </cell>
          <cell r="D2204">
            <v>6.39</v>
          </cell>
        </row>
        <row r="2205">
          <cell r="A2205">
            <v>92781</v>
          </cell>
          <cell r="B2205" t="str">
            <v>ARMAÇÃO DE PILAR OU VIGA DE UMA ESTRUTURA CONVENCIONAL DE CONCRETO ARMADO EM UMA EDIFICAÇÃO TÉRREA OU SOBRADO UTILIZANDO AÇO CA-50 DE 20,0 MM - MONTAGEM. AF_12/2015</v>
          </cell>
          <cell r="C2205" t="str">
            <v>KG</v>
          </cell>
          <cell r="D2205">
            <v>6.9</v>
          </cell>
        </row>
        <row r="2206">
          <cell r="A2206">
            <v>92782</v>
          </cell>
          <cell r="B2206" t="str">
            <v>ARMAÇÃO DE PILAR OU VIGA DE UMA ESTRUTURA CONVENCIONAL DE CONCRETO ARMADO EM UMA EDIFICAÇÃO TÉRREA OU SOBRADO UTILIZANDO AÇO CA-50 DE 25,0 MM - MONTAGEM. AF_12/2015</v>
          </cell>
          <cell r="C2206" t="str">
            <v>KG</v>
          </cell>
          <cell r="D2206">
            <v>6.6</v>
          </cell>
        </row>
        <row r="2207">
          <cell r="A2207">
            <v>92783</v>
          </cell>
          <cell r="B2207" t="str">
            <v>ARMAÇÃO DE LAJE DE UMA ESTRUTURA CONVENCIONAL DE CONCRETO ARMADO EM UMA EDIFICAÇÃO TÉRREA OU SOBRADO UTILIZANDO AÇO CA-60 DE 4,2 MM - MONTAGEM. AF_12/2015</v>
          </cell>
          <cell r="C2207" t="str">
            <v>KG</v>
          </cell>
          <cell r="D2207">
            <v>12.16</v>
          </cell>
        </row>
        <row r="2208">
          <cell r="A2208">
            <v>92784</v>
          </cell>
          <cell r="B2208" t="str">
            <v>ARMAÇÃO DE LAJE DE UMA ESTRUTURA CONVENCIONAL DE CONCRETO ARMADO EM UMA EDIFICAÇÃO TÉRREA OU SOBRADO UTILIZANDO AÇO CA-60 DE 5,0 MM - MONTAGEM. AF_12/2015</v>
          </cell>
          <cell r="C2208" t="str">
            <v>KG</v>
          </cell>
          <cell r="D2208">
            <v>10.5</v>
          </cell>
        </row>
        <row r="2209">
          <cell r="A2209">
            <v>92785</v>
          </cell>
          <cell r="B2209" t="str">
            <v>ARMAÇÃO DE LAJE DE UMA ESTRUTURA CONVENCIONAL DE CONCRETO ARMADO EM UMA EDIFICAÇÃO TÉRREA OU SOBRADO UTILIZANDO AÇO CA-50 DE 6,3 MM - MONTAGEM. AF_12/2015</v>
          </cell>
          <cell r="C2209" t="str">
            <v>KG</v>
          </cell>
          <cell r="D2209">
            <v>9.58</v>
          </cell>
        </row>
        <row r="2210">
          <cell r="A2210">
            <v>92786</v>
          </cell>
          <cell r="B2210" t="str">
            <v>ARMAÇÃO DE LAJE DE UMA ESTRUTURA CONVENCIONAL DE CONCRETO ARMADO EM UMA EDIFICAÇÃO TÉRREA OU SOBRADO UTILIZANDO AÇO CA-50 DE 8,0 MM - MONTAGEM. AF_12/2015</v>
          </cell>
          <cell r="C2210" t="str">
            <v>KG</v>
          </cell>
          <cell r="D2210">
            <v>8.73</v>
          </cell>
        </row>
        <row r="2211">
          <cell r="A2211">
            <v>92787</v>
          </cell>
          <cell r="B2211" t="str">
            <v>ARMAÇÃO DE LAJE DE UMA ESTRUTURA CONVENCIONAL DE CONCRETO ARMADO EM UMA EDIFICAÇÃO TÉRREA OU SOBRADO UTILIZANDO AÇO CA-50 DE 10,0 MM - MONTAGEM. AF_12/2015</v>
          </cell>
          <cell r="C2211" t="str">
            <v>KG</v>
          </cell>
          <cell r="D2211">
            <v>7.64</v>
          </cell>
        </row>
        <row r="2212">
          <cell r="A2212">
            <v>92788</v>
          </cell>
          <cell r="B2212" t="str">
            <v>ARMAÇÃO DE LAJE DE UMA ESTRUTURA CONVENCIONAL DE CONCRETO ARMADO EM UMA EDIFICAÇÃO TÉRREA OU SOBRADO UTILIZANDO AÇO CA-50 DE 12,5 MM - MONTAGEM. AF_12/2015</v>
          </cell>
          <cell r="C2212" t="str">
            <v>KG</v>
          </cell>
          <cell r="D2212">
            <v>6.37</v>
          </cell>
        </row>
        <row r="2213">
          <cell r="A2213">
            <v>92789</v>
          </cell>
          <cell r="B2213" t="str">
            <v>ARMAÇÃO DE LAJE DE UMA ESTRUTURA CONVENCIONAL DE CONCRETO ARMADO EM UMA EDIFICAÇÃO TÉRREA OU SOBRADO UTILIZANDO AÇO CA-50 DE 16,0 MM - MONTAGEM. AF_12/2015</v>
          </cell>
          <cell r="C2213" t="str">
            <v>KG</v>
          </cell>
          <cell r="D2213">
            <v>5.93</v>
          </cell>
        </row>
        <row r="2214">
          <cell r="A2214">
            <v>92790</v>
          </cell>
          <cell r="B2214" t="str">
            <v>ARMAÇÃO DE LAJE DE UMA ESTRUTURA CONVENCIONAL DE CONCRETO ARMADO EM UMA EDIFICAÇÃO TÉRREA OU SOBRADO UTILIZANDO AÇO CA-50 DE 20,0 MM - MONTAGEM. AF_12/2015</v>
          </cell>
          <cell r="C2214" t="str">
            <v>KG</v>
          </cell>
          <cell r="D2214">
            <v>6.57</v>
          </cell>
        </row>
        <row r="2215">
          <cell r="A2215">
            <v>92791</v>
          </cell>
          <cell r="B2215" t="str">
            <v>CORTE E DOBRA DE AÇO CA-60, DIÂMETRO DE 5,0 MM, UTILIZADO EM ESTRUTURAS DIVERSAS, EXCETO LAJES. AF_12/2015</v>
          </cell>
          <cell r="C2215" t="str">
            <v>KG</v>
          </cell>
          <cell r="D2215">
            <v>6.93</v>
          </cell>
        </row>
        <row r="2216">
          <cell r="A2216">
            <v>92792</v>
          </cell>
          <cell r="B2216" t="str">
            <v>CORTE E DOBRA DE AÇO CA-50, DIÂMETRO DE 6,3 MM, UTILIZADO EM ESTRUTURAS DIVERSAS, EXCETO LAJES. AF_12/2015</v>
          </cell>
          <cell r="C2216" t="str">
            <v>KG</v>
          </cell>
          <cell r="D2216">
            <v>6.77</v>
          </cell>
        </row>
        <row r="2217">
          <cell r="A2217">
            <v>92793</v>
          </cell>
          <cell r="B2217" t="str">
            <v>CORTE E DOBRA DE AÇO CA-50, DIÂMETRO DE 8,0 MM, UTILIZADO EM ESTRUTURAS DIVERSAS, EXCETO LAJES. AF_12/2015</v>
          </cell>
          <cell r="C2217" t="str">
            <v>KG</v>
          </cell>
          <cell r="D2217">
            <v>6.59</v>
          </cell>
        </row>
        <row r="2218">
          <cell r="A2218">
            <v>92794</v>
          </cell>
          <cell r="B2218" t="str">
            <v>CORTE E DOBRA DE AÇO CA-50, DIÂMETRO DE 10,0 MM, UTILIZADO EM ESTRUTURAS DIVERSAS, EXCETO LAJES. AF_12/2015</v>
          </cell>
          <cell r="C2218" t="str">
            <v>KG</v>
          </cell>
          <cell r="D2218">
            <v>6.02</v>
          </cell>
        </row>
        <row r="2219">
          <cell r="A2219">
            <v>92795</v>
          </cell>
          <cell r="B2219" t="str">
            <v>CORTE E DOBRA DE AÇO CA-50, DIÂMETRO DE 12,5 MM, UTILIZADO EM ESTRUTURAS DIVERSAS, EXCETO LAJES. AF_12/2015</v>
          </cell>
          <cell r="C2219" t="str">
            <v>KG</v>
          </cell>
          <cell r="D2219">
            <v>5.13</v>
          </cell>
        </row>
        <row r="2220">
          <cell r="A2220">
            <v>92796</v>
          </cell>
          <cell r="B2220" t="str">
            <v>CORTE E DOBRA DE AÇO CA-50, DIÂMETRO DE 16,0 MM, UTILIZADO EM ESTRUTURAS DIVERSAS, EXCETO LAJES. AF_12/2015</v>
          </cell>
          <cell r="C2220" t="str">
            <v>KG</v>
          </cell>
          <cell r="D2220">
            <v>5.0599999999999996</v>
          </cell>
        </row>
        <row r="2221">
          <cell r="A2221">
            <v>92797</v>
          </cell>
          <cell r="B2221" t="str">
            <v>CORTE E DOBRA DE AÇO CA-50, DIÂMETRO DE 20,0 MM, UTILIZADO EM ESTRUTURAS DIVERSAS, EXCETO LAJES. AF_12/2015</v>
          </cell>
          <cell r="C2221" t="str">
            <v>KG</v>
          </cell>
          <cell r="D2221">
            <v>5.94</v>
          </cell>
        </row>
        <row r="2222">
          <cell r="A2222">
            <v>92798</v>
          </cell>
          <cell r="B2222" t="str">
            <v>CORTE E DOBRA DE AÇO CA-50, DIÂMETRO DE 25,0 MM, UTILIZADO EM ESTRUTURAS DIVERSAS, EXCETO LAJES. AF_12/2015</v>
          </cell>
          <cell r="C2222" t="str">
            <v>KG</v>
          </cell>
          <cell r="D2222">
            <v>5.93</v>
          </cell>
        </row>
        <row r="2223">
          <cell r="A2223">
            <v>92799</v>
          </cell>
          <cell r="B2223" t="str">
            <v>CORTE E DOBRA DE AÇO CA-60, DIÂMETRO DE 4,2 MM, UTILIZADO EM LAJE. AF_12/2015</v>
          </cell>
          <cell r="C2223" t="str">
            <v>KG</v>
          </cell>
          <cell r="D2223">
            <v>7.28</v>
          </cell>
        </row>
        <row r="2224">
          <cell r="A2224">
            <v>92800</v>
          </cell>
          <cell r="B2224" t="str">
            <v>CORTE E DOBRA DE AÇO CA-60, DIÂMETRO DE 5,0 MM, UTILIZADO EM LAJE. AF_12/2015</v>
          </cell>
          <cell r="C2224" t="str">
            <v>KG</v>
          </cell>
          <cell r="D2224">
            <v>6.51</v>
          </cell>
        </row>
        <row r="2225">
          <cell r="A2225">
            <v>92801</v>
          </cell>
          <cell r="B2225" t="str">
            <v>CORTE E DOBRA DE AÇO CA-50, DIÂMETRO DE 6,3 MM, UTILIZADO EM LAJE. AF_12/2015</v>
          </cell>
          <cell r="C2225" t="str">
            <v>KG</v>
          </cell>
          <cell r="D2225">
            <v>6.53</v>
          </cell>
        </row>
        <row r="2226">
          <cell r="A2226">
            <v>92802</v>
          </cell>
          <cell r="B2226" t="str">
            <v>CORTE E DOBRA DE AÇO CA-50, DIÂMETRO DE 8,0 MM, UTILIZADO EM LAJE. AF_12/2015</v>
          </cell>
          <cell r="C2226" t="str">
            <v>KG</v>
          </cell>
          <cell r="D2226">
            <v>6.46</v>
          </cell>
        </row>
        <row r="2227">
          <cell r="A2227">
            <v>92803</v>
          </cell>
          <cell r="B2227" t="str">
            <v>CORTE E DOBRA DE AÇO CA-50, DIÂMETRO DE 10,0 MM, UTILIZADO EM LAJE. AF_12/2015</v>
          </cell>
          <cell r="C2227" t="str">
            <v>KG</v>
          </cell>
          <cell r="D2227">
            <v>5.94</v>
          </cell>
        </row>
        <row r="2228">
          <cell r="A2228">
            <v>92804</v>
          </cell>
          <cell r="B2228" t="str">
            <v>CORTE E DOBRA DE AÇO CA-50, DIÂMETRO DE 12,5 MM, UTILIZADO EM LAJE. AF_12/2015</v>
          </cell>
          <cell r="C2228" t="str">
            <v>KG</v>
          </cell>
          <cell r="D2228">
            <v>5.09</v>
          </cell>
        </row>
        <row r="2229">
          <cell r="A2229">
            <v>92805</v>
          </cell>
          <cell r="B2229" t="str">
            <v>CORTE E DOBRA DE AÇO CA-50, DIÂMETRO DE 16,0 MM, UTILIZADO EM LAJE. AF_12/2015</v>
          </cell>
          <cell r="C2229" t="str">
            <v>KG</v>
          </cell>
          <cell r="D2229">
            <v>5.03</v>
          </cell>
        </row>
        <row r="2230">
          <cell r="A2230">
            <v>92806</v>
          </cell>
          <cell r="B2230" t="str">
            <v>CORTE E DOBRA DE AÇO CA-50, DIÂMETRO DE 20,0 MM, UTILIZADO EM LAJE. AF_12/2015</v>
          </cell>
          <cell r="C2230" t="str">
            <v>KG</v>
          </cell>
          <cell r="D2230">
            <v>5.93</v>
          </cell>
        </row>
        <row r="2231">
          <cell r="A2231">
            <v>92875</v>
          </cell>
          <cell r="B2231" t="str">
            <v>CORTE E DOBRA DE AÇO CA-25, DIÂMETRO DE 6,3 MM. AF_12/2015</v>
          </cell>
          <cell r="C2231" t="str">
            <v>KG</v>
          </cell>
          <cell r="D2231">
            <v>6.23</v>
          </cell>
        </row>
        <row r="2232">
          <cell r="A2232">
            <v>92876</v>
          </cell>
          <cell r="B2232" t="str">
            <v>CORTE E DOBRA DE AÇO CA-25, DIÂMETRO DE 8,0 MM. AF_12/2015</v>
          </cell>
          <cell r="C2232" t="str">
            <v>KG</v>
          </cell>
          <cell r="D2232">
            <v>6</v>
          </cell>
        </row>
        <row r="2233">
          <cell r="A2233">
            <v>92877</v>
          </cell>
          <cell r="B2233" t="str">
            <v>CORTE E DOBRA DE AÇO CA-25, DIÂMETRO DE 10,0 MM. AF_12/2015</v>
          </cell>
          <cell r="C2233" t="str">
            <v>KG</v>
          </cell>
          <cell r="D2233">
            <v>6.45</v>
          </cell>
        </row>
        <row r="2234">
          <cell r="A2234">
            <v>92878</v>
          </cell>
          <cell r="B2234" t="str">
            <v>CORTE E DOBRA DE AÇO CA-25, DIÂMETRO DE 12,5 MM. AF_12/2015</v>
          </cell>
          <cell r="C2234" t="str">
            <v>KG</v>
          </cell>
          <cell r="D2234">
            <v>6.5</v>
          </cell>
        </row>
        <row r="2235">
          <cell r="A2235">
            <v>92879</v>
          </cell>
          <cell r="B2235" t="str">
            <v>CORTE E DOBRA DE AÇO CA-25, DIÂMETRO DE 16,0 MM. AF_12/2015</v>
          </cell>
          <cell r="C2235" t="str">
            <v>KG</v>
          </cell>
          <cell r="D2235">
            <v>6.26</v>
          </cell>
        </row>
        <row r="2236">
          <cell r="A2236">
            <v>92880</v>
          </cell>
          <cell r="B2236" t="str">
            <v>CORTE E DOBRA DE AÇO CA-25, DIÂMETRO DE 20,0 MM. AF_12/2015</v>
          </cell>
          <cell r="C2236" t="str">
            <v>KG</v>
          </cell>
          <cell r="D2236">
            <v>6.39</v>
          </cell>
        </row>
        <row r="2237">
          <cell r="A2237">
            <v>92881</v>
          </cell>
          <cell r="B2237" t="str">
            <v>CORTE E DOBRA DE AÇO CA-25, DIÂMETRO DE 25,0 MM. AF_12/2015</v>
          </cell>
          <cell r="C2237" t="str">
            <v>KG</v>
          </cell>
          <cell r="D2237">
            <v>6.38</v>
          </cell>
        </row>
        <row r="2238">
          <cell r="A2238">
            <v>92882</v>
          </cell>
          <cell r="B2238" t="str">
            <v>ARMAÇÃO UTILIZANDO AÇO CA-25 DE 6,3 MM - MONTAGEM. AF_12/2015</v>
          </cell>
          <cell r="C2238" t="str">
            <v>KG</v>
          </cell>
          <cell r="D2238">
            <v>8.73</v>
          </cell>
        </row>
        <row r="2239">
          <cell r="A2239">
            <v>92883</v>
          </cell>
          <cell r="B2239" t="str">
            <v>ARMAÇÃO UTILIZANDO AÇO CA-25 DE 8,0 MM - MONTAGEM. AF_12/2015</v>
          </cell>
          <cell r="C2239" t="str">
            <v>KG</v>
          </cell>
          <cell r="D2239">
            <v>7.93</v>
          </cell>
        </row>
        <row r="2240">
          <cell r="A2240">
            <v>92884</v>
          </cell>
          <cell r="B2240" t="str">
            <v>ARMAÇÃO UTILIZANDO AÇO CA-25 DE 10,0 MM - MONTAGEM. AF_12/2015</v>
          </cell>
          <cell r="C2240" t="str">
            <v>KG</v>
          </cell>
          <cell r="D2240">
            <v>7.96</v>
          </cell>
        </row>
        <row r="2241">
          <cell r="A2241">
            <v>92885</v>
          </cell>
          <cell r="B2241" t="str">
            <v>ARMAÇÃO UTILIZANDO AÇO CA-25 DE 12,5 MM - MONTAGEM. AF_12/2015</v>
          </cell>
          <cell r="C2241" t="str">
            <v>KG</v>
          </cell>
          <cell r="D2241">
            <v>7.67</v>
          </cell>
        </row>
        <row r="2242">
          <cell r="A2242">
            <v>92886</v>
          </cell>
          <cell r="B2242" t="str">
            <v>ARMAÇÃO UTILIZANDO AÇO CA-25 DE 16,0 MM - MONTAGEM. AF_12/2015</v>
          </cell>
          <cell r="C2242" t="str">
            <v>KG</v>
          </cell>
          <cell r="D2242">
            <v>7.12</v>
          </cell>
        </row>
        <row r="2243">
          <cell r="A2243">
            <v>92887</v>
          </cell>
          <cell r="B2243" t="str">
            <v>ARMAÇÃO UTILIZANDO AÇO CA-25 DE 20,0 MM - MONTAGEM. AF_12/2015</v>
          </cell>
          <cell r="C2243" t="str">
            <v>KG</v>
          </cell>
          <cell r="D2243">
            <v>7.05</v>
          </cell>
        </row>
        <row r="2244">
          <cell r="A2244">
            <v>92888</v>
          </cell>
          <cell r="B2244" t="str">
            <v>ARMAÇÃO UTILIZANDO AÇO CA-25 DE 25,0 MM - MONTAGEM. AF_12/2015</v>
          </cell>
          <cell r="C2244" t="str">
            <v>KG</v>
          </cell>
          <cell r="D2244">
            <v>6.86</v>
          </cell>
        </row>
        <row r="2245">
          <cell r="A2245">
            <v>92915</v>
          </cell>
          <cell r="B2245" t="str">
            <v>ARMAÇÃO DE ESTRUTURAS DE CONCRETO ARMADO, EXCETO VIGAS, PILARES, LAJES E FUNDAÇÕES, UTILIZANDO AÇO CA-60 DE 5,0 MM - MONTAGEM. AF_12/2015</v>
          </cell>
          <cell r="C2245" t="str">
            <v>KG</v>
          </cell>
          <cell r="D2245">
            <v>11.23</v>
          </cell>
        </row>
        <row r="2246">
          <cell r="A2246">
            <v>92916</v>
          </cell>
          <cell r="B2246" t="str">
            <v>ARMAÇÃO DE ESTRUTURAS DE CONCRETO ARMADO, EXCETO VIGAS, PILARES, LAJES E FUNDAÇÕES, UTILIZANDO AÇO CA-50 DE 6,3 MM - MONTAGEM. AF_12/2015</v>
          </cell>
          <cell r="C2246" t="str">
            <v>KG</v>
          </cell>
          <cell r="D2246">
            <v>10.130000000000001</v>
          </cell>
        </row>
        <row r="2247">
          <cell r="A2247">
            <v>92917</v>
          </cell>
          <cell r="B2247" t="str">
            <v>ARMAÇÃO DE ESTRUTURAS DE CONCRETO ARMADO, EXCETO VIGAS, PILARES, LAJES E FUNDAÇÕES, UTILIZANDO AÇO CA-50 DE 8,0 MM - MONTAGEM. AF_12/2015</v>
          </cell>
          <cell r="C2247" t="str">
            <v>KG</v>
          </cell>
          <cell r="D2247">
            <v>9.16</v>
          </cell>
        </row>
        <row r="2248">
          <cell r="A2248">
            <v>92919</v>
          </cell>
          <cell r="B2248" t="str">
            <v>ARMAÇÃO DE ESTRUTURAS DE CONCRETO ARMADO, EXCETO VIGAS, PILARES, LAJES E FUNDAÇÕES, UTILIZANDO AÇO CA-50 DE 10,0 MM - MONTAGEM. AF_12/2015</v>
          </cell>
          <cell r="C2248" t="str">
            <v>KG</v>
          </cell>
          <cell r="D2248">
            <v>8</v>
          </cell>
        </row>
        <row r="2249">
          <cell r="A2249">
            <v>92921</v>
          </cell>
          <cell r="B2249" t="str">
            <v>ARMAÇÃO DE ESTRUTURAS DE CONCRETO ARMADO, EXCETO VIGAS, PILARES, LAJES E FUNDAÇÕES, UTILIZANDO AÇO CA-50 DE 12,5 MM - MONTAGEM. AF_12/2015</v>
          </cell>
          <cell r="C2249" t="str">
            <v>KG</v>
          </cell>
          <cell r="D2249">
            <v>6.65</v>
          </cell>
        </row>
        <row r="2250">
          <cell r="A2250">
            <v>92922</v>
          </cell>
          <cell r="B2250" t="str">
            <v>ARMAÇÃO DE ESTRUTURAS DE CONCRETO ARMADO, EXCETO VIGAS, PILARES, LAJES E FUNDAÇÕES, UTILIZANDO AÇO CA-50 DE 16,0 MM - MONTAGEM. AF_12/2015</v>
          </cell>
          <cell r="C2250" t="str">
            <v>KG</v>
          </cell>
          <cell r="D2250">
            <v>6.16</v>
          </cell>
        </row>
        <row r="2251">
          <cell r="A2251">
            <v>92923</v>
          </cell>
          <cell r="B2251" t="str">
            <v>ARMAÇÃO DE ESTRUTURAS DE CONCRETO ARMADO, EXCETO VIGAS, PILARES, LAJES E FUNDAÇÕES, UTILIZANDO AÇO CA-50 DE 20,0 MM - MONTAGEM. AF_12/2015</v>
          </cell>
          <cell r="C2251" t="str">
            <v>KG</v>
          </cell>
          <cell r="D2251">
            <v>6.75</v>
          </cell>
        </row>
        <row r="2252">
          <cell r="A2252">
            <v>92924</v>
          </cell>
          <cell r="B2252" t="str">
            <v>ARMAÇÃO DE ESTRUTURAS DE CONCRETO ARMADO, EXCETO VIGAS, PILARES, LAJES E FUNDAÇÕES, UTILIZANDO AÇO CA-50 DE 25,0 MM - MONTAGEM. AF_12/2015</v>
          </cell>
          <cell r="C2252" t="str">
            <v>KG</v>
          </cell>
          <cell r="D2252">
            <v>6.51</v>
          </cell>
        </row>
        <row r="2253">
          <cell r="A2253">
            <v>95445</v>
          </cell>
          <cell r="B2253" t="str">
            <v>CORTE E DOBRA DE AÇO CA-60, DIÂMETRO DE 5,0 MM, UTILIZADO EM ESTRIBO CONTÍNUO HELICOIDAL. AF_10/2016</v>
          </cell>
          <cell r="C2253" t="str">
            <v>KG</v>
          </cell>
          <cell r="D2253">
            <v>5.46</v>
          </cell>
        </row>
        <row r="2254">
          <cell r="A2254">
            <v>95446</v>
          </cell>
          <cell r="B2254" t="str">
            <v>CORTE E DOBRA DE AÇO CA-50, DIÂMETRO DE 6,3 MM, UTILIZADO EM ESTRIBO CONTÍNUO HELICOIDAL. AF_10/2016</v>
          </cell>
          <cell r="C2254" t="str">
            <v>KG</v>
          </cell>
          <cell r="D2254">
            <v>5.89</v>
          </cell>
        </row>
        <row r="2255">
          <cell r="A2255">
            <v>95576</v>
          </cell>
          <cell r="B2255" t="str">
            <v>MONTAGEM DE ARMADURA LONGITUDINAL/TRANSVERSAL DE ESTACAS DE SEÇÃO CIRCULAR, DIÂMETRO = 8,0 MM. AF_11/2016</v>
          </cell>
          <cell r="C2255" t="str">
            <v>KG</v>
          </cell>
          <cell r="D2255">
            <v>8.67</v>
          </cell>
        </row>
        <row r="2256">
          <cell r="A2256">
            <v>95577</v>
          </cell>
          <cell r="B2256" t="str">
            <v>MONTAGEM DE ARMADURA LONGITUDINAL DE ESTACAS DE SEÇÃO CIRCULAR, DIÂMETRO = 10,0 MM. AF_11/2016</v>
          </cell>
          <cell r="C2256" t="str">
            <v>KG</v>
          </cell>
          <cell r="D2256">
            <v>7.73</v>
          </cell>
        </row>
        <row r="2257">
          <cell r="A2257">
            <v>95578</v>
          </cell>
          <cell r="B2257" t="str">
            <v>MONTAGEM DE ARMADURA LONGITUDINAL/TRANSVERSAL DE ESTACAS DE SEÇÃO CIRCULAR, DIÂMETRO = 12,5 MM. AF_11/2016</v>
          </cell>
          <cell r="C2257" t="str">
            <v>KG</v>
          </cell>
          <cell r="D2257">
            <v>6.55</v>
          </cell>
        </row>
        <row r="2258">
          <cell r="A2258">
            <v>95579</v>
          </cell>
          <cell r="B2258" t="str">
            <v>MONTAGEM DE ARMADURA LONGITUDINAL DE ESTACAS DE SEÇÃO CIRCULAR, DIÂMETRO = 16,0 MM. AF_11/2016</v>
          </cell>
          <cell r="C2258" t="str">
            <v>KG</v>
          </cell>
          <cell r="D2258">
            <v>6.21</v>
          </cell>
        </row>
        <row r="2259">
          <cell r="A2259">
            <v>95580</v>
          </cell>
          <cell r="B2259" t="str">
            <v>MONTAGEM DE ARMADURA LONGITUDINAL DE ESTACAS DE SEÇÃO CIRCULAR, DIÂMETRO = 20,0 MM. AF_11/2016</v>
          </cell>
          <cell r="C2259" t="str">
            <v>KG</v>
          </cell>
          <cell r="D2259">
            <v>6.92</v>
          </cell>
        </row>
        <row r="2260">
          <cell r="A2260">
            <v>95581</v>
          </cell>
          <cell r="B2260" t="str">
            <v>MONTAGEM DE ARMADURA LONGITUDINAL DE ESTACAS DE SEÇÃO CIRCULAR, DIÂMETRO = 25,0 MM. AF_11/2016</v>
          </cell>
          <cell r="C2260" t="str">
            <v>KG</v>
          </cell>
          <cell r="D2260">
            <v>6.75</v>
          </cell>
        </row>
        <row r="2261">
          <cell r="A2261">
            <v>95583</v>
          </cell>
          <cell r="B2261" t="str">
            <v>MONTAGEM DE ARMADURA TRANSVERSAL DE ESTACAS DE SEÇÃO CIRCULAR, DIÂMETRO = 5,0 MM. AF_11/2016</v>
          </cell>
          <cell r="C2261" t="str">
            <v>KG</v>
          </cell>
          <cell r="D2261">
            <v>11.65</v>
          </cell>
        </row>
        <row r="2262">
          <cell r="A2262">
            <v>95584</v>
          </cell>
          <cell r="B2262" t="str">
            <v>MONTAGEM DE ARMADURA TRANSVERSAL DE ESTACAS DE SEÇÃO CIRCULAR, DIÂMETRO = 6,3 MM. AF_11/2016</v>
          </cell>
          <cell r="C2262" t="str">
            <v>KG</v>
          </cell>
          <cell r="D2262">
            <v>9.82</v>
          </cell>
        </row>
        <row r="2263">
          <cell r="A2263">
            <v>95585</v>
          </cell>
          <cell r="B2263" t="str">
            <v>MONTAGEM DE ARMADURA LONGITUDINAL/TRANSVERSAL DE ESTACAS DE SEÇÃO RETANGULAR (BARRETE), DIÂMETRO = 8,0 MM. AF_11/2016</v>
          </cell>
          <cell r="C2263" t="str">
            <v>KG</v>
          </cell>
          <cell r="D2263">
            <v>9.0500000000000007</v>
          </cell>
        </row>
        <row r="2264">
          <cell r="A2264">
            <v>95586</v>
          </cell>
          <cell r="B2264" t="str">
            <v>MONTAGEM DE ARMADURA LONGITUDINAL DE ESTACAS DE SEÇÃO RETANGULAR (BARRETE), DIÂMETRO = 10,0 MM. AF_11/2016</v>
          </cell>
          <cell r="C2264" t="str">
            <v>KG</v>
          </cell>
          <cell r="D2264">
            <v>8.02</v>
          </cell>
        </row>
        <row r="2265">
          <cell r="A2265">
            <v>95587</v>
          </cell>
          <cell r="B2265" t="str">
            <v>MONTAGEM DE ARMADURA LONGITUDINAL/TRANSVERSAL DE ESTACAS DE SEÇÃO RETANGULAR (BARRETE), DIÂMETRO = 12,5 MM. AF_11/2016</v>
          </cell>
          <cell r="C2265" t="str">
            <v>KG</v>
          </cell>
          <cell r="D2265">
            <v>6.8</v>
          </cell>
        </row>
        <row r="2266">
          <cell r="A2266">
            <v>95588</v>
          </cell>
          <cell r="B2266" t="str">
            <v>MONTAGEM DE ARMADURA LONGITUDINAL DE ESTACAS DE SEÇÃO RETANGULAR (BARRETE), DIÂMETRO = 16,0 MM. AF_11/2016</v>
          </cell>
          <cell r="C2266" t="str">
            <v>KG</v>
          </cell>
          <cell r="D2266">
            <v>6.4</v>
          </cell>
        </row>
        <row r="2267">
          <cell r="A2267">
            <v>95589</v>
          </cell>
          <cell r="B2267" t="str">
            <v>MONTAGEM DE ARMADURA LONGITUDINAL DE ESTACAS DE SEÇÃO RETANGULAR (BARRETE), DIÂMETRO = 20,0 MM. AF_11/2016</v>
          </cell>
          <cell r="C2267" t="str">
            <v>KG</v>
          </cell>
          <cell r="D2267">
            <v>7.07</v>
          </cell>
        </row>
        <row r="2268">
          <cell r="A2268">
            <v>95590</v>
          </cell>
          <cell r="B2268" t="str">
            <v>MONTAGEM DE ARMADURA LONGITUDINAL DE ESTACAS DE SEÇÃO RETANGULAR (BARRETE), DIÂMETRO = 25,0 MM. AF_11/2016</v>
          </cell>
          <cell r="C2268" t="str">
            <v>KG</v>
          </cell>
          <cell r="D2268">
            <v>6.89</v>
          </cell>
        </row>
        <row r="2269">
          <cell r="A2269">
            <v>95592</v>
          </cell>
          <cell r="B2269" t="str">
            <v>MONTAGEM DE ARMADURA TRANSVERSAL DE ESTACAS DE SEÇÃO RETANGULAR (BARRETE), DIÂMETRO = 5,0 MM. AF_11/2016</v>
          </cell>
          <cell r="C2269" t="str">
            <v>KG</v>
          </cell>
          <cell r="D2269">
            <v>14.32</v>
          </cell>
        </row>
        <row r="2270">
          <cell r="A2270">
            <v>95593</v>
          </cell>
          <cell r="B2270" t="str">
            <v>MONTAGEM DE ARMADURA TRANSVERSAL DE ESTACAS DE SEÇÃO RETANGULAR (BARRETE), DIÂMETRO = 6,3 MM. AF_11/2016</v>
          </cell>
          <cell r="C2270" t="str">
            <v>KG</v>
          </cell>
          <cell r="D2270">
            <v>11.44</v>
          </cell>
        </row>
        <row r="2271">
          <cell r="A2271">
            <v>95943</v>
          </cell>
          <cell r="B2271" t="str">
            <v>ARMAÇÃO DE ESCADA, COM 2 LANCES, DE UMA ESTRUTURA CONVENCIONAL DE CONCRETO ARMADO UTILIZANDO AÇO CA-60 DE 5,0 MM - MONTAGEM. AF_01/2017</v>
          </cell>
          <cell r="C2271" t="str">
            <v>KG</v>
          </cell>
          <cell r="D2271">
            <v>15.03</v>
          </cell>
        </row>
        <row r="2272">
          <cell r="A2272">
            <v>95944</v>
          </cell>
          <cell r="B2272" t="str">
            <v>ARMAÇÃO DE ESCADA, COM 2 LANCES, DE UMA ESTRUTURA CONVENCIONAL DE CONCRETO ARMADO UTILIZANDO AÇO CA-50 DE 6,3 MM - MONTAGEM. AF_01/2017</v>
          </cell>
          <cell r="C2272" t="str">
            <v>KG</v>
          </cell>
          <cell r="D2272">
            <v>13.49</v>
          </cell>
        </row>
        <row r="2273">
          <cell r="A2273">
            <v>95945</v>
          </cell>
          <cell r="B2273" t="str">
            <v>ARMAÇÃO DE ESCADA, COM 2 LANCES, DE UMA ESTRUTURA CONVENCIONAL DE CONCRETO ARMADO UTILIZANDO AÇO CA-50 DE 8,0 MM - MONTAGEM. AF_01/2017</v>
          </cell>
          <cell r="C2273" t="str">
            <v>KG</v>
          </cell>
          <cell r="D2273">
            <v>10.69</v>
          </cell>
        </row>
        <row r="2274">
          <cell r="A2274">
            <v>95946</v>
          </cell>
          <cell r="B2274" t="str">
            <v>ARMAÇÃO DE ESCADA, COM 2 LANCES, DE UMA ESTRUTURA CONVENCIONAL DE CONCRETO ARMADO UTILIZANDO AÇO CA-50 DE 10,0 MM - MONTAGEM. AF_01/2017</v>
          </cell>
          <cell r="C2274" t="str">
            <v>KG</v>
          </cell>
          <cell r="D2274">
            <v>8.34</v>
          </cell>
        </row>
        <row r="2275">
          <cell r="A2275">
            <v>95947</v>
          </cell>
          <cell r="B2275" t="str">
            <v>ARMAÇÃO DE ESCADA, COM 2 LANCES, DE UMA ESTRUTURA CONVENCIONAL DE CONCRETO ARMADO UTILIZANDO AÇO CA-50 DE 12,5 MM - MONTAGEM. AF_01/2017</v>
          </cell>
          <cell r="C2275" t="str">
            <v>KG</v>
          </cell>
          <cell r="D2275">
            <v>6.32</v>
          </cell>
        </row>
        <row r="2276">
          <cell r="A2276">
            <v>95948</v>
          </cell>
          <cell r="B2276" t="str">
            <v>ARMAÇÃO DE ESCADA, COM 2 LANCES, DE UMA ESTRUTURA CONVENCIONAL DE CONCRETO ARMADO UTILIZANDO AÇO CA-50 DE 16,0 MM - MONTAGEM. AF_01/2017</v>
          </cell>
          <cell r="C2276" t="str">
            <v>KG</v>
          </cell>
          <cell r="D2276">
            <v>5.46</v>
          </cell>
        </row>
        <row r="2277">
          <cell r="A2277">
            <v>96544</v>
          </cell>
          <cell r="B2277" t="str">
            <v>ARMAÇÃO DE BLOCO, VIGA BALDRAME OU SAPATA UTILIZANDO AÇO CA-50 DE 6,3 MM - MONTAGEM. AF_06/2017</v>
          </cell>
          <cell r="C2277" t="str">
            <v>KG</v>
          </cell>
          <cell r="D2277">
            <v>10.92</v>
          </cell>
        </row>
        <row r="2278">
          <cell r="A2278">
            <v>96545</v>
          </cell>
          <cell r="B2278" t="str">
            <v>ARMAÇÃO DE BLOCO, VIGA BALDRAME OU SAPATA UTILIZANDO AÇO CA-50 DE 8 MM - MONTAGEM. AF_06/2017</v>
          </cell>
          <cell r="C2278" t="str">
            <v>KG</v>
          </cell>
          <cell r="D2278">
            <v>9.81</v>
          </cell>
        </row>
        <row r="2279">
          <cell r="A2279">
            <v>96546</v>
          </cell>
          <cell r="B2279" t="str">
            <v>ARMAÇÃO DE BLOCO, VIGA BALDRAME OU SAPATA UTILIZANDO AÇO CA-50 DE 10 MM - MONTAGEM. AF_06/2017</v>
          </cell>
          <cell r="C2279" t="str">
            <v>KG</v>
          </cell>
          <cell r="D2279">
            <v>8.5500000000000007</v>
          </cell>
        </row>
        <row r="2280">
          <cell r="A2280">
            <v>96547</v>
          </cell>
          <cell r="B2280" t="str">
            <v>ARMAÇÃO DE BLOCO, VIGA BALDRAME OU SAPATA UTILIZANDO AÇO CA-50 DE 12,5 MM - MONTAGEM. AF_06/2017</v>
          </cell>
          <cell r="C2280" t="str">
            <v>KG</v>
          </cell>
          <cell r="D2280">
            <v>7.11</v>
          </cell>
        </row>
        <row r="2281">
          <cell r="A2281">
            <v>96548</v>
          </cell>
          <cell r="B2281" t="str">
            <v>ARMAÇÃO DE BLOCO, VIGA BALDRAME OU SAPATA UTILIZANDO AÇO CA-50 DE 16 MM - MONTAGEM. AF_06/2017</v>
          </cell>
          <cell r="C2281" t="str">
            <v>KG</v>
          </cell>
          <cell r="D2281">
            <v>6.56</v>
          </cell>
        </row>
        <row r="2282">
          <cell r="A2282">
            <v>96549</v>
          </cell>
          <cell r="B2282" t="str">
            <v>ARMAÇÃO DE BLOCO, VIGA BALDRAME OU SAPATA UTILIZANDO AÇO CA-50 DE 20 MM - MONTAGEM. AF_06/2017</v>
          </cell>
          <cell r="C2282" t="str">
            <v>KG</v>
          </cell>
          <cell r="D2282">
            <v>7.12</v>
          </cell>
        </row>
        <row r="2283">
          <cell r="A2283">
            <v>96550</v>
          </cell>
          <cell r="B2283" t="str">
            <v>ARMAÇÃO DE BLOCO, VIGA BALDRAME OU SAPATA UTILIZANDO AÇO CA-50 DE 25 MM - MONTAGEM. AF_06/2017</v>
          </cell>
          <cell r="C2283" t="str">
            <v>KG</v>
          </cell>
          <cell r="D2283">
            <v>6.84</v>
          </cell>
        </row>
        <row r="2284">
          <cell r="A2284">
            <v>100066</v>
          </cell>
          <cell r="B2284" t="str">
            <v>ARMAÇÃO DO SISTEMA DE PAREDES DE CONCRETO, EXECUTADA COMO ARMADURA POSITIVA DE LAJES, TELA Q-196. AF_06/2019</v>
          </cell>
          <cell r="C2284" t="str">
            <v>KG</v>
          </cell>
          <cell r="D2284">
            <v>7.26</v>
          </cell>
        </row>
        <row r="2285">
          <cell r="A2285">
            <v>100067</v>
          </cell>
          <cell r="B2285" t="str">
            <v>ARMAÇÃO DO SISTEMA DE PAREDES DE CONCRETO, EXECUTADA COMO REFORÇO, VERGALHÃO DE 5,0 MM DE DIÂMETRO. AF_06/2019</v>
          </cell>
          <cell r="C2285" t="str">
            <v>KG</v>
          </cell>
          <cell r="D2285">
            <v>7.95</v>
          </cell>
        </row>
        <row r="2286">
          <cell r="A2286">
            <v>100068</v>
          </cell>
          <cell r="B2286" t="str">
            <v>ARMAÇÃO DO SISTEMA DE PAREDES DE CONCRETO, EXECUTADA COMO REFORÇO, VERGALHÃO DE 12,5 MM DE DIÂMETRO. AF_06/2019</v>
          </cell>
          <cell r="C2286" t="str">
            <v>KG</v>
          </cell>
          <cell r="D2286">
            <v>5.95</v>
          </cell>
        </row>
        <row r="2287">
          <cell r="A2287">
            <v>40780</v>
          </cell>
          <cell r="B2287" t="str">
            <v>REGULARIZAÇÃO DE SUPERFICIE DE CONCRETO APARENTE</v>
          </cell>
          <cell r="C2287" t="str">
            <v>M2</v>
          </cell>
          <cell r="D2287">
            <v>9.3800000000000008</v>
          </cell>
        </row>
        <row r="2288">
          <cell r="A2288" t="str">
            <v>74157/4</v>
          </cell>
          <cell r="B2288" t="str">
            <v>LANCAMENTO/APLICACAO MANUAL DE CONCRETO EM FUNDACOES</v>
          </cell>
          <cell r="C2288" t="str">
            <v>M3</v>
          </cell>
          <cell r="D2288">
            <v>104.94</v>
          </cell>
        </row>
        <row r="2289">
          <cell r="A2289">
            <v>89993</v>
          </cell>
          <cell r="B2289" t="str">
            <v>GRAUTEAMENTO VERTICAL EM ALVENARIA ESTRUTURAL. AF_01/2015</v>
          </cell>
          <cell r="C2289" t="str">
            <v>M3</v>
          </cell>
          <cell r="D2289">
            <v>628.67999999999995</v>
          </cell>
        </row>
        <row r="2290">
          <cell r="A2290">
            <v>89994</v>
          </cell>
          <cell r="B2290" t="str">
            <v>GRAUTEAMENTO DE CINTA INTERMEDIÁRIA OU DE CONTRAVERGA EM ALVENARIA ESTRUTURAL. AF_01/2015</v>
          </cell>
          <cell r="C2290" t="str">
            <v>M3</v>
          </cell>
          <cell r="D2290">
            <v>523.71</v>
          </cell>
        </row>
        <row r="2291">
          <cell r="A2291">
            <v>89995</v>
          </cell>
          <cell r="B2291" t="str">
            <v>GRAUTEAMENTO DE CINTA SUPERIOR OU DE VERGA EM ALVENARIA ESTRUTURAL. AF_01/2015</v>
          </cell>
          <cell r="C2291" t="str">
            <v>M3</v>
          </cell>
          <cell r="D2291">
            <v>601.82000000000005</v>
          </cell>
        </row>
        <row r="2292">
          <cell r="A2292">
            <v>90278</v>
          </cell>
          <cell r="B2292" t="str">
            <v>GRAUTE FGK=15 MPA; TRAÇO 1:0,04:2,0:2,4 (CIMENTO/ CAL/ AREIA GROSSA/ BRITA 0) - PREPARO MECÂNICO COM BETONEIRA 400 L. AF_02/2015</v>
          </cell>
          <cell r="C2292" t="str">
            <v>M3</v>
          </cell>
          <cell r="D2292">
            <v>294.94</v>
          </cell>
        </row>
        <row r="2293">
          <cell r="A2293">
            <v>90279</v>
          </cell>
          <cell r="B2293" t="str">
            <v>GRAUTE FGK=20 MPA; TRAÇO 1:0,04:1,6:1,9 (CIMENTO/ CAL/ AREIA GROSSA/ BRITA 0) - PREPARO MECÂNICO COM BETONEIRA 400 L. AF_02/2015</v>
          </cell>
          <cell r="C2293" t="str">
            <v>M3</v>
          </cell>
          <cell r="D2293">
            <v>312.79000000000002</v>
          </cell>
        </row>
        <row r="2294">
          <cell r="A2294">
            <v>90280</v>
          </cell>
          <cell r="B2294" t="str">
            <v>GRAUTE FGK=25 MPA; TRAÇO 1:0,02:1,2:1,5 (CIMENTO/ CAL/ AREIA GROSSA/ BRITA 0) - PREPARO MECÂNICO COM BETONEIRA 400 L. AF_02/2015</v>
          </cell>
          <cell r="C2294" t="str">
            <v>M3</v>
          </cell>
          <cell r="D2294">
            <v>347.39</v>
          </cell>
        </row>
        <row r="2295">
          <cell r="A2295">
            <v>90281</v>
          </cell>
          <cell r="B2295" t="str">
            <v>GRAUTE FGK=30 MPA; TRAÇO 1:0,02:0,8:1,1 (CIMENTO/ CAL/ AREIA GROSSA/ BRITA 0) - PREPARO MECÂNICO COM BETONEIRA 400 L. AF_02/2015</v>
          </cell>
          <cell r="C2295" t="str">
            <v>M3</v>
          </cell>
          <cell r="D2295">
            <v>394.9</v>
          </cell>
        </row>
        <row r="2296">
          <cell r="A2296">
            <v>90282</v>
          </cell>
          <cell r="B2296" t="str">
            <v>GRAUTE FGK=15 MPA; TRAÇO 1:2,0:2,4 (CIMENTO/ AREIA GROSSA/ BRITA 0/ ADITIVO) - PREPARO MECÂNICO COM BETONEIRA 400 L. AF_02/2015</v>
          </cell>
          <cell r="C2296" t="str">
            <v>M3</v>
          </cell>
          <cell r="D2296">
            <v>299.58999999999997</v>
          </cell>
        </row>
        <row r="2297">
          <cell r="A2297">
            <v>90283</v>
          </cell>
          <cell r="B2297" t="str">
            <v>GRAUTE FGK=20 MPA; TRAÇO 1:1,6:1,9 (CIMENTO/ AREIA GROSSA/ BRITA 0/ ADITIVO) - PREPARO MECÂNICO COM BETONEIRA 400 L. AF_02/2015</v>
          </cell>
          <cell r="C2297" t="str">
            <v>M3</v>
          </cell>
          <cell r="D2297">
            <v>318.60000000000002</v>
          </cell>
        </row>
        <row r="2298">
          <cell r="A2298">
            <v>90284</v>
          </cell>
          <cell r="B2298" t="str">
            <v>GRAUTE FGK=25 MPA; TRAÇO 1:1,2:1,5 (CIMENTO/ AREIA GROSSA/ BRITA 0/ ADITIVO) - PREPARO MECÂNICO COM BETONEIRA 400 L. AF_02/2015</v>
          </cell>
          <cell r="C2298" t="str">
            <v>M3</v>
          </cell>
          <cell r="D2298">
            <v>353.77</v>
          </cell>
        </row>
        <row r="2299">
          <cell r="A2299">
            <v>90285</v>
          </cell>
          <cell r="B2299" t="str">
            <v>GRAUTE FGK=30 MPA; TRAÇO 1:0,8:1,1 (CIMENTO/ AREIA GROSSA/ BRITA 0/ ADITIVO) - PREPARO MECÂNICO COM BETONEIRA 400 L. AF_02/2015</v>
          </cell>
          <cell r="C2299" t="str">
            <v>M3</v>
          </cell>
          <cell r="D2299">
            <v>403.92</v>
          </cell>
        </row>
        <row r="2300">
          <cell r="A2300">
            <v>90853</v>
          </cell>
          <cell r="B2300" t="str">
            <v>CONCRETAGEM DE LAJES EM EDIFICAÇÕES UNIFAMILIARES FEITAS COM SISTEMA DE FÔRMAS MANUSEÁVEIS, COM CONCRETO USINADO BOMBEÁVEL FCK 20 MPA - LANÇAMENTO, ADENSAMENTO E ACABAMENTO. AF_06/2015</v>
          </cell>
          <cell r="C2300" t="str">
            <v>M3</v>
          </cell>
          <cell r="D2300">
            <v>488.1</v>
          </cell>
        </row>
        <row r="2301">
          <cell r="A2301">
            <v>90854</v>
          </cell>
          <cell r="B2301" t="str">
            <v>CONCRETAGEM DE PAREDES EM EDIFICAÇÕES UNIFAMILIARES FEITAS COM SISTEMA DE FÔRMAS MANUSEÁVEIS, COM CONCRETO USINADO BOMBEÁVEL FCK 20 MPA - LANÇAMENTO, ADENSAMENTO E ACABAMENTO. AF_06/2015</v>
          </cell>
          <cell r="C2301" t="str">
            <v>M3</v>
          </cell>
          <cell r="D2301">
            <v>473.36</v>
          </cell>
        </row>
        <row r="2302">
          <cell r="A2302">
            <v>90855</v>
          </cell>
          <cell r="B2302" t="str">
            <v>CONCRETAGEM DE PLATIBANDA EM EDIFICAÇÕES UNIFAMILIARES FEITAS COM SISTEMA DE FÔRMAS MANUSEÁVEIS, COM CONCRETO USINADO BOMBEÁVEL FCK 20 MPA - LANÇAMENTO, ADENSAMENTO E ACABAMENTO. AF_06/2015</v>
          </cell>
          <cell r="C2302" t="str">
            <v>M3</v>
          </cell>
          <cell r="D2302">
            <v>516.49</v>
          </cell>
        </row>
        <row r="2303">
          <cell r="A2303">
            <v>90856</v>
          </cell>
          <cell r="B2303" t="str">
            <v>CONCRETAGEM DE LAJES EM EDIFICAÇÕES MULTIFAMILIARES FEITAS COM SISTEMA DE FÔRMAS MANUSEÁVEIS, COM CONCRETO USINADO BOMBEÁVEL FCK 20 MPA - LANÇAMENTO, ADENSAMENTO E ACABAMENTO. AF_06/2015</v>
          </cell>
          <cell r="C2303" t="str">
            <v>M3</v>
          </cell>
          <cell r="D2303">
            <v>491.7</v>
          </cell>
        </row>
        <row r="2304">
          <cell r="A2304">
            <v>90857</v>
          </cell>
          <cell r="B2304" t="str">
            <v>CONCRETAGEM DE PAREDES EM EDIFICAÇÕES MULTIFAMILIARES FEITAS COM SISTEMA DE FÔRMAS MANUSEÁVEIS, COM CONCRETO USINADO BOMBEÁVEL FCK 20 MPA - LANÇAMENTO, ADENSAMENTO E ACABAMENTO. AF_06/2015</v>
          </cell>
          <cell r="C2304" t="str">
            <v>M3</v>
          </cell>
          <cell r="D2304">
            <v>475.76</v>
          </cell>
        </row>
        <row r="2305">
          <cell r="A2305">
            <v>90858</v>
          </cell>
          <cell r="B2305" t="str">
            <v>CONCRETAGEM DE PLATIBANDA EM EDIFICAÇÕES MULTIFAMILIARES FEITAS COM SISTEMA DE FÔRMAS MANUSEÁVEIS, COM CONCRETO USINADO BOMBEÁVEL FCK 20 MPA - LANÇAMENTO, ADENSAMENTO E ACABAMENTO. AF_06/2015</v>
          </cell>
          <cell r="C2305" t="str">
            <v>M3</v>
          </cell>
          <cell r="D2305">
            <v>532.98</v>
          </cell>
        </row>
        <row r="2306">
          <cell r="A2306">
            <v>90859</v>
          </cell>
          <cell r="B2306" t="str">
            <v>CONCRETAGEM DE PLATIBANDA EM EDIFICAÇÕES UNIFAMILIARES FEITAS COM SISTEMA DE FÔRMAS MANUSEÁVEIS, COM CONCRETO USINADO AUTOADENSÁVEL FCK 20 MPA - LANÇAMENTO E ACABAMENTO. AF_06/2015</v>
          </cell>
          <cell r="C2306" t="str">
            <v>M3</v>
          </cell>
          <cell r="D2306">
            <v>465.76</v>
          </cell>
        </row>
        <row r="2307">
          <cell r="A2307">
            <v>90860</v>
          </cell>
          <cell r="B2307" t="str">
            <v>CONCRETAGEM DE PLATIBANDA EM EDIFICAÇÕES MULTIFAMILIARES FEITAS COM SISTEMA DE FÔRMAS MANUSEÁVEIS, COM CONCRETO USINADO AUTOADENSÁVEL FCK 20 MPA - LANÇAMENTO E ACABAMENTO. AF_06/2015</v>
          </cell>
          <cell r="C2307" t="str">
            <v>M3</v>
          </cell>
          <cell r="D2307">
            <v>470.75</v>
          </cell>
        </row>
        <row r="2308">
          <cell r="A2308">
            <v>90861</v>
          </cell>
          <cell r="B2308" t="str">
            <v>CONCRETAGEM DE EDIFICAÇÕES (PAREDES E LAJES) FEITAS COM SISTEMA DE FÔRMAS MANUSEÁVEIS, COM CONCRETO USINADO BOMBEÁVEL FCK 20 MPA - LANÇAMENTO, ADENSAMENTO E ACABAMENTO. AF_06/2015</v>
          </cell>
          <cell r="C2308" t="str">
            <v>M3</v>
          </cell>
          <cell r="D2308">
            <v>480.29</v>
          </cell>
        </row>
        <row r="2309">
          <cell r="A2309">
            <v>90862</v>
          </cell>
          <cell r="B2309" t="str">
            <v>CONCRETAGEM DE EDIFICAÇÕES (PAREDES E LAJES) FEITAS COM SISTEMA DE FÔRMAS MANUSEÁVEIS, COM CONCRETO USINADO AUTOADENSÁVEL FCK 20 MPA - LANÇAMENTO E ACABAMENTO. AF_06/2015</v>
          </cell>
          <cell r="C2309" t="str">
            <v>M3</v>
          </cell>
          <cell r="D2309">
            <v>438.07</v>
          </cell>
        </row>
        <row r="2310">
          <cell r="A2310">
            <v>92718</v>
          </cell>
          <cell r="B2310" t="str">
            <v>CONCRETAGEM DE PILARES, FCK = 25 MPA,  COM USO DE BALDES EM EDIFICAÇÃO COM SEÇÃO MÉDIA DE PILARES MENOR OU IGUAL A 0,25 M² - LANÇAMENTO, ADENSAMENTO E ACABAMENTO. AF_12/2015</v>
          </cell>
          <cell r="C2310" t="str">
            <v>M3</v>
          </cell>
          <cell r="D2310">
            <v>550.70000000000005</v>
          </cell>
        </row>
        <row r="2311">
          <cell r="A2311">
            <v>92719</v>
          </cell>
          <cell r="B2311" t="str">
            <v>CONCRETAGEM DE PILARES, FCK = 25 MPA, COM USO DE GRUA EM EDIFICAÇÃO COM SEÇÃO MÉDIA DE PILARES MENOR OU IGUAL A 0,25 M² - LANÇAMENTO, ADENSAMENTO E ACABAMENTO. AF_12/2015</v>
          </cell>
          <cell r="C2311" t="str">
            <v>M3</v>
          </cell>
          <cell r="D2311">
            <v>419.15</v>
          </cell>
        </row>
        <row r="2312">
          <cell r="A2312">
            <v>92720</v>
          </cell>
          <cell r="B2312" t="str">
            <v>CONCRETAGEM DE PILARES, FCK = 25 MPA, COM USO DE BOMBA EM EDIFICAÇÃO COM SEÇÃO MÉDIA DE PILARES MENOR OU IGUAL A 0,25 M² - LANÇAMENTO, ADENSAMENTO E ACABAMENTO. AF_12/2015</v>
          </cell>
          <cell r="C2312" t="str">
            <v>M3</v>
          </cell>
          <cell r="D2312">
            <v>479.85</v>
          </cell>
        </row>
        <row r="2313">
          <cell r="A2313">
            <v>92721</v>
          </cell>
          <cell r="B2313" t="str">
            <v>CONCRETAGEM DE PILARES, FCK = 25 MPA, COM USO DE GRUA EM EDIFICAÇÃO COM SEÇÃO MÉDIA DE PILARES MAIOR QUE 0,25 M² - LANÇAMENTO, ADENSAMENTO E ACABAMENTO. AF_12/2015</v>
          </cell>
          <cell r="C2313" t="str">
            <v>M3</v>
          </cell>
          <cell r="D2313">
            <v>411.11</v>
          </cell>
        </row>
        <row r="2314">
          <cell r="A2314">
            <v>92722</v>
          </cell>
          <cell r="B2314" t="str">
            <v>CONCRETAGEM DE PILARES, FCK = 25 MPA, COM USO DE BOMBA EM EDIFICAÇÃO COM SEÇÃO MÉDIA DE PILARES MAIOR QUE 0,25 M² - LANÇAMENTO, ADENSAMENTO E ACABAMENTO. AF_12/2015</v>
          </cell>
          <cell r="C2314" t="str">
            <v>M3</v>
          </cell>
          <cell r="D2314">
            <v>476.49</v>
          </cell>
        </row>
        <row r="2315">
          <cell r="A2315">
            <v>92723</v>
          </cell>
          <cell r="B2315" t="str">
            <v>CONCRETAGEM DE VIGAS E LAJES, FCK=20 MPA, PARA LAJES PREMOLDADAS COM USO DE BOMBA EM EDIFICAÇÃO COM ÁREA MÉDIA DE LAJES MENOR OU IGUAL A 20 M² - LANÇAMENTO, ADENSAMENTO E ACABAMENTO. AF_12/2015</v>
          </cell>
          <cell r="C2315" t="str">
            <v>M3</v>
          </cell>
          <cell r="D2315">
            <v>462.09</v>
          </cell>
        </row>
        <row r="2316">
          <cell r="A2316">
            <v>92724</v>
          </cell>
          <cell r="B2316" t="str">
            <v>CONCRETAGEM DE VIGAS E LAJES, FCK=20 MPA, PARA LAJES PREMOLDADAS COM USO DE BOMBA EM EDIFICAÇÃO COM ÁREA MÉDIA DE LAJES MAIOR QUE 20 M² - LANÇAMENTO, ADENSAMENTO E ACABAMENTO. AF_12/2015</v>
          </cell>
          <cell r="C2316" t="str">
            <v>M3</v>
          </cell>
          <cell r="D2316">
            <v>459.16</v>
          </cell>
        </row>
        <row r="2317">
          <cell r="A2317">
            <v>92725</v>
          </cell>
          <cell r="B2317" t="str">
            <v>CONCRETAGEM DE VIGAS E LAJES, FCK=20 MPA, PARA LAJES MACIÇAS OU NERVURADAS COM USO DE BOMBA EM EDIFICAÇÃO COM ÁREA MÉDIA DE LAJES MENOR OU IGUAL A 20 M² - LANÇAMENTO, ADENSAMENTO E ACABAMENTO. AF_12/2015</v>
          </cell>
          <cell r="C2317" t="str">
            <v>M3</v>
          </cell>
          <cell r="D2317">
            <v>457.92</v>
          </cell>
        </row>
        <row r="2318">
          <cell r="A2318">
            <v>92726</v>
          </cell>
          <cell r="B2318" t="str">
            <v>CONCRETAGEM DE VIGAS E LAJES, FCK=20 MPA, PARA LAJES MACIÇAS OU NERVURADAS COM USO DE BOMBA EM EDIFICAÇÃO COM ÁREA MÉDIA DE LAJES MAIOR QUE 20 M² - LANÇAMENTO, ADENSAMENTO E ACABAMENTO. AF_12/2015</v>
          </cell>
          <cell r="C2318" t="str">
            <v>M3</v>
          </cell>
          <cell r="D2318">
            <v>455.84</v>
          </cell>
        </row>
        <row r="2319">
          <cell r="A2319">
            <v>92727</v>
          </cell>
          <cell r="B2319" t="str">
            <v>CONCRETAGEM DE VIGAS E LAJES, FCK=20 MPA, PARA LAJES PREMOLDADAS COM JERICAS EM ELEVADOR DE CABO EM EDIFICAÇÃO DE MULTIPAVIMENTOS ATÉ 16 ANDARES, COM ÁREA MÉDIA DE LAJES MENOR OU IGUAL A 20 M² - LANÇAMENTO, ADENSAMENTO E ACABAMENTO. AF_12/2015</v>
          </cell>
          <cell r="C2319" t="str">
            <v>M3</v>
          </cell>
          <cell r="D2319">
            <v>488.01</v>
          </cell>
        </row>
        <row r="2320">
          <cell r="A2320">
            <v>92728</v>
          </cell>
          <cell r="B2320" t="str">
            <v>CONCRETAGEM DE VIGAS E LAJES, FCK=20 MPA, PARA LAJES PREMOLDADAS COM JERICAS EM ELEVADOR DE CABO EM EDIFICAÇÃO DE MULTIPAVIMENTOS ATÉ 16 ANDARES, COM ÁREA MÉDIA DE LAJES MAIOR QUE 20 M² - LANÇAMENTO, ADENSAMENTO E ACABAMENTO. AF_12/2015</v>
          </cell>
          <cell r="C2320" t="str">
            <v>M3</v>
          </cell>
          <cell r="D2320">
            <v>467.01</v>
          </cell>
        </row>
        <row r="2321">
          <cell r="A2321">
            <v>92729</v>
          </cell>
          <cell r="B2321" t="str">
            <v>CONCRETAGEM DE VIGAS E LAJES, FCK=20 MPA, PARA LAJES MACIÇAS OU NERVURADAS COM JERICAS EM ELEVADOR DE CABO EM EDIFICAÇÃO DE ATÉ 16 ANDARES, COM ÁREA MÉDIA DE LAJES MENOR OU IGUAL A 20 M² - LANÇAMENTO, ADENSAMENTO E ACABAMENTO. AF_12/2015</v>
          </cell>
          <cell r="C2321" t="str">
            <v>M3</v>
          </cell>
          <cell r="D2321">
            <v>458.1</v>
          </cell>
        </row>
        <row r="2322">
          <cell r="A2322">
            <v>92730</v>
          </cell>
          <cell r="B2322" t="str">
            <v>CONCRETAGEM DE VIGAS E LAJES, FCK=20 MPA, PARA LAJES MACIÇAS OU NERVURADAS COM JERICAS EM ELEVADOR DE CABO EM EDIFICAÇÃO DE MULTIPAVIMENTOS ATÉ 16 ANDARES, COM ÁREA MÉDIA DE LAJES MAIOR QUE 20 M² - LANÇAMENTO, ADENSAMENTO E ACABAMENTO. AF_12/2015</v>
          </cell>
          <cell r="C2322" t="str">
            <v>M3</v>
          </cell>
          <cell r="D2322">
            <v>443.27</v>
          </cell>
        </row>
        <row r="2323">
          <cell r="A2323">
            <v>92731</v>
          </cell>
          <cell r="B2323" t="str">
            <v>CONCRETAGEM DE VIGAS E LAJES, FCK=20 MPA, PARA LAJES PREMOLDADAS COM JERICAS EM CREMALHEIRA EM EDIFICAÇÃO DE MULTIPAVIMENTOS ATÉ 16 ANDARES, COM ÁREA MÉDIA DE LAJES MENOR OU IGUAL A 20 M² - LANÇAMENTO, ADENSAMENTO E ACABAMENTO. AF_12/2015</v>
          </cell>
          <cell r="C2323" t="str">
            <v>M3</v>
          </cell>
          <cell r="D2323">
            <v>460.51</v>
          </cell>
        </row>
        <row r="2324">
          <cell r="A2324">
            <v>92732</v>
          </cell>
          <cell r="B2324" t="str">
            <v>CONCRETAGEM DE VIGAS E LAJES, FCK=20 MPA, PARA LAJES PREMOLDADAS COM JERICAS EM CREMALHEIRA EM EDIFICAÇÃO DE MULTIPAVIMENTOS ATÉ 16 ANDARES, COM ÁREA MÉDIA DE LAJES MAIOR QUE 20 M² - LANÇAMENTO, ADENSAMENTO E ACABAMENTO. AF_12/2015</v>
          </cell>
          <cell r="C2324" t="str">
            <v>M3</v>
          </cell>
          <cell r="D2324">
            <v>446.09</v>
          </cell>
        </row>
        <row r="2325">
          <cell r="A2325">
            <v>92733</v>
          </cell>
          <cell r="B2325" t="str">
            <v>CONCRETAGEM DE VIGAS E LAJES, FCK=20 MPA, PARA LAJES MACIÇAS OU NERVURADAS COM JERICAS EM CREMALHEIRA EM EDIFICAÇÃO DE MULTIPAVIMENTOS ATÉ 16 ANDARES, COM ÁREA MÉDIA DE LAJES MENOR OU IGUAL A 20 M² - LANÇAMENTO, ADENSAMENTO E ACABAMENTO. AF_12/2015</v>
          </cell>
          <cell r="C2325" t="str">
            <v>M3</v>
          </cell>
          <cell r="D2325">
            <v>439.97</v>
          </cell>
        </row>
        <row r="2326">
          <cell r="A2326">
            <v>92734</v>
          </cell>
          <cell r="B2326" t="str">
            <v>CONCRETAGEM DE VIGAS E LAJES, FCK=20 MPA, PARA LAJES MACIÇAS OU NERVURADAS COM JERICAS EM CREMALHEIRA EM EDIFICAÇÃO DE MULTIPAVIMENTOS ATÉ 16 ANDARES, COM ÁREA MÉDIA DE LAJES MAIOR QUE 20 M² - LANÇAMENTO, ADENSAMENTO E ACABAMENTO. AF_12/2015</v>
          </cell>
          <cell r="C2326" t="str">
            <v>M3</v>
          </cell>
          <cell r="D2326">
            <v>429.8</v>
          </cell>
        </row>
        <row r="2327">
          <cell r="A2327">
            <v>92735</v>
          </cell>
          <cell r="B2327" t="str">
            <v>CONCRETAGEM DE VIGAS E LAJES, FCK=20 MPA, PARA LAJES PREMOLDADAS COM GRUA DE CAÇAMBA DE 350 L EM EDIFICAÇÃO DE MULTIPAVIMENTOS ATÉ 16 ANDARES, COM ÁREA MÉDIA DE LAJES MENOR OU IGUAL A 20 M² - LANÇAMENTO, ADENSAMENTO E ACABAMENTO. AF_12/2015</v>
          </cell>
          <cell r="C2327" t="str">
            <v>M3</v>
          </cell>
          <cell r="D2327">
            <v>435.39</v>
          </cell>
        </row>
        <row r="2328">
          <cell r="A2328">
            <v>92736</v>
          </cell>
          <cell r="B2328" t="str">
            <v>CONCRETAGEM DE VIGAS E LAJES, FCK=20 MPA, PARA LAJES PREMOLDADAS COM GRUA DE CAÇAMBA DE 350 L EM EDIFICAÇÃO DE MULTIPAVIMENTOS ATÉ 16 ANDARES, COM ÁREA MÉDIA DE LAJES MAIOR QUE 20 M² - LANÇAMENTO, ADENSAMENTO E ACABAMENTO. AF_12/2015</v>
          </cell>
          <cell r="C2328" t="str">
            <v>M3</v>
          </cell>
          <cell r="D2328">
            <v>424.44</v>
          </cell>
        </row>
        <row r="2329">
          <cell r="A2329">
            <v>92739</v>
          </cell>
          <cell r="B2329" t="str">
            <v>CONCRETAGEM DE VIGAS E LAJES, FCK=20 MPA, PARA LAJES MACIÇAS OU NERVURADAS COM GRUA DE CAÇAMBA DE 500 L EM EDIFICAÇÃO DE MULTIPAVIMENTOS ATÉ 16 ANDARES, COM ÁREA MÉDIA DE LAJES MENOR OU IGUAL A 20 M² - LANÇAMENTO, ADENSAMENTO E ACABAMENTO. AF_12/2015</v>
          </cell>
          <cell r="C2329" t="str">
            <v>M3</v>
          </cell>
          <cell r="D2329">
            <v>408.58</v>
          </cell>
        </row>
        <row r="2330">
          <cell r="A2330">
            <v>92740</v>
          </cell>
          <cell r="B2330" t="str">
            <v>CONCRETAGEM DE VIGAS E LAJES, FCK=20 MPA, PARA LAJES MACIÇAS OU NERVURADAS COM GRUA DE CAÇAMBA DE 500 L EM EDIFICAÇÃO DE MULTIPAVIMENTOS ATÉ 16 ANDARES, COM ÁREA MÉDIA DE LAJES MAIOR QUE 20 M² - LANÇAMENTO, ADENSAMENTO E ACABAMENTO. AF_12/2015</v>
          </cell>
          <cell r="C2330" t="str">
            <v>M3</v>
          </cell>
          <cell r="D2330">
            <v>403.15</v>
          </cell>
        </row>
        <row r="2331">
          <cell r="A2331">
            <v>92741</v>
          </cell>
          <cell r="B2331" t="str">
            <v>CONCRETAGEM DE VIGAS E LAJES, FCK=20 MPA, PARA QUALQUER TIPO DE LAJE COM BALDES EM EDIFICAÇÃO TÉRREA, COM ÁREA MÉDIA DE LAJES MENOR OU IGUAL A 20 M² - LANÇAMENTO, ADENSAMENTO E ACABAMENTO. AF_12/2015</v>
          </cell>
          <cell r="C2331" t="str">
            <v>M3</v>
          </cell>
          <cell r="D2331">
            <v>603.08000000000004</v>
          </cell>
        </row>
        <row r="2332">
          <cell r="A2332">
            <v>92742</v>
          </cell>
          <cell r="B2332" t="str">
            <v>CONCRETAGEM DE VIGAS E LAJES, FCK=20 MPA, PARA QUALQUER TIPO DE LAJE COM BALDES EM EDIFICAÇÃO DE MULTIPAVIMENTOS ATÉ 04 ANDARES, COM ÁREA MÉDIA DE LAJES MENOR OU IGUAL A 20 M² - LANÇAMENTO, ADENSAMENTO E ACABAMENTO. AF_12/2015</v>
          </cell>
          <cell r="C2332" t="str">
            <v>M3</v>
          </cell>
          <cell r="D2332">
            <v>813.18</v>
          </cell>
        </row>
        <row r="2333">
          <cell r="A2333">
            <v>92873</v>
          </cell>
          <cell r="B2333" t="str">
            <v>LANÇAMENTO COM USO DE BALDES, ADENSAMENTO E ACABAMENTO DE CONCRETO EM ESTRUTURAS. AF_12/2015</v>
          </cell>
          <cell r="C2333" t="str">
            <v>M3</v>
          </cell>
          <cell r="D2333">
            <v>162.63999999999999</v>
          </cell>
        </row>
        <row r="2334">
          <cell r="A2334">
            <v>92874</v>
          </cell>
          <cell r="B2334" t="str">
            <v>LANÇAMENTO COM USO DE BOMBA, ADENSAMENTO E ACABAMENTO DE CONCRETO EM ESTRUTURAS. AF_12/2015</v>
          </cell>
          <cell r="C2334" t="str">
            <v>M3</v>
          </cell>
          <cell r="D2334">
            <v>26.99</v>
          </cell>
        </row>
        <row r="2335">
          <cell r="A2335">
            <v>94962</v>
          </cell>
          <cell r="B2335" t="str">
            <v>CONCRETO MAGRO PARA LASTRO, TRAÇO 1:4,5:4,5 (CIMENTO/ AREIA MÉDIA/ BRITA 1)  - PREPARO MECÂNICO COM BETONEIRA 400 L. AF_07/2016</v>
          </cell>
          <cell r="C2335" t="str">
            <v>M3</v>
          </cell>
          <cell r="D2335">
            <v>261.41000000000003</v>
          </cell>
        </row>
        <row r="2336">
          <cell r="A2336">
            <v>94963</v>
          </cell>
          <cell r="B2336" t="str">
            <v>CONCRETO FCK = 15MPA, TRAÇO 1:3,4:3,5 (CIMENTO/ AREIA MÉDIA/ BRITA 1)  - PREPARO MECÂNICO COM BETONEIRA 400 L. AF_07/2016</v>
          </cell>
          <cell r="C2336" t="str">
            <v>M3</v>
          </cell>
          <cell r="D2336">
            <v>289.73</v>
          </cell>
        </row>
        <row r="2337">
          <cell r="A2337">
            <v>94964</v>
          </cell>
          <cell r="B2337" t="str">
            <v>CONCRETO FCK = 20MPA, TRAÇO 1:2,7:3 (CIMENTO/ AREIA MÉDIA/ BRITA 1)  - PREPARO MECÂNICO COM BETONEIRA 400 L. AF_07/2016</v>
          </cell>
          <cell r="C2337" t="str">
            <v>M3</v>
          </cell>
          <cell r="D2337">
            <v>316.92</v>
          </cell>
        </row>
        <row r="2338">
          <cell r="A2338">
            <v>94965</v>
          </cell>
          <cell r="B2338" t="str">
            <v>CONCRETO FCK = 25MPA, TRAÇO 1:2,3:2,7 (CIMENTO/ AREIA MÉDIA/ BRITA 1)  - PREPARO MECÂNICO COM BETONEIRA 400 L. AF_07/2016</v>
          </cell>
          <cell r="C2338" t="str">
            <v>M3</v>
          </cell>
          <cell r="D2338">
            <v>329.15</v>
          </cell>
        </row>
        <row r="2339">
          <cell r="A2339">
            <v>94966</v>
          </cell>
          <cell r="B2339" t="str">
            <v>CONCRETO FCK = 30MPA, TRAÇO 1:2,1:2,5 (CIMENTO/ AREIA MÉDIA/ BRITA 1)  - PREPARO MECÂNICO COM BETONEIRA 400 L. AF_07/2016</v>
          </cell>
          <cell r="C2339" t="str">
            <v>M3</v>
          </cell>
          <cell r="D2339">
            <v>340.45</v>
          </cell>
        </row>
        <row r="2340">
          <cell r="A2340">
            <v>94967</v>
          </cell>
          <cell r="B2340" t="str">
            <v>CONCRETO FCK = 40MPA, TRAÇO 1:1,6:1,9 (CIMENTO/ AREIA MÉDIA/ BRITA 1)  - PREPARO MECÂNICO COM BETONEIRA 400 L. AF_07/2016</v>
          </cell>
          <cell r="C2340" t="str">
            <v>M3</v>
          </cell>
          <cell r="D2340">
            <v>387.72</v>
          </cell>
        </row>
        <row r="2341">
          <cell r="A2341">
            <v>94968</v>
          </cell>
          <cell r="B2341" t="str">
            <v>CONCRETO MAGRO PARA LASTRO, TRAÇO 1:4,5:4,5 (CIMENTO/ AREIA MÉDIA/ BRITA 1)  - PREPARO MECÂNICO COM BETONEIRA 600 L. AF_07/2016</v>
          </cell>
          <cell r="C2341" t="str">
            <v>M3</v>
          </cell>
          <cell r="D2341">
            <v>258.98</v>
          </cell>
        </row>
        <row r="2342">
          <cell r="A2342">
            <v>94969</v>
          </cell>
          <cell r="B2342" t="str">
            <v>CONCRETO FCK = 15MPA, TRAÇO 1:3,4:3,5 (CIMENTO/ AREIA MÉDIA/ BRITA 1)  - PREPARO MECÂNICO COM BETONEIRA 600 L. AF_07/2016</v>
          </cell>
          <cell r="C2342" t="str">
            <v>M3</v>
          </cell>
          <cell r="D2342">
            <v>284.95</v>
          </cell>
        </row>
        <row r="2343">
          <cell r="A2343">
            <v>94970</v>
          </cell>
          <cell r="B2343" t="str">
            <v>CONCRETO FCK = 20MPA, TRAÇO 1:2,7:3 (CIMENTO/ AREIA MÉDIA/ BRITA 1)  - PREPARO MECÂNICO COM BETONEIRA 600 L. AF_07/2016</v>
          </cell>
          <cell r="C2343" t="str">
            <v>M3</v>
          </cell>
          <cell r="D2343">
            <v>307.85000000000002</v>
          </cell>
        </row>
        <row r="2344">
          <cell r="A2344">
            <v>94971</v>
          </cell>
          <cell r="B2344" t="str">
            <v>CONCRETO FCK = 25MPA, TRAÇO 1:2,3:2,7 (CIMENTO/ AREIA MÉDIA/ BRITA 1)  - PREPARO MECÂNICO COM BETONEIRA 600 L. AF_07/2016</v>
          </cell>
          <cell r="C2344" t="str">
            <v>M3</v>
          </cell>
          <cell r="D2344">
            <v>324.41000000000003</v>
          </cell>
        </row>
        <row r="2345">
          <cell r="A2345">
            <v>94972</v>
          </cell>
          <cell r="B2345" t="str">
            <v>CONCRETO FCK = 30MPA, TRAÇO 1:2,1:2,5 (CIMENTO/ AREIA MÉDIA/ BRITA 1)  - PREPARO MECÂNICO COM BETONEIRA 600 L. AF_07/2016</v>
          </cell>
          <cell r="C2345" t="str">
            <v>M3</v>
          </cell>
          <cell r="D2345">
            <v>335.51</v>
          </cell>
        </row>
        <row r="2346">
          <cell r="A2346">
            <v>94973</v>
          </cell>
          <cell r="B2346" t="str">
            <v>CONCRETO FCK = 40MPA, TRAÇO 1:1,6:1,9 (CIMENTO/ AREIA MÉDIA/ BRITA 1)  - PREPARO MECÂNICO COM BETONEIRA 600 L. AF_07/2016</v>
          </cell>
          <cell r="C2346" t="str">
            <v>M3</v>
          </cell>
          <cell r="D2346">
            <v>381.66</v>
          </cell>
        </row>
        <row r="2347">
          <cell r="A2347">
            <v>94974</v>
          </cell>
          <cell r="B2347" t="str">
            <v>CONCRETO MAGRO PARA LASTRO, TRAÇO 1:4,5:4,5 (CIMENTO/ AREIA MÉDIA/ BRITA 1)  - PREPARO MANUAL. AF_07/2016</v>
          </cell>
          <cell r="C2347" t="str">
            <v>M3</v>
          </cell>
          <cell r="D2347">
            <v>367.62</v>
          </cell>
        </row>
        <row r="2348">
          <cell r="A2348">
            <v>94975</v>
          </cell>
          <cell r="B2348" t="str">
            <v>CONCRETO FCK = 15MPA, TRAÇO 1:3,4:3,5 (CIMENTO/ AREIA MÉDIA/ BRITA 1)  - PREPARO MANUAL. AF_07/2016</v>
          </cell>
          <cell r="C2348" t="str">
            <v>M3</v>
          </cell>
          <cell r="D2348">
            <v>394.13</v>
          </cell>
        </row>
        <row r="2349">
          <cell r="A2349">
            <v>96555</v>
          </cell>
          <cell r="B2349" t="str">
            <v>CONCRETAGEM DE BLOCOS DE COROAMENTO E VIGAS BALDRAME, FCK 30 MPA, COM USO DE JERICA  LANÇAMENTO, ADENSAMENTO E ACABAMENTO. AF_06/2017</v>
          </cell>
          <cell r="C2349" t="str">
            <v>M3</v>
          </cell>
          <cell r="D2349">
            <v>472.98</v>
          </cell>
        </row>
        <row r="2350">
          <cell r="A2350">
            <v>96556</v>
          </cell>
          <cell r="B2350" t="str">
            <v>CONCRETAGEM DE SAPATAS, FCK 30 MPA, COM USO DE JERICA  LANÇAMENTO, ADENSAMENTO E ACABAMENTO. AF_06/2017</v>
          </cell>
          <cell r="C2350" t="str">
            <v>M3</v>
          </cell>
          <cell r="D2350">
            <v>536.80999999999995</v>
          </cell>
        </row>
        <row r="2351">
          <cell r="A2351">
            <v>96557</v>
          </cell>
          <cell r="B2351" t="str">
            <v>CONCRETAGEM DE BLOCOS DE COROAMENTO E VIGAS BALDRAMES, FCK 30 MPA, COM USO DE BOMBA  LANÇAMENTO, ADENSAMENTO E ACABAMENTO. AF_06/2017</v>
          </cell>
          <cell r="C2351" t="str">
            <v>M3</v>
          </cell>
          <cell r="D2351">
            <v>504.07</v>
          </cell>
        </row>
        <row r="2352">
          <cell r="A2352">
            <v>96558</v>
          </cell>
          <cell r="B2352" t="str">
            <v>CONCRETAGEM DE SAPATAS, FCK 30 MPA, COM USO DE BOMBA  LANÇAMENTO, ADENSAMENTO E ACABAMENTO. AF_11/2016</v>
          </cell>
          <cell r="C2352" t="str">
            <v>M3</v>
          </cell>
          <cell r="D2352">
            <v>509.84</v>
          </cell>
        </row>
        <row r="2353">
          <cell r="A2353">
            <v>99235</v>
          </cell>
          <cell r="B2353" t="str">
            <v>CONCRETAGEM DE EDIFICAÇÕES (PAREDES E LAJES) FEITAS COM SISTEMA DE FÔRMAS MANUSEÁVEIS, COM CONCRETO USINADO AUTOADENSÁVEL FCK 25 MPA - LANÇAMENTO E ACABAMENTO. AF_06/2015</v>
          </cell>
          <cell r="C2353" t="str">
            <v>M3</v>
          </cell>
          <cell r="D2353">
            <v>453.15</v>
          </cell>
        </row>
        <row r="2354">
          <cell r="A2354">
            <v>99431</v>
          </cell>
          <cell r="B2354" t="str">
            <v>CONCRETAGEM DE LAJES EM EDIFICAÇÕES UNIFAMILIARES FEITAS COM SISTEMA DE FÔRMAS MANUSEÁVEIS, COM CONCRETO USINADO BOMBEÁVEL FCK 25 MPA - LANÇAMENTO, ADENSAMENTO E ACABAMENTO (EXCLUSIVE BOMBA LANÇA). AF_06/2015</v>
          </cell>
          <cell r="C2354" t="str">
            <v>M3</v>
          </cell>
          <cell r="D2354">
            <v>536.29</v>
          </cell>
        </row>
        <row r="2355">
          <cell r="A2355">
            <v>99432</v>
          </cell>
          <cell r="B2355" t="str">
            <v>CONCRETAGEM DE PAREDES EM EDIFICAÇÕES UNIFAMILIARES FEITAS COM SISTEMA DE FÔRMAS MANUSEÁVEIS, COM CONCRETO USINADO BOMBEÁVEL FCK 25 MPA - LANÇAMENTO, ADENSAMENTO E ACABAMENTO (EXCLUSIVE BOMBA LANÇA). AF_06/2015</v>
          </cell>
          <cell r="C2355" t="str">
            <v>M3</v>
          </cell>
          <cell r="D2355">
            <v>509.69</v>
          </cell>
        </row>
        <row r="2356">
          <cell r="A2356">
            <v>99433</v>
          </cell>
          <cell r="B2356" t="str">
            <v>CONCRETAGEM DE PLATIBANDA EM EDIFICAÇÕES UNIFAMILIARES FEITAS COM SISTEMA DE FÔRMAS MANUSEÁVEIS, COM CONCRETO USINADO BOMBEÁVEL FCK 25 MPA, - LANÇAMENTO, ADENSAMENTO E ACABAMENTO (EXCLUSIVE BOMBA LANÇA). AF_06/2015</v>
          </cell>
          <cell r="C2356" t="str">
            <v>M3</v>
          </cell>
          <cell r="D2356">
            <v>566.41</v>
          </cell>
        </row>
        <row r="2357">
          <cell r="A2357">
            <v>99434</v>
          </cell>
          <cell r="B2357" t="str">
            <v>CONCRETAGEM DE LAJES EM EDIFICAÇÕES MULTIFAMILIARES FEITAS COM SISTEMA DE FÔRMAS MANUSEÁVEIS, COM CONCRETO USINADO BOMBEÁVEL FCK 25 MPA - LANÇAMENTO, ADENSAMENTO E ACABAMENTO (EXCLUSIVE BOMBA LANÇA). AF_06/2015</v>
          </cell>
          <cell r="C2357" t="str">
            <v>M3</v>
          </cell>
          <cell r="D2357">
            <v>539.89</v>
          </cell>
        </row>
        <row r="2358">
          <cell r="A2358">
            <v>99435</v>
          </cell>
          <cell r="B2358" t="str">
            <v>CONCRETAGEM DE PAREDES EM EDIFICAÇÕES MULTIFAMILIARES FEITAS COM SISTEMA DE FÔRMAS MANUSEÁVEIS, COM CONCRETO USINADO BOMBEÁVEL FCK 25 MPA - LANÇAMENTO, ADENSAMENTO E ACABAMENTO (EXCLUSIVE BOMBA LANÇA). AF_06/2015</v>
          </cell>
          <cell r="C2358" t="str">
            <v>M3</v>
          </cell>
          <cell r="D2358">
            <v>522.64</v>
          </cell>
        </row>
        <row r="2359">
          <cell r="A2359">
            <v>99436</v>
          </cell>
          <cell r="B2359" t="str">
            <v>CONCRETAGEM DE PLATIBANDA EM EDIFICAÇÕES MULTIFAMILIARES FEITAS COM SISTEMA DE FÔRMAS MANUSEÁVEIS, COM CONCRETO USINADO BOMBEÁVEL FCK 25 MPA - LANÇAMENTO, ADENSAMENTO E ACABAMENTO (EXCLUSIVE BOMBA LANÇA). AF_06/2015</v>
          </cell>
          <cell r="C2359" t="str">
            <v>M3</v>
          </cell>
          <cell r="D2359">
            <v>582.9</v>
          </cell>
        </row>
        <row r="2360">
          <cell r="A2360">
            <v>99437</v>
          </cell>
          <cell r="B2360" t="str">
            <v>CONCRETAGEM DE PLATIBANDA EM EDIFICAÇÕES UNIFAMILIARES FEITAS COM SISTEMA DE FÔRMAS MANUSEÁVEIS, COM CONCRETO USINADO AUTOADENSÁVEL FCK 25 MPA - LANÇAMENTO E ACABAMENTO. AF_06/2015</v>
          </cell>
          <cell r="C2360" t="str">
            <v>M3</v>
          </cell>
          <cell r="D2360">
            <v>481.66</v>
          </cell>
        </row>
        <row r="2361">
          <cell r="A2361">
            <v>99438</v>
          </cell>
          <cell r="B2361" t="str">
            <v>CONCRETAGEM DE PLATIBANDA EM EDIFICAÇÕES MULTIFAMILIARES FEITAS COM SISTEMA DE FÔRMAS MANUSEÁVEIS, COM CONCRETO USINADO AUTOADENSÁVEL FCK 25 MPA - LANÇAMENTO E ACABAMENTO. AF_06/2015</v>
          </cell>
          <cell r="C2361" t="str">
            <v>M3</v>
          </cell>
          <cell r="D2361">
            <v>486.65</v>
          </cell>
        </row>
        <row r="2362">
          <cell r="A2362">
            <v>99439</v>
          </cell>
          <cell r="B2362" t="str">
            <v>CONCRETAGEM DE EDIFICAÇÕES (PAREDES E LAJES) FEITAS COM SISTEMA DE FÔRMAS MANUSEÁVEIS, COM CONCRETO USINADO BOMBEÁVEL FCK 25 MPA - LANÇAMENTO, ADENSAMENTO E ACABAMENTO (EXCLUSIVE BOMBA LANÇA). AF_06/2015</v>
          </cell>
          <cell r="C2362" t="str">
            <v>M3</v>
          </cell>
          <cell r="D2362">
            <v>527.61</v>
          </cell>
        </row>
        <row r="2363">
          <cell r="A2363" t="str">
            <v>74141/1</v>
          </cell>
          <cell r="B2363" t="str">
            <v>LAJE PRE-MOLD BETA 11 P/1KN/M2 VAOS 4,40M/INCL VIGOTAS TIJOLOS ARMADURA NEGATIVA CAPEAMENTO 3CM CONCRETO 20MPA ESCORAMENTO MATERIAL E MAO  DE OBRA.</v>
          </cell>
          <cell r="C2363" t="str">
            <v>M2</v>
          </cell>
          <cell r="D2363">
            <v>88.37</v>
          </cell>
        </row>
        <row r="2364">
          <cell r="A2364" t="str">
            <v>74141/2</v>
          </cell>
          <cell r="B2364" t="str">
            <v>LAJE PRE-MOLD BETA 12 P/3,5KN/M2 VAO 4,1M INCL VIGOTAS TIJOLOS ARMADU-RA NEGATIVA CAPEAMENTO 3CM CONCRETO 15MPA ESCORAMENTO MATERIAIS E MAO DE OBRA.</v>
          </cell>
          <cell r="C2364" t="str">
            <v>M2</v>
          </cell>
          <cell r="D2364">
            <v>97.57</v>
          </cell>
        </row>
        <row r="2365">
          <cell r="A2365" t="str">
            <v>74141/3</v>
          </cell>
          <cell r="B2365" t="str">
            <v>LAJE PRE-MOLD BETA 16 P/3,5KN/M2 VAO 5,2M INCL VIGOTAS TIJOLOS ARMADU-RA NEGATIVA CAPEAMENTO 3CM CONCRETO 15MPA ESCORAMENTO MATERIAL E MAO  DE OBRA.</v>
          </cell>
          <cell r="C2365" t="str">
            <v>M2</v>
          </cell>
          <cell r="D2365">
            <v>117.47</v>
          </cell>
        </row>
        <row r="2366">
          <cell r="A2366" t="str">
            <v>74141/4</v>
          </cell>
          <cell r="B2366" t="str">
            <v>LAJE PRE-MOLD BETA 20 P/3,5KN/M2 VAO 6,2M INCL VIGOTAS TIJOLOS ARMADU-RA NEGATIVA CAPEAMENTO 3CM CONCRETO 15MPA ESCORAMENTO MATERIAL E MAO  DE OBRA.</v>
          </cell>
          <cell r="C2366" t="str">
            <v>M2</v>
          </cell>
          <cell r="D2366">
            <v>135.86000000000001</v>
          </cell>
        </row>
        <row r="2367">
          <cell r="A2367" t="str">
            <v>74202/1</v>
          </cell>
          <cell r="B2367" t="str">
            <v>LAJE PRE-MOLDADA P/FORRO, SOBRECARGA 100KG/M2, VAOS ATE 3,50M/E=8CM, C/LAJOTAS E CAP.C/CONC FCK=20MPA, 3CM, INTER-EIXO 38CM, C/ESCORAMENTO (REAPR.3X) E FERRAGEM NEGATIVA</v>
          </cell>
          <cell r="C2367" t="str">
            <v>M2</v>
          </cell>
          <cell r="D2367">
            <v>79.56</v>
          </cell>
        </row>
        <row r="2368">
          <cell r="A2368" t="str">
            <v>74202/2</v>
          </cell>
          <cell r="B2368" t="str">
            <v>LAJE PRE-MOLDADA P/PISO, SOBRECARGA 200KG/M2, VAOS ATE 3,50M/E=8CM, C/LAJOTAS E CAP.C/CONC FCK=20MPA, 4CM, INTER-EIXO 38CM, C/ESCORAMENTO (REAPR.3X) E FERRAGEM NEGATIVA</v>
          </cell>
          <cell r="C2368" t="str">
            <v>M2</v>
          </cell>
          <cell r="D2368">
            <v>86.9</v>
          </cell>
        </row>
        <row r="2369">
          <cell r="A2369" t="str">
            <v>73817/1</v>
          </cell>
          <cell r="B2369" t="str">
            <v>EMBASAMENTO DE MATERIAL GRANULAR - PO DE PEDRA</v>
          </cell>
          <cell r="C2369" t="str">
            <v>M3</v>
          </cell>
          <cell r="D2369">
            <v>108.55</v>
          </cell>
        </row>
        <row r="2370">
          <cell r="A2370" t="str">
            <v>73817/2</v>
          </cell>
          <cell r="B2370" t="str">
            <v>EMBASAMENTO DE MATERIAL GRANULAR - RACHAO</v>
          </cell>
          <cell r="C2370" t="str">
            <v>M3</v>
          </cell>
          <cell r="D2370">
            <v>140.22999999999999</v>
          </cell>
        </row>
        <row r="2371">
          <cell r="A2371" t="str">
            <v>74078/1</v>
          </cell>
          <cell r="B2371" t="str">
            <v>AGULHAMENTO FUNDO DE VALAS C/MACO 30KG PEDRA-DE-MAO H=10CM</v>
          </cell>
          <cell r="C2371" t="str">
            <v>M2</v>
          </cell>
          <cell r="D2371">
            <v>32.28</v>
          </cell>
        </row>
        <row r="2372">
          <cell r="A2372">
            <v>83518</v>
          </cell>
          <cell r="B2372" t="str">
            <v>ALVENARIA EMBASAMENTO E=20 CM BLOCO CONCRETO</v>
          </cell>
          <cell r="C2372" t="str">
            <v>M3</v>
          </cell>
          <cell r="D2372">
            <v>343.95</v>
          </cell>
        </row>
        <row r="2373">
          <cell r="A2373">
            <v>95467</v>
          </cell>
          <cell r="B2373" t="str">
            <v>EMBASAMENTO C/PEDRA ARGAMASSADA UTILIZANDO ARG.CIM/AREIA 1:4</v>
          </cell>
          <cell r="C2373" t="str">
            <v>M3</v>
          </cell>
          <cell r="D2373">
            <v>395.36</v>
          </cell>
        </row>
        <row r="2374">
          <cell r="A2374">
            <v>68328</v>
          </cell>
          <cell r="B2374" t="str">
            <v>JUNTA DE DILATACAO COM ISOPOR 10 MM</v>
          </cell>
          <cell r="C2374" t="str">
            <v>M2</v>
          </cell>
          <cell r="D2374">
            <v>10.31</v>
          </cell>
        </row>
        <row r="2375">
          <cell r="A2375" t="str">
            <v>73898/1</v>
          </cell>
          <cell r="B2375" t="str">
            <v>JUNTA DE DILATACAO ELASTICA (PVC) O-220/6 PRESSAO ATE 30 MCA</v>
          </cell>
          <cell r="C2375" t="str">
            <v>M</v>
          </cell>
          <cell r="D2375">
            <v>96.52</v>
          </cell>
        </row>
        <row r="2376">
          <cell r="A2376">
            <v>79471</v>
          </cell>
          <cell r="B2376" t="str">
            <v>PINTURA ADESIVA P/ CONCRETO, A BASE DE RESINA EPOXI ( SIKADUR 32 )</v>
          </cell>
          <cell r="C2376" t="str">
            <v>KG</v>
          </cell>
          <cell r="D2376">
            <v>50.76</v>
          </cell>
        </row>
        <row r="2377">
          <cell r="A2377">
            <v>98576</v>
          </cell>
          <cell r="B2377" t="str">
            <v>TRATAMENTO DE JUNTA DE DILATAÇÃO COM MANTA ASFÁLTICA ADERIDA COM MAÇARICO. AF_06/2018</v>
          </cell>
          <cell r="C2377" t="str">
            <v>M</v>
          </cell>
          <cell r="D2377">
            <v>16.18</v>
          </cell>
        </row>
        <row r="2378">
          <cell r="A2378">
            <v>93182</v>
          </cell>
          <cell r="B2378" t="str">
            <v>VERGA PRÉ-MOLDADA PARA JANELAS COM ATÉ 1,5 M DE VÃO. AF_03/2016</v>
          </cell>
          <cell r="C2378" t="str">
            <v>M</v>
          </cell>
          <cell r="D2378">
            <v>22.18</v>
          </cell>
        </row>
        <row r="2379">
          <cell r="A2379">
            <v>93183</v>
          </cell>
          <cell r="B2379" t="str">
            <v>VERGA PRÉ-MOLDADA PARA JANELAS COM MAIS DE 1,5 M DE VÃO. AF_03/2016</v>
          </cell>
          <cell r="C2379" t="str">
            <v>M</v>
          </cell>
          <cell r="D2379">
            <v>27.85</v>
          </cell>
        </row>
        <row r="2380">
          <cell r="A2380">
            <v>93184</v>
          </cell>
          <cell r="B2380" t="str">
            <v>VERGA PRÉ-MOLDADA PARA PORTAS COM ATÉ 1,5 M DE VÃO. AF_03/2016</v>
          </cell>
          <cell r="C2380" t="str">
            <v>M</v>
          </cell>
          <cell r="D2380">
            <v>17</v>
          </cell>
        </row>
        <row r="2381">
          <cell r="A2381">
            <v>93185</v>
          </cell>
          <cell r="B2381" t="str">
            <v>VERGA PRÉ-MOLDADA PARA PORTAS COM MAIS DE 1,5 M DE VÃO. AF_03/2016</v>
          </cell>
          <cell r="C2381" t="str">
            <v>M</v>
          </cell>
          <cell r="D2381">
            <v>27.38</v>
          </cell>
        </row>
        <row r="2382">
          <cell r="A2382">
            <v>93186</v>
          </cell>
          <cell r="B2382" t="str">
            <v>VERGA MOLDADA IN LOCO EM CONCRETO PARA JANELAS COM ATÉ 1,5 M DE VÃO. AF_03/2016</v>
          </cell>
          <cell r="C2382" t="str">
            <v>M</v>
          </cell>
          <cell r="D2382">
            <v>39.67</v>
          </cell>
        </row>
        <row r="2383">
          <cell r="A2383">
            <v>93187</v>
          </cell>
          <cell r="B2383" t="str">
            <v>VERGA MOLDADA IN LOCO EM CONCRETO PARA JANELAS COM MAIS DE 1,5 M DE VÃO. AF_03/2016</v>
          </cell>
          <cell r="C2383" t="str">
            <v>M</v>
          </cell>
          <cell r="D2383">
            <v>44.82</v>
          </cell>
        </row>
        <row r="2384">
          <cell r="A2384">
            <v>93188</v>
          </cell>
          <cell r="B2384" t="str">
            <v>VERGA MOLDADA IN LOCO EM CONCRETO PARA PORTAS COM ATÉ 1,5 M DE VÃO. AF_03/2016</v>
          </cell>
          <cell r="C2384" t="str">
            <v>M</v>
          </cell>
          <cell r="D2384">
            <v>38.92</v>
          </cell>
        </row>
        <row r="2385">
          <cell r="A2385">
            <v>93189</v>
          </cell>
          <cell r="B2385" t="str">
            <v>VERGA MOLDADA IN LOCO EM CONCRETO PARA PORTAS COM MAIS DE 1,5 M DE VÃO. AF_03/2016</v>
          </cell>
          <cell r="C2385" t="str">
            <v>M</v>
          </cell>
          <cell r="D2385">
            <v>45.36</v>
          </cell>
        </row>
        <row r="2386">
          <cell r="A2386">
            <v>93190</v>
          </cell>
          <cell r="B2386" t="str">
            <v>VERGA MOLDADA IN LOCO COM UTILIZAÇÃO DE BLOCOS CANALETA PARA JANELAS COM ATÉ 1,5 M DE VÃO. AF_03/2016</v>
          </cell>
          <cell r="C2386" t="str">
            <v>M</v>
          </cell>
          <cell r="D2386">
            <v>30.26</v>
          </cell>
        </row>
        <row r="2387">
          <cell r="A2387">
            <v>93191</v>
          </cell>
          <cell r="B2387" t="str">
            <v>VERGA MOLDADA IN LOCO COM UTILIZAÇÃO DE BLOCOS CANALETA PARA JANELAS COM MAIS DE 1,5 M DE VÃO. AF_03/2016</v>
          </cell>
          <cell r="C2387" t="str">
            <v>M</v>
          </cell>
          <cell r="D2387">
            <v>31.06</v>
          </cell>
        </row>
        <row r="2388">
          <cell r="A2388">
            <v>93192</v>
          </cell>
          <cell r="B2388" t="str">
            <v>VERGA MOLDADA IN LOCO COM UTILIZAÇÃO DE BLOCOS CANALETA PARA PORTAS COM ATÉ 1,5 M DE VÃO. AF_03/2016</v>
          </cell>
          <cell r="C2388" t="str">
            <v>M</v>
          </cell>
          <cell r="D2388">
            <v>33.85</v>
          </cell>
        </row>
        <row r="2389">
          <cell r="A2389">
            <v>93193</v>
          </cell>
          <cell r="B2389" t="str">
            <v>VERGA MOLDADA IN LOCO COM UTILIZAÇÃO DE BLOCOS CANALETA PARA PORTAS COM MAIS DE 1,5 M DE VÃO. AF_03/2016</v>
          </cell>
          <cell r="C2389" t="str">
            <v>M</v>
          </cell>
          <cell r="D2389">
            <v>31.65</v>
          </cell>
        </row>
        <row r="2390">
          <cell r="A2390">
            <v>93194</v>
          </cell>
          <cell r="B2390" t="str">
            <v>CONTRAVERGA PRÉ-MOLDADA PARA VÃOS DE ATÉ 1,5 M DE COMPRIMENTO. AF_03/2016</v>
          </cell>
          <cell r="C2390" t="str">
            <v>M</v>
          </cell>
          <cell r="D2390">
            <v>21.87</v>
          </cell>
        </row>
        <row r="2391">
          <cell r="A2391">
            <v>93195</v>
          </cell>
          <cell r="B2391" t="str">
            <v>CONTRAVERGA PRÉ-MOLDADA PARA VÃOS DE MAIS DE 1,5 M DE COMPRIMENTO. AF_03/2016</v>
          </cell>
          <cell r="C2391" t="str">
            <v>M</v>
          </cell>
          <cell r="D2391">
            <v>25.76</v>
          </cell>
        </row>
        <row r="2392">
          <cell r="A2392">
            <v>93196</v>
          </cell>
          <cell r="B2392" t="str">
            <v>CONTRAVERGA MOLDADA IN LOCO EM CONCRETO PARA VÃOS DE ATÉ 1,5 M DE COMPRIMENTO. AF_03/2016</v>
          </cell>
          <cell r="C2392" t="str">
            <v>M</v>
          </cell>
          <cell r="D2392">
            <v>37.85</v>
          </cell>
        </row>
        <row r="2393">
          <cell r="A2393">
            <v>93197</v>
          </cell>
          <cell r="B2393" t="str">
            <v>CONTRAVERGA MOLDADA IN LOCO EM CONCRETO PARA VÃOS DE MAIS DE 1,5 M DE COMPRIMENTO. AF_03/2016</v>
          </cell>
          <cell r="C2393" t="str">
            <v>M</v>
          </cell>
          <cell r="D2393">
            <v>41.79</v>
          </cell>
        </row>
        <row r="2394">
          <cell r="A2394">
            <v>93198</v>
          </cell>
          <cell r="B2394" t="str">
            <v>CONTRAVERGA MOLDADA IN LOCO COM UTILIZAÇÃO DE BLOCOS CANALETA PARA VÃOS DE ATÉ 1,5 M DE COMPRIMENTO. AF_03/2016</v>
          </cell>
          <cell r="C2394" t="str">
            <v>M</v>
          </cell>
          <cell r="D2394">
            <v>27.44</v>
          </cell>
        </row>
        <row r="2395">
          <cell r="A2395">
            <v>93199</v>
          </cell>
          <cell r="B2395" t="str">
            <v>CONTRAVERGA MOLDADA IN LOCO COM UTILIZAÇÃO DE BLOCOS CANALETA PARA VÃOS DE MAIS DE 1,5 M DE COMPRIMENTO. AF_03/2016</v>
          </cell>
          <cell r="C2395" t="str">
            <v>M</v>
          </cell>
          <cell r="D2395">
            <v>26.99</v>
          </cell>
        </row>
        <row r="2396">
          <cell r="A2396">
            <v>93200</v>
          </cell>
          <cell r="B2396" t="str">
            <v>FIXAÇÃO (ENCUNHAMENTO) DE ALVENARIA DE VEDAÇÃO COM ARGAMASSA APLICADA COM BISNAGA. AF_03/2016</v>
          </cell>
          <cell r="C2396" t="str">
            <v>M</v>
          </cell>
          <cell r="D2396">
            <v>2.1</v>
          </cell>
        </row>
        <row r="2397">
          <cell r="A2397">
            <v>93201</v>
          </cell>
          <cell r="B2397" t="str">
            <v>FIXAÇÃO (ENCUNHAMENTO) DE ALVENARIA DE VEDAÇÃO COM ARGAMASSA APLICADA COM COLHER. AF_03/2016</v>
          </cell>
          <cell r="C2397" t="str">
            <v>M</v>
          </cell>
          <cell r="D2397">
            <v>4.5599999999999996</v>
          </cell>
        </row>
        <row r="2398">
          <cell r="A2398">
            <v>93202</v>
          </cell>
          <cell r="B2398" t="str">
            <v>FIXAÇÃO (ENCUNHAMENTO) DE ALVENARIA DE VEDAÇÃO COM TIJOLO MACIÇO. AF_03/2016</v>
          </cell>
          <cell r="C2398" t="str">
            <v>M</v>
          </cell>
          <cell r="D2398">
            <v>17.989999999999998</v>
          </cell>
        </row>
        <row r="2399">
          <cell r="A2399">
            <v>93203</v>
          </cell>
          <cell r="B2399" t="str">
            <v>FIXAÇÃO (ENCUNHAMENTO) DE ALVENARIA DE VEDAÇÃO COM ESPUMA DE POLIURETANO EXPANSIVA. AF_03/2016</v>
          </cell>
          <cell r="C2399" t="str">
            <v>M</v>
          </cell>
          <cell r="D2399">
            <v>11.13</v>
          </cell>
        </row>
        <row r="2400">
          <cell r="A2400">
            <v>93204</v>
          </cell>
          <cell r="B2400" t="str">
            <v>CINTA DE AMARRAÇÃO DE ALVENARIA MOLDADA IN LOCO EM CONCRETO. AF_03/2016</v>
          </cell>
          <cell r="C2400" t="str">
            <v>M</v>
          </cell>
          <cell r="D2400">
            <v>30.91</v>
          </cell>
        </row>
        <row r="2401">
          <cell r="A2401">
            <v>93205</v>
          </cell>
          <cell r="B2401" t="str">
            <v>CINTA DE AMARRAÇÃO DE ALVENARIA MOLDADA IN LOCO COM UTILIZAÇÃO DE BLOCOS CANALETA. AF_03/2016</v>
          </cell>
          <cell r="C2401" t="str">
            <v>M</v>
          </cell>
          <cell r="D2401">
            <v>24.17</v>
          </cell>
        </row>
        <row r="2402">
          <cell r="A2402">
            <v>71623</v>
          </cell>
          <cell r="B2402" t="str">
            <v>CHAPIM DE CONCRETO APARENTE COM ACABAMENTO DESEMPENADO, FORMA DE COMPENSADO PLASTIFICADO (MADEIRIT) DE 14 X 10 CM, FUNDIDO NO LOCAL.</v>
          </cell>
          <cell r="C2402" t="str">
            <v>M</v>
          </cell>
          <cell r="D2402">
            <v>26.8</v>
          </cell>
        </row>
        <row r="2403">
          <cell r="A2403" t="str">
            <v>74144/2</v>
          </cell>
          <cell r="B2403" t="str">
            <v>SUPORTE APOIO CAIXA D AGUA BARROTES MADEIRA DE 1</v>
          </cell>
          <cell r="C2403" t="str">
            <v>UN</v>
          </cell>
          <cell r="D2403">
            <v>13.3</v>
          </cell>
        </row>
        <row r="2404">
          <cell r="A2404">
            <v>83513</v>
          </cell>
          <cell r="B2404" t="str">
            <v>FORNECIMENTO DE PERFIL SIMPLES "I" OU "H" ATE 8" INCLUSIVE PERDAS</v>
          </cell>
          <cell r="C2404" t="str">
            <v>KG</v>
          </cell>
          <cell r="D2404">
            <v>6.89</v>
          </cell>
        </row>
        <row r="2405">
          <cell r="A2405">
            <v>83514</v>
          </cell>
          <cell r="B2405" t="str">
            <v>FORNECIMENTO DE PERFIL SIMPLES "I" OU "H" 8 A 12" INCLUSIVE PERDAS</v>
          </cell>
          <cell r="C2405" t="str">
            <v>KG</v>
          </cell>
          <cell r="D2405">
            <v>6.99</v>
          </cell>
        </row>
        <row r="2406">
          <cell r="A2406">
            <v>84153</v>
          </cell>
          <cell r="B2406" t="str">
            <v>APARELHO DE APOIO NEOPRENE NAO FRETADO (1,4KG/DM3)</v>
          </cell>
          <cell r="C2406" t="str">
            <v>KG</v>
          </cell>
          <cell r="D2406">
            <v>66.239999999999995</v>
          </cell>
        </row>
        <row r="2407">
          <cell r="A2407">
            <v>84154</v>
          </cell>
          <cell r="B2407" t="str">
            <v>APARELHO APOIO NEOPRENE FRETADO</v>
          </cell>
          <cell r="C2407" t="str">
            <v>DM3</v>
          </cell>
          <cell r="D2407">
            <v>137.66</v>
          </cell>
        </row>
        <row r="2408">
          <cell r="A2408">
            <v>85233</v>
          </cell>
          <cell r="B2408" t="str">
            <v>ESCADA EM CONCRETO ARMADO, FCK = 15 MPA, MOLDADA IN LOCO</v>
          </cell>
          <cell r="C2408" t="str">
            <v>M3</v>
          </cell>
          <cell r="D2408">
            <v>2292.6999999999998</v>
          </cell>
        </row>
        <row r="2409">
          <cell r="A2409">
            <v>95952</v>
          </cell>
          <cell r="B2409" t="str">
            <v>(COMPOSIÇÃO REPRESENTATIVA) EXECUÇÃO DE ESTRUTURAS DE CONCRETO ARMADO CONVENCIONAL, PARA EDIFICAÇÃO HABITACIONAL MULTIFAMILIAR (PRÉDIO), FCK = 25 MPA. AF_01/2017</v>
          </cell>
          <cell r="C2409" t="str">
            <v>M3</v>
          </cell>
          <cell r="D2409">
            <v>1514.83</v>
          </cell>
        </row>
        <row r="2410">
          <cell r="A2410">
            <v>95953</v>
          </cell>
          <cell r="B2410" t="str">
            <v>(COMPOSIÇÃO REPRESENTATIVA) EXECUÇÃO DE ESTRUTURAS DE CONCRETO ARMADO, PARA EDIFICAÇÃO HABITACIONAL UNIFAMILIAR COM DOIS PAVIMENTOS (CASA ISOLADA), FCK = 25 MPA. AF_01/2017</v>
          </cell>
          <cell r="C2410" t="str">
            <v>M3</v>
          </cell>
          <cell r="D2410">
            <v>2429.84</v>
          </cell>
        </row>
        <row r="2411">
          <cell r="A2411">
            <v>95954</v>
          </cell>
          <cell r="B2411" t="str">
            <v>(COMPOSIÇÃO REPRESENTATIVA) EXECUÇÃO DE ESTRUTURAS DE CONCRETO ARMADO, PARA EDIFICAÇÃO HABITACIONAL UNIFAMILIAR COM DOIS PAVIMENTOS (CASA EM EMPREENDIMENTOS), FCK = 25 MPA. AF_01/2017</v>
          </cell>
          <cell r="C2411" t="str">
            <v>M3</v>
          </cell>
          <cell r="D2411">
            <v>1738.68</v>
          </cell>
        </row>
        <row r="2412">
          <cell r="A2412">
            <v>95955</v>
          </cell>
          <cell r="B2412" t="str">
            <v>(COMPOSIÇÃO REPRESENTATIVA) EXECUÇÃO DE ESTRUTURAS DE CONCRETO ARMADO, PARA EDIFICAÇÃO HABITACIONAL UNIFAMILIAR TÉRREA (CASA ISOLADA), FCK = 25 MPA. AF_01/2017</v>
          </cell>
          <cell r="C2412" t="str">
            <v>M3</v>
          </cell>
          <cell r="D2412">
            <v>2128.77</v>
          </cell>
        </row>
        <row r="2413">
          <cell r="A2413">
            <v>95956</v>
          </cell>
          <cell r="B2413" t="str">
            <v>(COMPOSIÇÃO REPRESENTATIVA) EXECUÇÃO DE ESTRUTURAS DE CONCRETO ARMADO, PARA EDIFICAÇÃO HABITACIONAL UNIFAMILIAR TÉRREA (CASA EM EMPREENDIMENTOS), FCK = 25 MPA. AF_01/2017</v>
          </cell>
          <cell r="C2413" t="str">
            <v>M3</v>
          </cell>
          <cell r="D2413">
            <v>1673.41</v>
          </cell>
        </row>
        <row r="2414">
          <cell r="A2414">
            <v>95957</v>
          </cell>
          <cell r="B2414" t="str">
            <v>(COMPOSIÇÃO REPRESENTATIVA) EXECUÇÃO DE ESTRUTURAS DE CONCRETO ARMADO, PARA EDIFICAÇÃO INSTITUCIONAL TÉRREA, FCK = 25 MPA. AF_01/2017</v>
          </cell>
          <cell r="C2414" t="str">
            <v>M3</v>
          </cell>
          <cell r="D2414">
            <v>2121.87</v>
          </cell>
        </row>
        <row r="2415">
          <cell r="A2415">
            <v>95969</v>
          </cell>
          <cell r="B2415" t="str">
            <v>(COMPOSIÇÃO REPRESENTATIVA) EXECUÇÃO DE ESCADA EM CONCRETO ARMADO, MOLDADA IN LOCO, FCK = 25 MPA. AF_02/2017</v>
          </cell>
          <cell r="C2415" t="str">
            <v>M3</v>
          </cell>
          <cell r="D2415">
            <v>2094.5</v>
          </cell>
        </row>
        <row r="2416">
          <cell r="A2416">
            <v>97733</v>
          </cell>
          <cell r="B2416" t="str">
            <v>PEÇA RETANGULAR PRÉ-MOLDADA, VOLUME DE CONCRETO DE ATÉ 10 LITROS, TAXA DE AÇO APROXIMADA DE 30KG/M³. AF_01/2018</v>
          </cell>
          <cell r="C2416" t="str">
            <v>M3</v>
          </cell>
          <cell r="D2416">
            <v>2403.4499999999998</v>
          </cell>
        </row>
        <row r="2417">
          <cell r="A2417">
            <v>97734</v>
          </cell>
          <cell r="B2417" t="str">
            <v>PEÇA RETANGULAR PRÉ-MOLDADA, VOLUME DE CONCRETO DE 10 A 30 LITROS, TAXA DE AÇO APROXIMADA DE 30KG/M³. AF_01/2018</v>
          </cell>
          <cell r="C2417" t="str">
            <v>M3</v>
          </cell>
          <cell r="D2417">
            <v>2098.5300000000002</v>
          </cell>
        </row>
        <row r="2418">
          <cell r="A2418">
            <v>97735</v>
          </cell>
          <cell r="B2418" t="str">
            <v>PEÇA RETANGULAR PRÉ-MOLDADA, VOLUME DE CONCRETO DE 30 A 100 LITROS, TAXA DE AÇO APROXIMADA DE 30KG/M³. AF_01/2018</v>
          </cell>
          <cell r="C2418" t="str">
            <v>M3</v>
          </cell>
          <cell r="D2418">
            <v>1728.32</v>
          </cell>
        </row>
        <row r="2419">
          <cell r="A2419">
            <v>97736</v>
          </cell>
          <cell r="B2419" t="str">
            <v>PEÇA RETANGULAR PRÉ-MOLDADA, VOLUME DE CONCRETO ACIMA DE 100 LITROS, TAXA DE AÇO APROXIMADA DE 30KG/M³. AF_01/2018</v>
          </cell>
          <cell r="C2419" t="str">
            <v>M3</v>
          </cell>
          <cell r="D2419">
            <v>1051.25</v>
          </cell>
        </row>
        <row r="2420">
          <cell r="A2420">
            <v>97737</v>
          </cell>
          <cell r="B2420" t="str">
            <v>PEÇA RETANGULAR PRÉ-MOLDADA, VOLUME DE CONCRETO DE 30 A 70 LITROS , TAXA DE AÇO APROXIMADA DE 70KG/M³. AF_01/2018</v>
          </cell>
          <cell r="C2420" t="str">
            <v>M3</v>
          </cell>
          <cell r="D2420">
            <v>2353.83</v>
          </cell>
        </row>
        <row r="2421">
          <cell r="A2421">
            <v>97738</v>
          </cell>
          <cell r="B2421" t="str">
            <v>PEÇA CIRCULAR PRÉ-MOLDADA, VOLUME DE CONCRETO DE 10 A 30 LITROS, TAXA DE FIBRA DE POLIPROPILENO APROXIMADA DE 6 KG/M³. AF_01/2018_P</v>
          </cell>
          <cell r="C2421" t="str">
            <v>M3</v>
          </cell>
          <cell r="D2421">
            <v>3102.71</v>
          </cell>
        </row>
        <row r="2422">
          <cell r="A2422">
            <v>97739</v>
          </cell>
          <cell r="B2422" t="str">
            <v>PEÇA CIRCULAR PRÉ-MOLDADA, VOLUME DE CONCRETO DE 30 A 100 LITROS, TAXA DE AÇO APROXIMADA DE 30KG/M³. AF_01/2018</v>
          </cell>
          <cell r="C2422" t="str">
            <v>M3</v>
          </cell>
          <cell r="D2422">
            <v>1947.46</v>
          </cell>
        </row>
        <row r="2423">
          <cell r="A2423">
            <v>97740</v>
          </cell>
          <cell r="B2423" t="str">
            <v>PEÇA CIRCULAR PRÉ-MOLDADA, VOLUME DE CONCRETO ACIMA DE 100 LITROS, TAXA DE AÇO APROXIMADA DE 30KG/M³. AF_01/2018</v>
          </cell>
          <cell r="C2423" t="str">
            <v>M3</v>
          </cell>
          <cell r="D2423">
            <v>1377.15</v>
          </cell>
        </row>
        <row r="2424">
          <cell r="A2424">
            <v>98615</v>
          </cell>
          <cell r="B2424" t="str">
            <v>CONTENÇÃO EM CORTINA COM ESTACAS ESPAÇADAS COM 30 CM DE DIÂMETRO E PROFUNDIDADE MENOR OU IGUAL A 10 M. AF_06/2018</v>
          </cell>
          <cell r="C2424" t="str">
            <v>M2</v>
          </cell>
          <cell r="D2424">
            <v>93.16</v>
          </cell>
        </row>
        <row r="2425">
          <cell r="A2425">
            <v>98616</v>
          </cell>
          <cell r="B2425" t="str">
            <v>CONTENÇÃO EM CORTINA COM ESTACAS ESPAÇADAS COM 30 CM DE DIÂMETRO E PROFUNDIDADE MAIOR QUE 10 M E MENOR OU IGUAL A 15 M. AF_06/2018</v>
          </cell>
          <cell r="C2425" t="str">
            <v>M2</v>
          </cell>
          <cell r="D2425">
            <v>74.56</v>
          </cell>
        </row>
        <row r="2426">
          <cell r="A2426">
            <v>98617</v>
          </cell>
          <cell r="B2426" t="str">
            <v>CONTENÇÃO EM CORTINA COM ESTACAS ESPAÇADAS COM 30 CM DE DIÂMETRO E PROFUNDIDADE MAIOR QUE 15 M. AF_06/2018</v>
          </cell>
          <cell r="C2426" t="str">
            <v>M2</v>
          </cell>
          <cell r="D2426">
            <v>69.599999999999994</v>
          </cell>
        </row>
        <row r="2427">
          <cell r="A2427">
            <v>98618</v>
          </cell>
          <cell r="B2427" t="str">
            <v>CONTENÇÃO EM CORTINA COM ESTACAS ESPAÇADAS COM 40 CM DE DIÂMETRO E PROFUNDIDADE MENOR OU IGUAL A 10 M. AF_06/2018</v>
          </cell>
          <cell r="C2427" t="str">
            <v>M2</v>
          </cell>
          <cell r="D2427">
            <v>95.19</v>
          </cell>
        </row>
        <row r="2428">
          <cell r="A2428">
            <v>98619</v>
          </cell>
          <cell r="B2428" t="str">
            <v>CONTENÇÃO EM CORTINA COM ESTACAS ESPAÇADAS COM 40 CM DE DIÂMETRO E PROFUNDIDADE MAIOR QUE 10 M E MENOR OU IGUAL A 15 M. AF_06/2018</v>
          </cell>
          <cell r="C2428" t="str">
            <v>M2</v>
          </cell>
          <cell r="D2428">
            <v>87.66</v>
          </cell>
        </row>
        <row r="2429">
          <cell r="A2429">
            <v>98620</v>
          </cell>
          <cell r="B2429" t="str">
            <v>CONTENÇÃO EM CORTINA COM ESTACAS ESPAÇADAS COM 40 CM DE DIÂMETRO E PROFUNDIDADE MAIOR QUE 15 M. AF_06/2018</v>
          </cell>
          <cell r="C2429" t="str">
            <v>M2</v>
          </cell>
          <cell r="D2429">
            <v>83.84</v>
          </cell>
        </row>
        <row r="2430">
          <cell r="A2430">
            <v>98621</v>
          </cell>
          <cell r="B2430" t="str">
            <v>CONTENÇÃO EM CORTINA COM ESTACAS ESPAÇADAS COM 50 CM DE DIÂMETRO E PROFUNDIDADE MENOR OU IGUAL A 10 M. AF_06/2018</v>
          </cell>
          <cell r="C2430" t="str">
            <v>M2</v>
          </cell>
          <cell r="D2430">
            <v>109.29</v>
          </cell>
        </row>
        <row r="2431">
          <cell r="A2431">
            <v>98622</v>
          </cell>
          <cell r="B2431" t="str">
            <v>CONTENÇÃO EM CORTINA COM ESTACAS ESPAÇADAS COM 50 CM DE DIÂMETRO E PROFUNDIDADE MAIOR QUE 10 M E MENOR OU IGUAL A 15 M. AF_06/2018</v>
          </cell>
          <cell r="C2431" t="str">
            <v>M2</v>
          </cell>
          <cell r="D2431">
            <v>103.21</v>
          </cell>
        </row>
        <row r="2432">
          <cell r="A2432">
            <v>98623</v>
          </cell>
          <cell r="B2432" t="str">
            <v>CONTENÇÃO EM CORTINA COM ESTACAS ESPAÇADAS COM 50 CM DE DIÂMETRO E PROFUNDIDADE MAIOR QUE 15 M. AF_06/2018</v>
          </cell>
          <cell r="C2432" t="str">
            <v>M2</v>
          </cell>
          <cell r="D2432">
            <v>100.1</v>
          </cell>
        </row>
        <row r="2433">
          <cell r="A2433">
            <v>98624</v>
          </cell>
          <cell r="B2433" t="str">
            <v>CONTENÇÃO EM CORTINA COM ESTACAS ESPAÇADAS COM 60 CM DE DIÂMETRO E PROFUNDIDADE MENOR OU IGUAL A 10 M. AF_06/2018</v>
          </cell>
          <cell r="C2433" t="str">
            <v>M2</v>
          </cell>
          <cell r="D2433">
            <v>124.32</v>
          </cell>
        </row>
        <row r="2434">
          <cell r="A2434">
            <v>98625</v>
          </cell>
          <cell r="B2434" t="str">
            <v>CONTENÇÃO EM CORTINA COM ESTACAS ESPAÇADAS COM 60 CM DE DIÂMETRO E PROFUNDIDADE MAIOR QUE 10 M E MENOR OU IGUAL A 15 M. AF_06/2018</v>
          </cell>
          <cell r="C2434" t="str">
            <v>M2</v>
          </cell>
          <cell r="D2434">
            <v>119.19</v>
          </cell>
        </row>
        <row r="2435">
          <cell r="A2435">
            <v>98626</v>
          </cell>
          <cell r="B2435" t="str">
            <v>CONTENÇÃO EM CORTINA COM ESTACAS ESPAÇADAS COM 60 CM DE DIÂMETRO E PROFUNDIDADE MAIOR QUE 15 M. AF_06/2018</v>
          </cell>
          <cell r="C2435" t="str">
            <v>M2</v>
          </cell>
          <cell r="D2435">
            <v>116.5</v>
          </cell>
        </row>
        <row r="2436">
          <cell r="A2436">
            <v>98655</v>
          </cell>
          <cell r="B2436" t="str">
            <v>EXECUÇÃO DE MURETA GUIA PARA CONTENÇÃO/ FUNDAÇÃO COM 30 CM DE ESPESSURA. AF_06/2018</v>
          </cell>
          <cell r="C2436" t="str">
            <v>M</v>
          </cell>
          <cell r="D2436">
            <v>413.04</v>
          </cell>
        </row>
        <row r="2437">
          <cell r="A2437">
            <v>98656</v>
          </cell>
          <cell r="B2437" t="str">
            <v>EXECUÇÃO DE MURETA GUIA PARA CONTENÇÃO/ FUNDAÇÃO COM 40 CM DE ESPESSURA. AF_06/2018</v>
          </cell>
          <cell r="C2437" t="str">
            <v>M</v>
          </cell>
          <cell r="D2437">
            <v>418.36</v>
          </cell>
        </row>
        <row r="2438">
          <cell r="A2438">
            <v>98657</v>
          </cell>
          <cell r="B2438" t="str">
            <v>EXECUÇÃO DE MURETA GUIA PARA CONTENÇÃO/ FUNDAÇÃO COM 50 CM DE ESPESSURA. AF_06/2018</v>
          </cell>
          <cell r="C2438" t="str">
            <v>M</v>
          </cell>
          <cell r="D2438">
            <v>423.66</v>
          </cell>
        </row>
        <row r="2439">
          <cell r="A2439">
            <v>98658</v>
          </cell>
          <cell r="B2439" t="str">
            <v>EXECUÇÃO DE MURETA GUIA PARA CONTENÇÃO/ FUNDAÇÃO COM 60 CM DE ESPESSURA. AF_06/2018</v>
          </cell>
          <cell r="C2439" t="str">
            <v>M</v>
          </cell>
          <cell r="D2439">
            <v>428.97</v>
          </cell>
        </row>
        <row r="2440">
          <cell r="A2440">
            <v>98659</v>
          </cell>
          <cell r="B2440" t="str">
            <v>EXECUÇÃO DE MURETA GUIA PARA CONTENÇÃO/ FUNDAÇÃO COM 80 CM DE ESPESSURA. AF_06/2018</v>
          </cell>
          <cell r="C2440" t="str">
            <v>M</v>
          </cell>
          <cell r="D2440">
            <v>439.59</v>
          </cell>
        </row>
        <row r="2441">
          <cell r="A2441">
            <v>98746</v>
          </cell>
          <cell r="B2441" t="str">
            <v>SOLDA DE TOPO EM CHAPA/PERFIL/TUBO DE AÇO CHANFRADO, ESPESSURA=1/4''. AF_06/2018</v>
          </cell>
          <cell r="C2441" t="str">
            <v>M</v>
          </cell>
          <cell r="D2441">
            <v>39.15</v>
          </cell>
        </row>
        <row r="2442">
          <cell r="A2442">
            <v>98749</v>
          </cell>
          <cell r="B2442" t="str">
            <v>SOLDA DE TOPO EM CHAPA/PERFIL/TUBO DE AÇO CHANFRADO, ESPESSURA=5/16''. AF_06/2018</v>
          </cell>
          <cell r="C2442" t="str">
            <v>M</v>
          </cell>
          <cell r="D2442">
            <v>44.39</v>
          </cell>
        </row>
        <row r="2443">
          <cell r="A2443">
            <v>98750</v>
          </cell>
          <cell r="B2443" t="str">
            <v>SOLDA DE TOPO EM CHAPA/PERFIL/TUBO DE AÇO CHANFRADO, ESPESSURA=3/8''. AF_06/2018</v>
          </cell>
          <cell r="C2443" t="str">
            <v>M</v>
          </cell>
          <cell r="D2443">
            <v>50.49</v>
          </cell>
        </row>
        <row r="2444">
          <cell r="A2444">
            <v>98751</v>
          </cell>
          <cell r="B2444" t="str">
            <v>SOLDA DE TOPO EM CHAPA/PERFIL/TUBO DE AÇO CHANFRADO, ESPESSURA=1/2''. AF_06/2018</v>
          </cell>
          <cell r="C2444" t="str">
            <v>M</v>
          </cell>
          <cell r="D2444">
            <v>66.33</v>
          </cell>
        </row>
        <row r="2445">
          <cell r="A2445">
            <v>98752</v>
          </cell>
          <cell r="B2445" t="str">
            <v>SOLDA DE TOPO EM CHAPA/PERFIL/TUBO DE AÇO CHANFRADO, ESPESSURA=5/8''. AF_06/2018</v>
          </cell>
          <cell r="C2445" t="str">
            <v>M</v>
          </cell>
          <cell r="D2445">
            <v>85.07</v>
          </cell>
        </row>
        <row r="2446">
          <cell r="A2446">
            <v>98753</v>
          </cell>
          <cell r="B2446" t="str">
            <v>SOLDA DE TOPO EM CHAPA/PERFIL/TUBO DE AÇO CHANFRADO, ESPESSURA=3/4''. AF_06/2018</v>
          </cell>
          <cell r="C2446" t="str">
            <v>M</v>
          </cell>
          <cell r="D2446">
            <v>108.11</v>
          </cell>
        </row>
        <row r="2447">
          <cell r="A2447">
            <v>98560</v>
          </cell>
          <cell r="B2447" t="str">
            <v>IMPERMEABILIZAÇÃO DE PISO COM ARGAMASSA DE CIMENTO E AREIA, COM ADITIVO IMPERMEABILIZANTE, E = 2CM. AF_06/2018</v>
          </cell>
          <cell r="C2447" t="str">
            <v>M2</v>
          </cell>
          <cell r="D2447">
            <v>34.47</v>
          </cell>
        </row>
        <row r="2448">
          <cell r="A2448">
            <v>98561</v>
          </cell>
          <cell r="B2448" t="str">
            <v>IMPERMEABILIZAÇÃO DE PAREDES COM ARGAMASSA DE CIMENTO E AREIA, COM ADITIVO IMPERMEABILIZANTE, E = 2CM. AF_06/2018</v>
          </cell>
          <cell r="C2448" t="str">
            <v>M2</v>
          </cell>
          <cell r="D2448">
            <v>30.41</v>
          </cell>
        </row>
        <row r="2449">
          <cell r="A2449">
            <v>98562</v>
          </cell>
          <cell r="B2449" t="str">
            <v>IMPERMEABILIZAÇÃO DE FLOREIRA OU VIGA BALDRAME COM ARGAMASSA DE CIMENTO E AREIA, COM ADITIVO IMPERMEABILIZANTE, E = 2 CM. AF_06/2018</v>
          </cell>
          <cell r="C2449" t="str">
            <v>M2</v>
          </cell>
          <cell r="D2449">
            <v>30.13</v>
          </cell>
        </row>
        <row r="2450">
          <cell r="A2450">
            <v>83735</v>
          </cell>
          <cell r="B2450" t="str">
            <v>IMPERMEABILIZACAO DE SUPERFICIE COM CIMENTO IMPERMEABILIZANTE DE PEGA ULTRA RAPIDA, TRACO 1:1, E=0,5 CM</v>
          </cell>
          <cell r="C2450" t="str">
            <v>M2</v>
          </cell>
          <cell r="D2450">
            <v>56.53</v>
          </cell>
        </row>
        <row r="2451">
          <cell r="A2451">
            <v>98555</v>
          </cell>
          <cell r="B2451" t="str">
            <v>IMPERMEABILIZAÇÃO DE SUPERFÍCIE COM ARGAMASSA POLIMÉRICA / MEMBRANA ACRÍLICA, 3 DEMÃOS. AF_06/2018</v>
          </cell>
          <cell r="C2451" t="str">
            <v>M2</v>
          </cell>
          <cell r="D2451">
            <v>19.989999999999998</v>
          </cell>
        </row>
        <row r="2452">
          <cell r="A2452">
            <v>98556</v>
          </cell>
          <cell r="B2452" t="str">
            <v>IMPERMEABILIZAÇÃO DE SUPERFÍCIE COM ARGAMASSA POLIMÉRICA / MEMBRANA ACRÍLICA, 4 DEMÃOS, REFORÇADA COM VÉU DE POLIÉSTER (MAV). AF_06/2018</v>
          </cell>
          <cell r="C2452" t="str">
            <v>M2</v>
          </cell>
          <cell r="D2452">
            <v>37.520000000000003</v>
          </cell>
        </row>
        <row r="2453">
          <cell r="A2453">
            <v>98558</v>
          </cell>
          <cell r="B2453" t="str">
            <v>TRATAMENTO DE RALO OU PONTO EMERGENTE COM ARGAMASSA POLIMÉRICA / MEMBRANA ACRÍLICA REFORÇADO COM VÉU DE POLIÉSTER (MAV). AF_06/2018</v>
          </cell>
          <cell r="C2453" t="str">
            <v>UN</v>
          </cell>
          <cell r="D2453">
            <v>5.72</v>
          </cell>
        </row>
        <row r="2454">
          <cell r="A2454">
            <v>98559</v>
          </cell>
          <cell r="B2454" t="str">
            <v>TRATAMENTO DE RODAPÉ COM VÉU DE POLIÉSTER. AF_06/2018</v>
          </cell>
          <cell r="C2454" t="str">
            <v>M</v>
          </cell>
          <cell r="D2454">
            <v>3.45</v>
          </cell>
        </row>
        <row r="2455">
          <cell r="A2455">
            <v>68053</v>
          </cell>
          <cell r="B2455" t="str">
            <v>FORNECIMENTO/INSTALACAO LONA PLASTICA PRETA, PARA IMPERMEABILIZACAO, ESPESSURA 150 MICRAS.</v>
          </cell>
          <cell r="C2455" t="str">
            <v>M2</v>
          </cell>
          <cell r="D2455">
            <v>5.1100000000000003</v>
          </cell>
        </row>
        <row r="2456">
          <cell r="A2456" t="str">
            <v>74033/1</v>
          </cell>
          <cell r="B2456" t="str">
            <v>IMPERMEABILIZACAO DE SUPERFICIE COM GEOMEMBRANA (MANTA TERMOPLASTICA LISA) TIPO PEAD, E=2MM.</v>
          </cell>
          <cell r="C2456" t="str">
            <v>M2</v>
          </cell>
          <cell r="D2456">
            <v>44.3</v>
          </cell>
        </row>
        <row r="2457">
          <cell r="A2457">
            <v>98546</v>
          </cell>
          <cell r="B2457" t="str">
            <v>IMPERMEABILIZAÇÃO DE SUPERFÍCIE COM MANTA ASFÁLTICA, UMA CAMADA, INCLUSIVE APLICAÇÃO DE PRIMER ASFÁLTICO, E=3MM. AF_06/2018</v>
          </cell>
          <cell r="C2457" t="str">
            <v>M2</v>
          </cell>
          <cell r="D2457">
            <v>78.31</v>
          </cell>
        </row>
        <row r="2458">
          <cell r="A2458">
            <v>98547</v>
          </cell>
          <cell r="B2458" t="str">
            <v>IMPERMEABILIZAÇÃO DE SUPERFÍCIE COM MANTA ASFÁLTICA, DUAS CAMADAS, INCLUSIVE APLICAÇÃO DE PRIMER ASFÁLTICO, E=3MM E E=4MM. AF_06/2018</v>
          </cell>
          <cell r="C2458" t="str">
            <v>M2</v>
          </cell>
          <cell r="D2458">
            <v>143.93</v>
          </cell>
        </row>
        <row r="2459">
          <cell r="A2459" t="str">
            <v>73762/4</v>
          </cell>
          <cell r="B2459" t="str">
            <v>IMPERMEABILIZACAO DE SUPERFICIE COM ASFALTO ELASTOMERICO, INCLUSOS PRIMER E VEU DE FIBRA DE VIDRO.</v>
          </cell>
          <cell r="C2459" t="str">
            <v>M2</v>
          </cell>
          <cell r="D2459">
            <v>150.69</v>
          </cell>
        </row>
        <row r="2460">
          <cell r="A2460" t="str">
            <v>74066/2</v>
          </cell>
          <cell r="B2460" t="str">
            <v>IMPERMEABILIZACAO DE SUPERFICIE, COM IMPERMEABILIZANTE FLEXIVEL A BASE ACRILICA.</v>
          </cell>
          <cell r="C2460" t="str">
            <v>M2</v>
          </cell>
          <cell r="D2460">
            <v>71.040000000000006</v>
          </cell>
        </row>
        <row r="2461">
          <cell r="A2461" t="str">
            <v>74106/1</v>
          </cell>
          <cell r="B2461" t="str">
            <v>IMPERMEABILIZACAO DE ESTRUTURAS ENTERRADAS, COM TINTA ASFALTICA, DUAS DEMAOS.</v>
          </cell>
          <cell r="C2461" t="str">
            <v>M2</v>
          </cell>
          <cell r="D2461">
            <v>9.91</v>
          </cell>
        </row>
        <row r="2462">
          <cell r="A2462">
            <v>98557</v>
          </cell>
          <cell r="B2462" t="str">
            <v>IMPERMEABILIZAÇÃO DE SUPERFÍCIE COM EMULSÃO ASFÁLTICA, 2 DEMÃOS AF_06/2018</v>
          </cell>
          <cell r="C2462" t="str">
            <v>M2</v>
          </cell>
          <cell r="D2462">
            <v>31.21</v>
          </cell>
        </row>
        <row r="2463">
          <cell r="A2463" t="str">
            <v>73872/1</v>
          </cell>
          <cell r="B2463" t="str">
            <v>IMPERMEABILIZACAO COM PINTURA A BASE DE RESINA EPOXI ALCATRAO, UMA DEMAO.</v>
          </cell>
          <cell r="C2463" t="str">
            <v>M2</v>
          </cell>
          <cell r="D2463">
            <v>29.75</v>
          </cell>
        </row>
        <row r="2464">
          <cell r="A2464" t="str">
            <v>73872/2</v>
          </cell>
          <cell r="B2464" t="str">
            <v>IMPERMEABILIZACAO COM PINTURA A BASE DE RESINA EPOXI ALCATRAO, DUAS DEMAOS.</v>
          </cell>
          <cell r="C2464" t="str">
            <v>M2</v>
          </cell>
          <cell r="D2464">
            <v>58.25</v>
          </cell>
        </row>
        <row r="2465">
          <cell r="A2465">
            <v>72124</v>
          </cell>
          <cell r="B2465" t="str">
            <v>IMPERMEABILIZACAO DE SUPERFICIE COM MASTIQUE ELASTICO A BASE DE SILICONE, POR VOLUME.</v>
          </cell>
          <cell r="C2465" t="str">
            <v>DM3</v>
          </cell>
          <cell r="D2465">
            <v>79.400000000000006</v>
          </cell>
        </row>
        <row r="2466">
          <cell r="A2466" t="str">
            <v>74025/1</v>
          </cell>
          <cell r="B2466" t="str">
            <v>IMPERMEABILIZACAO DE SUPERFICIE COM MASTIQUE BETUMINOSO A FRIO, POR METRO.</v>
          </cell>
          <cell r="C2466" t="str">
            <v>M</v>
          </cell>
          <cell r="D2466">
            <v>52.42</v>
          </cell>
        </row>
        <row r="2467">
          <cell r="A2467" t="str">
            <v>74190/1</v>
          </cell>
          <cell r="B2467" t="str">
            <v>IMPERMEABILIZACAO DE SUPERFICIE COM MASTIQUE BETUMINOSO A FRIO, POR AREA.</v>
          </cell>
          <cell r="C2467" t="str">
            <v>M2</v>
          </cell>
          <cell r="D2467">
            <v>173.7</v>
          </cell>
        </row>
        <row r="2468">
          <cell r="A2468">
            <v>98563</v>
          </cell>
          <cell r="B2468" t="str">
            <v>PROTEÇÃO MECÂNICA DE SUPERFÍCIE HORIZONTAL COM ARGAMASSA DE CIMENTO E AREIA, TRAÇO 1:3, E=2CM. AF_06/2018</v>
          </cell>
          <cell r="C2468" t="str">
            <v>M2</v>
          </cell>
          <cell r="D2468">
            <v>24.71</v>
          </cell>
        </row>
        <row r="2469">
          <cell r="A2469">
            <v>98564</v>
          </cell>
          <cell r="B2469" t="str">
            <v>PROTEÇÃO MECÂNICA DE SUPERFÍCIE VERTICAL COM ARGAMASSA DE CIMENTO E AREIA, TRAÇO 1:3, E=2CM. AF_06/2018</v>
          </cell>
          <cell r="C2469" t="str">
            <v>M2</v>
          </cell>
          <cell r="D2469">
            <v>33.22</v>
          </cell>
        </row>
        <row r="2470">
          <cell r="A2470">
            <v>98565</v>
          </cell>
          <cell r="B2470" t="str">
            <v>PROTEÇÃO MECÂNICA DE SUPERFICIE HORIZONTAL COM ARGAMASSA DE CIMENTO E AREIA, TRAÇO 1:3, E=3CM. AF_06/2018</v>
          </cell>
          <cell r="C2470" t="str">
            <v>M2</v>
          </cell>
          <cell r="D2470">
            <v>35.659999999999997</v>
          </cell>
        </row>
        <row r="2471">
          <cell r="A2471">
            <v>98566</v>
          </cell>
          <cell r="B2471" t="str">
            <v>PROTEÇÃO MECÂNICA DE SUPERFÍCIE VERTICAL COM ARGAMASSA DE CIMENTO E AREIA, TRAÇO 1:3, E=3CM. AF_06/2018</v>
          </cell>
          <cell r="C2471" t="str">
            <v>M2</v>
          </cell>
          <cell r="D2471">
            <v>44.16</v>
          </cell>
        </row>
        <row r="2472">
          <cell r="A2472">
            <v>98567</v>
          </cell>
          <cell r="B2472" t="str">
            <v>PROTEÇÃO MECÂNICA DE SUPERFICIE HORIZONTAL COM ARGAMASSA DE CIMENTO E AREIA, TRAÇO 1:3, E=4CM. AF_06/2018</v>
          </cell>
          <cell r="C2472" t="str">
            <v>M2</v>
          </cell>
          <cell r="D2472">
            <v>46.07</v>
          </cell>
        </row>
        <row r="2473">
          <cell r="A2473">
            <v>98568</v>
          </cell>
          <cell r="B2473" t="str">
            <v>PROTEÇÃO MECÂNICA DE SUPERFÍCIE VERTICAL COM ARGAMASSA DE CIMENTO E AREIA, TRAÇO 1:3, E=4CM. AF_06/2018</v>
          </cell>
          <cell r="C2473" t="str">
            <v>M2</v>
          </cell>
          <cell r="D2473">
            <v>54.55</v>
          </cell>
        </row>
        <row r="2474">
          <cell r="A2474">
            <v>98569</v>
          </cell>
          <cell r="B2474" t="str">
            <v>PROTEÇÃO MECÂNICA DE SUPERFICIE HORIZONTAL COM ARGAMASSA DE CIMENTO E AREIA, TRAÇO 1:3, E=5CM. AF_06/2018</v>
          </cell>
          <cell r="C2474" t="str">
            <v>M2</v>
          </cell>
          <cell r="D2474">
            <v>56.98</v>
          </cell>
        </row>
        <row r="2475">
          <cell r="A2475">
            <v>98570</v>
          </cell>
          <cell r="B2475" t="str">
            <v>PROTEÇÃO MECÂNICA DE SUPERFÍCIE VERTICAL COM ARGAMASSA DE CIMENTO E AREIA, TRAÇO 1:3, E=5CM. AF_06/2018</v>
          </cell>
          <cell r="C2475" t="str">
            <v>M2</v>
          </cell>
          <cell r="D2475">
            <v>65.5</v>
          </cell>
        </row>
        <row r="2476">
          <cell r="A2476">
            <v>98571</v>
          </cell>
          <cell r="B2476" t="str">
            <v>PROTEÇÃO MECÂNICA DE SUPERFICIE HORIZONTAL COM CONCRETO 15 MPA, E=4CM. AF_06/2018</v>
          </cell>
          <cell r="C2476" t="str">
            <v>M2</v>
          </cell>
          <cell r="D2476">
            <v>31.26</v>
          </cell>
        </row>
        <row r="2477">
          <cell r="A2477">
            <v>98572</v>
          </cell>
          <cell r="B2477" t="str">
            <v>PROTEÇÃO MECÂNICA DE SUPERFICIE HORIZONTAL COM CONCRETO 15 MPA, E=5CM. AF_06/2018</v>
          </cell>
          <cell r="C2477" t="str">
            <v>M2</v>
          </cell>
          <cell r="D2477">
            <v>38.549999999999997</v>
          </cell>
        </row>
        <row r="2478">
          <cell r="A2478">
            <v>98573</v>
          </cell>
          <cell r="B2478" t="str">
            <v>PROTEÇÃO MECÂNICA DE SUPERFÍCIE VERTICAL COM CONCRETO 15 MPA, E=5CM. AF_06/2018</v>
          </cell>
          <cell r="C2478" t="str">
            <v>M2</v>
          </cell>
          <cell r="D2478">
            <v>46.75</v>
          </cell>
        </row>
        <row r="2479">
          <cell r="A2479" t="str">
            <v>73798/1</v>
          </cell>
          <cell r="B2479" t="str">
            <v>DUTO ESPIRAL FLEXIVEL SINGELO PEAD D=50MM(2") REVESTIDO COM PVC COM FIO GUIA DE ACO GALVANIZADO, LANCADO DIRETO NO SOLO, INCL CONEXOES</v>
          </cell>
          <cell r="C2479" t="str">
            <v>M</v>
          </cell>
          <cell r="D2479">
            <v>23.42</v>
          </cell>
        </row>
        <row r="2480">
          <cell r="A2480" t="str">
            <v>73798/3</v>
          </cell>
          <cell r="B2480" t="str">
            <v>DUTO ESPIRAL FLEXIVEL SINGELO PEAD D=75MM(3") REVESTIDO COM PVC COM FIO GUIA DE ACO GALVANIZADO, LANCADO DIRETO NO SOLO, INCL CONEXOES</v>
          </cell>
          <cell r="C2480" t="str">
            <v>M</v>
          </cell>
          <cell r="D2480">
            <v>36.450000000000003</v>
          </cell>
        </row>
        <row r="2481">
          <cell r="A2481">
            <v>91831</v>
          </cell>
          <cell r="B2481" t="str">
            <v>ELETRODUTO FLEXÍVEL CORRUGADO, PVC, DN 20 MM (1/2"), PARA CIRCUITOS TERMINAIS, INSTALADO EM FORRO - FORNECIMENTO E INSTALAÇÃO. AF_12/2015</v>
          </cell>
          <cell r="C2481" t="str">
            <v>M</v>
          </cell>
          <cell r="D2481">
            <v>5.59</v>
          </cell>
        </row>
        <row r="2482">
          <cell r="A2482">
            <v>91833</v>
          </cell>
          <cell r="B2482" t="str">
            <v>ELETRODUTO FLEXÍVEL CORRUGADO REFORÇADO, PVC, DN 20 MM (1/2"), PARA CIRCUITOS TERMINAIS, INSTALADO EM FORRO - FORNECIMENTO E INSTALAÇÃO. AF_12/2015</v>
          </cell>
          <cell r="C2482" t="str">
            <v>M</v>
          </cell>
          <cell r="D2482">
            <v>5.86</v>
          </cell>
        </row>
        <row r="2483">
          <cell r="A2483">
            <v>91834</v>
          </cell>
          <cell r="B2483" t="str">
            <v>ELETRODUTO FLEXÍVEL CORRUGADO, PVC, DN 25 MM (3/4"), PARA CIRCUITOS TERMINAIS, INSTALADO EM FORRO - FORNECIMENTO E INSTALAÇÃO. AF_12/2015</v>
          </cell>
          <cell r="C2483" t="str">
            <v>M</v>
          </cell>
          <cell r="D2483">
            <v>6.25</v>
          </cell>
        </row>
        <row r="2484">
          <cell r="A2484">
            <v>91835</v>
          </cell>
          <cell r="B2484" t="str">
            <v>ELETRODUTO FLEXÍVEL CORRUGADO REFORÇADO, PVC, DN 25 MM (3/4"), PARA CIRCUITOS TERMINAIS, INSTALADO EM FORRO - FORNECIMENTO E INSTALAÇÃO. AF_12/2015</v>
          </cell>
          <cell r="C2484" t="str">
            <v>M</v>
          </cell>
          <cell r="D2484">
            <v>6.94</v>
          </cell>
        </row>
        <row r="2485">
          <cell r="A2485">
            <v>91836</v>
          </cell>
          <cell r="B2485" t="str">
            <v>ELETRODUTO FLEXÍVEL CORRUGADO, PVC, DN 32 MM (1"), PARA CIRCUITOS TERMINAIS, INSTALADO EM FORRO - FORNECIMENTO E INSTALAÇÃO. AF_12/2015</v>
          </cell>
          <cell r="C2485" t="str">
            <v>M</v>
          </cell>
          <cell r="D2485">
            <v>7.92</v>
          </cell>
        </row>
        <row r="2486">
          <cell r="A2486">
            <v>91837</v>
          </cell>
          <cell r="B2486" t="str">
            <v>ELETRODUTO FLEXÍVEL CORRUGADO REFORÇADO, PVC, DN 32 MM (1"), PARA CIRCUITOS TERMINAIS, INSTALADO EM FORRO - FORNECIMENTO E INSTALAÇÃO. AF_12/2015</v>
          </cell>
          <cell r="C2486" t="str">
            <v>M</v>
          </cell>
          <cell r="D2486">
            <v>9.5500000000000007</v>
          </cell>
        </row>
        <row r="2487">
          <cell r="A2487">
            <v>91839</v>
          </cell>
          <cell r="B2487" t="str">
            <v>ELETRODUTO FLEXÍVEL LISO, PEAD, DN 32 MM (1"), PARA CIRCUITOS TERMINAIS, INSTALADO EM FORRO - FORNECIMENTO E INSTALAÇÃO. AF_12/2015</v>
          </cell>
          <cell r="C2487" t="str">
            <v>M</v>
          </cell>
          <cell r="D2487">
            <v>7.93</v>
          </cell>
        </row>
        <row r="2488">
          <cell r="A2488">
            <v>91840</v>
          </cell>
          <cell r="B2488" t="str">
            <v>ELETRODUTO FLEXÍVEL CORRUGADO, PEAD, DN 40 MM (1 1/4"), PARA CIRCUITOS TERMINAIS, INSTALADO EM FORRO - FORNECIMENTO E INSTALAÇÃO. AF_12/2015</v>
          </cell>
          <cell r="C2488" t="str">
            <v>M</v>
          </cell>
          <cell r="D2488">
            <v>9.94</v>
          </cell>
        </row>
        <row r="2489">
          <cell r="A2489">
            <v>91841</v>
          </cell>
          <cell r="B2489" t="str">
            <v>ELETRODUTO FLEXÍVEL LISO, PEAD, DN 40 MM (1 1/4"), PARA CIRCUITOS TERMINAIS, INSTALADO EM FORRO - FORNECIMENTO E INSTALAÇÃO. AF_12/2015</v>
          </cell>
          <cell r="C2489" t="str">
            <v>M</v>
          </cell>
          <cell r="D2489">
            <v>9.41</v>
          </cell>
        </row>
        <row r="2490">
          <cell r="A2490">
            <v>91842</v>
          </cell>
          <cell r="B2490" t="str">
            <v>ELETRODUTO FLEXÍVEL CORRUGADO, PVC, DN 20 MM (1/2"), PARA CIRCUITOS TERMINAIS, INSTALADO EM LAJE - FORNECIMENTO E INSTALAÇÃO. AF_12/2015</v>
          </cell>
          <cell r="C2490" t="str">
            <v>M</v>
          </cell>
          <cell r="D2490">
            <v>3.85</v>
          </cell>
        </row>
        <row r="2491">
          <cell r="A2491">
            <v>91843</v>
          </cell>
          <cell r="B2491" t="str">
            <v>ELETRODUTO FLEXÍVEL CORRUGADO REFORÇADO, PVC, DN 20 MM (1/2"), PARA CIRCUITOS TERMINAIS, INSTALADO EM LAJE - FORNECIMENTO E INSTALAÇÃO. AF_12/2015</v>
          </cell>
          <cell r="C2491" t="str">
            <v>M</v>
          </cell>
          <cell r="D2491">
            <v>4.12</v>
          </cell>
        </row>
        <row r="2492">
          <cell r="A2492">
            <v>91844</v>
          </cell>
          <cell r="B2492" t="str">
            <v>ELETRODUTO FLEXÍVEL CORRUGADO, PVC, DN 25 MM (3/4"), PARA CIRCUITOS TERMINAIS, INSTALADO EM LAJE - FORNECIMENTO E INSTALAÇÃO. AF_12/2015</v>
          </cell>
          <cell r="C2492" t="str">
            <v>M</v>
          </cell>
          <cell r="D2492">
            <v>4.5199999999999996</v>
          </cell>
        </row>
        <row r="2493">
          <cell r="A2493">
            <v>91845</v>
          </cell>
          <cell r="B2493" t="str">
            <v>ELETRODUTO FLEXÍVEL CORRUGADO REFORÇADO, PVC, DN 25 MM (3/4"), PARA CIRCUITOS TERMINAIS, INSTALADO EM LAJE - FORNECIMENTO E INSTALAÇÃO. AF_12/2015</v>
          </cell>
          <cell r="C2493" t="str">
            <v>M</v>
          </cell>
          <cell r="D2493">
            <v>5.21</v>
          </cell>
        </row>
        <row r="2494">
          <cell r="A2494">
            <v>91846</v>
          </cell>
          <cell r="B2494" t="str">
            <v>ELETRODUTO FLEXÍVEL CORRUGADO, PVC, DN 32 MM (1"), PARA CIRCUITOS TERMINAIS, INSTALADO EM LAJE - FORNECIMENTO E INSTALAÇÃO. AF_12/2015</v>
          </cell>
          <cell r="C2494" t="str">
            <v>M</v>
          </cell>
          <cell r="D2494">
            <v>6.19</v>
          </cell>
        </row>
        <row r="2495">
          <cell r="A2495">
            <v>91847</v>
          </cell>
          <cell r="B2495" t="str">
            <v>ELETRODUTO FLEXÍVEL CORRUGADO REFORÇADO, PVC, DN 32 MM (1"), PARA CIRCUITOS TERMINAIS, INSTALADO EM LAJE - FORNECIMENTO E INSTALAÇÃO. AF_12/2015</v>
          </cell>
          <cell r="C2495" t="str">
            <v>M</v>
          </cell>
          <cell r="D2495">
            <v>7.82</v>
          </cell>
        </row>
        <row r="2496">
          <cell r="A2496">
            <v>91849</v>
          </cell>
          <cell r="B2496" t="str">
            <v>ELETRODUTO FLEXÍVEL LISO, PEAD, DN 32 MM (1"), PARA CIRCUITOS TERMINAIS, INSTALADO EM LAJE - FORNECIMENTO E INSTALAÇÃO. AF_12/2015</v>
          </cell>
          <cell r="C2496" t="str">
            <v>M</v>
          </cell>
          <cell r="D2496">
            <v>6.2</v>
          </cell>
        </row>
        <row r="2497">
          <cell r="A2497">
            <v>91850</v>
          </cell>
          <cell r="B2497" t="str">
            <v>ELETRODUTO FLEXÍVEL CORRUGADO, PEAD, DN 40 MM (1 1/4"), PARA CIRCUITOS TERMINAIS, INSTALADO EM LAJE - FORNECIMENTO E INSTALAÇÃO. AF_12/2015</v>
          </cell>
          <cell r="C2497" t="str">
            <v>M</v>
          </cell>
          <cell r="D2497">
            <v>8.25</v>
          </cell>
        </row>
        <row r="2498">
          <cell r="A2498">
            <v>91851</v>
          </cell>
          <cell r="B2498" t="str">
            <v>ELETRODUTO FLEXÍVEL LISO, PEAD, DN 40 MM (1 1/4"), PARA CIRCUITOS TERMINAIS, INSTALADO EM LAJE - FORNECIMENTO E INSTALAÇÃO. AF_12/2015</v>
          </cell>
          <cell r="C2498" t="str">
            <v>M</v>
          </cell>
          <cell r="D2498">
            <v>7.72</v>
          </cell>
        </row>
        <row r="2499">
          <cell r="A2499">
            <v>91852</v>
          </cell>
          <cell r="B2499" t="str">
            <v>ELETRODUTO FLEXÍVEL CORRUGADO, PVC, DN 20 MM (1/2"), PARA CIRCUITOS TERMINAIS, INSTALADO EM PAREDE - FORNECIMENTO E INSTALAÇÃO. AF_12/2015</v>
          </cell>
          <cell r="C2499" t="str">
            <v>M</v>
          </cell>
          <cell r="D2499">
            <v>5.81</v>
          </cell>
        </row>
        <row r="2500">
          <cell r="A2500">
            <v>91853</v>
          </cell>
          <cell r="B2500" t="str">
            <v>ELETRODUTO FLEXÍVEL CORRUGADO REFORÇADO, PVC, DN 20 MM (1/2"), PARA CIRCUITOS TERMINAIS, INSTALADO EM PAREDE - FORNECIMENTO E INSTALAÇÃO. AF_12/2015</v>
          </cell>
          <cell r="C2500" t="str">
            <v>M</v>
          </cell>
          <cell r="D2500">
            <v>6.07</v>
          </cell>
        </row>
        <row r="2501">
          <cell r="A2501">
            <v>91854</v>
          </cell>
          <cell r="B2501" t="str">
            <v>ELETRODUTO FLEXÍVEL CORRUGADO, PVC, DN 25 MM (3/4"), PARA CIRCUITOS TERMINAIS, INSTALADO EM PAREDE - FORNECIMENTO E INSTALAÇÃO. AF_12/2015</v>
          </cell>
          <cell r="C2501" t="str">
            <v>M</v>
          </cell>
          <cell r="D2501">
            <v>6.47</v>
          </cell>
        </row>
        <row r="2502">
          <cell r="A2502">
            <v>91855</v>
          </cell>
          <cell r="B2502" t="str">
            <v>ELETRODUTO FLEXÍVEL CORRUGADO REFORÇADO, PVC, DN 25 MM (3/4"), PARA CIRCUITOS TERMINAIS, INSTALADO EM PAREDE - FORNECIMENTO E INSTALAÇÃO. AF_12/2015</v>
          </cell>
          <cell r="C2502" t="str">
            <v>M</v>
          </cell>
          <cell r="D2502">
            <v>7.11</v>
          </cell>
        </row>
        <row r="2503">
          <cell r="A2503">
            <v>91856</v>
          </cell>
          <cell r="B2503" t="str">
            <v>ELETRODUTO FLEXÍVEL CORRUGADO, PVC, DN 32 MM (1"), PARA CIRCUITOS TERMINAIS, INSTALADO EM PAREDE - FORNECIMENTO E INSTALAÇÃO. AF_12/2015</v>
          </cell>
          <cell r="C2503" t="str">
            <v>M</v>
          </cell>
          <cell r="D2503">
            <v>8.07</v>
          </cell>
        </row>
        <row r="2504">
          <cell r="A2504">
            <v>91857</v>
          </cell>
          <cell r="B2504" t="str">
            <v>ELETRODUTO FLEXÍVEL CORRUGADO REFORÇADO, PVC, DN 32 MM (1"), PARA CIRCUITOS TERMINAIS, INSTALADO EM PAREDE - FORNECIMENTO E INSTALAÇÃO. AF_12/2015</v>
          </cell>
          <cell r="C2504" t="str">
            <v>M</v>
          </cell>
          <cell r="D2504">
            <v>9.58</v>
          </cell>
        </row>
        <row r="2505">
          <cell r="A2505">
            <v>91859</v>
          </cell>
          <cell r="B2505" t="str">
            <v>ELETRODUTO FLEXÍVEL LISO, PEAD, DN 32 MM (1"), PARA CIRCUITOS TERMINAIS, INSTALADO EM PAREDE - FORNECIMENTO E INSTALAÇÃO. AF_12/2015</v>
          </cell>
          <cell r="C2505" t="str">
            <v>M</v>
          </cell>
          <cell r="D2505">
            <v>8.08</v>
          </cell>
        </row>
        <row r="2506">
          <cell r="A2506">
            <v>91860</v>
          </cell>
          <cell r="B2506" t="str">
            <v>ELETRODUTO FLEXÍVEL CORRUGADO, PEAD, DN 40 MM (1 1/4"), PARA CIRCUITOS TERMINAIS, INSTALADO EM PAREDE - FORNECIMENTO E INSTALAÇÃO. AF_12/2015</v>
          </cell>
          <cell r="C2506" t="str">
            <v>M</v>
          </cell>
          <cell r="D2506">
            <v>10.050000000000001</v>
          </cell>
        </row>
        <row r="2507">
          <cell r="A2507">
            <v>91861</v>
          </cell>
          <cell r="B2507" t="str">
            <v>ELETRODUTO FLEXÍVEL LISO, PEAD, DN 40 MM (1 1/4"), PARA CIRCUITOS TERMINAIS, INSTALADO EM PAREDE - FORNECIMENTO E INSTALAÇÃO. AF_12/2015</v>
          </cell>
          <cell r="C2507" t="str">
            <v>M</v>
          </cell>
          <cell r="D2507">
            <v>9.56</v>
          </cell>
        </row>
        <row r="2508">
          <cell r="A2508">
            <v>91862</v>
          </cell>
          <cell r="B2508" t="str">
            <v>ELETRODUTO RÍGIDO ROSCÁVEL, PVC, DN 20 MM (1/2"), PARA CIRCUITOS TERMINAIS, INSTALADO EM FORRO - FORNECIMENTO E INSTALAÇÃO. AF_12/2015</v>
          </cell>
          <cell r="C2508" t="str">
            <v>M</v>
          </cell>
          <cell r="D2508">
            <v>6.61</v>
          </cell>
        </row>
        <row r="2509">
          <cell r="A2509">
            <v>91863</v>
          </cell>
          <cell r="B2509" t="str">
            <v>ELETRODUTO RÍGIDO ROSCÁVEL, PVC, DN 25 MM (3/4"), PARA CIRCUITOS TERMINAIS, INSTALADO EM FORRO - FORNECIMENTO E INSTALAÇÃO. AF_12/2015</v>
          </cell>
          <cell r="C2509" t="str">
            <v>M</v>
          </cell>
          <cell r="D2509">
            <v>7.68</v>
          </cell>
        </row>
        <row r="2510">
          <cell r="A2510">
            <v>91864</v>
          </cell>
          <cell r="B2510" t="str">
            <v>ELETRODUTO RÍGIDO ROSCÁVEL, PVC, DN 32 MM (1"), PARA CIRCUITOS TERMINAIS, INSTALADO EM FORRO - FORNECIMENTO E INSTALAÇÃO. AF_12/2015</v>
          </cell>
          <cell r="C2510" t="str">
            <v>M</v>
          </cell>
          <cell r="D2510">
            <v>9.89</v>
          </cell>
        </row>
        <row r="2511">
          <cell r="A2511">
            <v>91865</v>
          </cell>
          <cell r="B2511" t="str">
            <v>ELETRODUTO RÍGIDO ROSCÁVEL, PVC, DN 40 MM (1 1/4"), PARA CIRCUITOS TERMINAIS, INSTALADO EM FORRO - FORNECIMENTO E INSTALAÇÃO. AF_12/2015</v>
          </cell>
          <cell r="C2511" t="str">
            <v>M</v>
          </cell>
          <cell r="D2511">
            <v>12.11</v>
          </cell>
        </row>
        <row r="2512">
          <cell r="A2512">
            <v>91866</v>
          </cell>
          <cell r="B2512" t="str">
            <v>ELETRODUTO RÍGIDO ROSCÁVEL, PVC, DN 20 MM (1/2"), PARA CIRCUITOS TERMINAIS, INSTALADO EM LAJE - FORNECIMENTO E INSTALAÇÃO. AF_12/2015</v>
          </cell>
          <cell r="C2512" t="str">
            <v>M</v>
          </cell>
          <cell r="D2512">
            <v>4.99</v>
          </cell>
        </row>
        <row r="2513">
          <cell r="A2513">
            <v>91867</v>
          </cell>
          <cell r="B2513" t="str">
            <v>ELETRODUTO RÍGIDO ROSCÁVEL, PVC, DN 25 MM (3/4"), PARA CIRCUITOS TERMINAIS, INSTALADO EM LAJE - FORNECIMENTO E INSTALAÇÃO. AF_12/2015</v>
          </cell>
          <cell r="C2513" t="str">
            <v>M</v>
          </cell>
          <cell r="D2513">
            <v>6.07</v>
          </cell>
        </row>
        <row r="2514">
          <cell r="A2514">
            <v>91868</v>
          </cell>
          <cell r="B2514" t="str">
            <v>ELETRODUTO RÍGIDO ROSCÁVEL, PVC, DN 32 MM (1"), PARA CIRCUITOS TERMINAIS, INSTALADO EM LAJE - FORNECIMENTO E INSTALAÇÃO. AF_12/2015</v>
          </cell>
          <cell r="C2514" t="str">
            <v>M</v>
          </cell>
          <cell r="D2514">
            <v>8.27</v>
          </cell>
        </row>
        <row r="2515">
          <cell r="A2515">
            <v>91869</v>
          </cell>
          <cell r="B2515" t="str">
            <v>ELETRODUTO RÍGIDO ROSCÁVEL, PVC, DN 40 MM (1 1/4"), PARA CIRCUITOS TERMINAIS, INSTALADO EM LAJE - FORNECIMENTO E INSTALAÇÃO. AF_12/2015</v>
          </cell>
          <cell r="C2515" t="str">
            <v>M</v>
          </cell>
          <cell r="D2515">
            <v>10.5</v>
          </cell>
        </row>
        <row r="2516">
          <cell r="A2516">
            <v>91870</v>
          </cell>
          <cell r="B2516" t="str">
            <v>ELETRODUTO RÍGIDO ROSCÁVEL, PVC, DN 20 MM (1/2"), PARA CIRCUITOS TERMINAIS, INSTALADO EM PAREDE - FORNECIMENTO E INSTALAÇÃO. AF_12/2015</v>
          </cell>
          <cell r="C2516" t="str">
            <v>M</v>
          </cell>
          <cell r="D2516">
            <v>7.41</v>
          </cell>
        </row>
        <row r="2517">
          <cell r="A2517">
            <v>91871</v>
          </cell>
          <cell r="B2517" t="str">
            <v>ELETRODUTO RÍGIDO ROSCÁVEL, PVC, DN 25 MM (3/4"), PARA CIRCUITOS TERMINAIS, INSTALADO EM PAREDE - FORNECIMENTO E INSTALAÇÃO. AF_12/2015</v>
          </cell>
          <cell r="C2517" t="str">
            <v>M</v>
          </cell>
          <cell r="D2517">
            <v>8.5299999999999994</v>
          </cell>
        </row>
        <row r="2518">
          <cell r="A2518">
            <v>91872</v>
          </cell>
          <cell r="B2518" t="str">
            <v>ELETRODUTO RÍGIDO ROSCÁVEL, PVC, DN 32 MM (1"), PARA CIRCUITOS TERMINAIS, INSTALADO EM PAREDE - FORNECIMENTO E INSTALAÇÃO. AF_12/2015</v>
          </cell>
          <cell r="C2518" t="str">
            <v>M</v>
          </cell>
          <cell r="D2518">
            <v>10.73</v>
          </cell>
        </row>
        <row r="2519">
          <cell r="A2519">
            <v>91873</v>
          </cell>
          <cell r="B2519" t="str">
            <v>ELETRODUTO RÍGIDO ROSCÁVEL, PVC, DN 40 MM (1 1/4"), PARA CIRCUITOS TERMINAIS, INSTALADO EM PAREDE - FORNECIMENTO E INSTALAÇÃO. AF_12/2015</v>
          </cell>
          <cell r="C2519" t="str">
            <v>M</v>
          </cell>
          <cell r="D2519">
            <v>12.93</v>
          </cell>
        </row>
        <row r="2520">
          <cell r="A2520">
            <v>93008</v>
          </cell>
          <cell r="B2520" t="str">
            <v>ELETRODUTO RÍGIDO ROSCÁVEL, PVC, DN 50 MM (1 1/2") - FORNECIMENTO E INSTALAÇÃO. AF_12/2015</v>
          </cell>
          <cell r="C2520" t="str">
            <v>M</v>
          </cell>
          <cell r="D2520">
            <v>9.85</v>
          </cell>
        </row>
        <row r="2521">
          <cell r="A2521">
            <v>93009</v>
          </cell>
          <cell r="B2521" t="str">
            <v>ELETRODUTO RÍGIDO ROSCÁVEL, PVC, DN 60 MM (2") - FORNECIMENTO E INSTALAÇÃO. AF_12/2015</v>
          </cell>
          <cell r="C2521" t="str">
            <v>M</v>
          </cell>
          <cell r="D2521">
            <v>14.16</v>
          </cell>
        </row>
        <row r="2522">
          <cell r="A2522">
            <v>93010</v>
          </cell>
          <cell r="B2522" t="str">
            <v>ELETRODUTO RÍGIDO ROSCÁVEL, PVC, DN 75 MM (2 1/2") - FORNECIMENTO E INSTALAÇÃO. AF_12/2015</v>
          </cell>
          <cell r="C2522" t="str">
            <v>M</v>
          </cell>
          <cell r="D2522">
            <v>19.420000000000002</v>
          </cell>
        </row>
        <row r="2523">
          <cell r="A2523">
            <v>93011</v>
          </cell>
          <cell r="B2523" t="str">
            <v>ELETRODUTO RÍGIDO ROSCÁVEL, PVC, DN 85 MM (3") - FORNECIMENTO E INSTALAÇÃO. AF_12/2015</v>
          </cell>
          <cell r="C2523" t="str">
            <v>M</v>
          </cell>
          <cell r="D2523">
            <v>23.55</v>
          </cell>
        </row>
        <row r="2524">
          <cell r="A2524">
            <v>93012</v>
          </cell>
          <cell r="B2524" t="str">
            <v>ELETRODUTO RÍGIDO ROSCÁVEL, PVC, DN 110 MM (4") - FORNECIMENTO E INSTALAÇÃO. AF_12/2015</v>
          </cell>
          <cell r="C2524" t="str">
            <v>M</v>
          </cell>
          <cell r="D2524">
            <v>35.049999999999997</v>
          </cell>
        </row>
        <row r="2525">
          <cell r="A2525">
            <v>95726</v>
          </cell>
          <cell r="B2525" t="str">
            <v>ELETRODUTO RÍGIDO SOLDÁVEL, PVC, DN 20 MM (½), APARENTE, INSTALADO EM TETO - FORNECIMENTO E INSTALAÇÃO. AF_11/2016_P</v>
          </cell>
          <cell r="C2525" t="str">
            <v>M</v>
          </cell>
          <cell r="D2525">
            <v>4.6100000000000003</v>
          </cell>
        </row>
        <row r="2526">
          <cell r="A2526">
            <v>95727</v>
          </cell>
          <cell r="B2526" t="str">
            <v>ELETRODUTO RÍGIDO SOLDÁVEL, PVC, DN 25 MM (3/4), APARENTE, INSTALADO EM TETO - FORNECIMENTO E INSTALAÇÃO. AF_11/2016_P</v>
          </cell>
          <cell r="C2526" t="str">
            <v>M</v>
          </cell>
          <cell r="D2526">
            <v>5.19</v>
          </cell>
        </row>
        <row r="2527">
          <cell r="A2527">
            <v>95728</v>
          </cell>
          <cell r="B2527" t="str">
            <v>ELETRODUTO RÍGIDO SOLDÁVEL, PVC, DN 32 MM (1), APARENTE, INSTALADO EM TETO - FORNECIMENTO E INSTALAÇÃO. AF_11/2016_P</v>
          </cell>
          <cell r="C2527" t="str">
            <v>M</v>
          </cell>
          <cell r="D2527">
            <v>6.37</v>
          </cell>
        </row>
        <row r="2528">
          <cell r="A2528">
            <v>95729</v>
          </cell>
          <cell r="B2528" t="str">
            <v>ELETRODUTO RÍGIDO SOLDÁVEL, PVC, DN 20 MM (½), APARENTE, INSTALADO EM PAREDE - FORNECIMENTO E INSTALAÇÃO. AF_11/2016_P</v>
          </cell>
          <cell r="C2528" t="str">
            <v>M</v>
          </cell>
          <cell r="D2528">
            <v>6.15</v>
          </cell>
        </row>
        <row r="2529">
          <cell r="A2529">
            <v>95730</v>
          </cell>
          <cell r="B2529" t="str">
            <v>ELETRODUTO RÍGIDO SOLDÁVEL, PVC, DN 25 MM (3/4), APARENTE, INSTALADO EM PAREDE - FORNECIMENTO E INSTALAÇÃO. AF_11/2016_P</v>
          </cell>
          <cell r="C2529" t="str">
            <v>M</v>
          </cell>
          <cell r="D2529">
            <v>6.72</v>
          </cell>
        </row>
        <row r="2530">
          <cell r="A2530">
            <v>95731</v>
          </cell>
          <cell r="B2530" t="str">
            <v>ELETRODUTO RÍGIDO SOLDÁVEL, PVC, DN 32 MM (1), APARENTE, INSTALADO EM PAREDE - FORNECIMENTO E INSTALAÇÃO. AF_11/2016_P</v>
          </cell>
          <cell r="C2530" t="str">
            <v>M</v>
          </cell>
          <cell r="D2530">
            <v>7.91</v>
          </cell>
        </row>
        <row r="2531">
          <cell r="A2531">
            <v>95732</v>
          </cell>
          <cell r="B2531" t="str">
            <v>LUVA PARA ELETRODUTO, PVC, SOLDÁVEL, DN 20 MM (1/2), APARENTE, INSTALADA EM TETO - FORNECIMENTO E INSTALAÇÃO. AF_11/2016_P</v>
          </cell>
          <cell r="C2531" t="str">
            <v>UN</v>
          </cell>
          <cell r="D2531">
            <v>3.33</v>
          </cell>
        </row>
        <row r="2532">
          <cell r="A2532">
            <v>95745</v>
          </cell>
          <cell r="B2532" t="str">
            <v>ELETRODUTO DE AÇO GALVANIZADO, CLASSE LEVE, DN 20 MM (3/4), APARENTE, INSTALADO EM TETO - FORNECIMENTO E INSTALAÇÃO. AF_11/2016_P</v>
          </cell>
          <cell r="C2532" t="str">
            <v>M</v>
          </cell>
          <cell r="D2532">
            <v>16.91</v>
          </cell>
        </row>
        <row r="2533">
          <cell r="A2533">
            <v>95746</v>
          </cell>
          <cell r="B2533" t="str">
            <v>ELETRODUTO DE AÇO GALVANIZADO, CLASSE LEVE, DN 25 MM (1), APARENTE, INSTALADO EM TETO - FORNECIMENTO E INSTALAÇÃO. AF_11/2016_P</v>
          </cell>
          <cell r="C2533" t="str">
            <v>M</v>
          </cell>
          <cell r="D2533">
            <v>21</v>
          </cell>
        </row>
        <row r="2534">
          <cell r="A2534">
            <v>95747</v>
          </cell>
          <cell r="B2534" t="str">
            <v>ELETRODUTO DE AÇO GALVANIZADO, CLASSE SEMI PESADO, DN 32 MM (1 1/4), APARENTE, INSTALADO EM TETO - FORNECIMENTO E INSTALAÇÃO. AF_11/2016_P</v>
          </cell>
          <cell r="C2534" t="str">
            <v>M</v>
          </cell>
          <cell r="D2534">
            <v>34.74</v>
          </cell>
        </row>
        <row r="2535">
          <cell r="A2535">
            <v>95748</v>
          </cell>
          <cell r="B2535" t="str">
            <v>ELETRODUTO DE AÇO GALVANIZADO, CLASSE SEMI PESADO, DN 40 MM (1 1/2 ), APARENTE, INSTALADO EM TETO - FORNECIMENTO E INSTALAÇÃO. AF_11/2016_P</v>
          </cell>
          <cell r="C2535" t="str">
            <v>M</v>
          </cell>
          <cell r="D2535">
            <v>37.5</v>
          </cell>
        </row>
        <row r="2536">
          <cell r="A2536">
            <v>95749</v>
          </cell>
          <cell r="B2536" t="str">
            <v>ELETRODUTO DE AÇO GALVANIZADO, CLASSE LEVE, DN 20 MM (3/4), APARENTE, INSTALADO EM PAREDE - FORNECIMENTO E INSTALAÇÃO. AF_11/2016_P</v>
          </cell>
          <cell r="C2536" t="str">
            <v>M</v>
          </cell>
          <cell r="D2536">
            <v>21.95</v>
          </cell>
        </row>
        <row r="2537">
          <cell r="A2537">
            <v>95750</v>
          </cell>
          <cell r="B2537" t="str">
            <v>ELETRODUTO DE AÇO GALVANIZADO, CLASSE LEVE, DN 25 MM (1), APARENTE, INSTALADO EM PAREDE - FORNECIMENTO E INSTALAÇÃO. AF_11/2016_P</v>
          </cell>
          <cell r="C2537" t="str">
            <v>M</v>
          </cell>
          <cell r="D2537">
            <v>25.92</v>
          </cell>
        </row>
        <row r="2538">
          <cell r="A2538">
            <v>95751</v>
          </cell>
          <cell r="B2538" t="str">
            <v>ELETRODUTO DE AÇO GALVANIZADO, CLASSE SEMI PESADO, DN 32 MM (1 1/4), APARENTE, INSTALADO EM PAREDE - FORNECIMENTO E INSTALAÇÃO. AF_11/2016_P</v>
          </cell>
          <cell r="C2538" t="str">
            <v>M</v>
          </cell>
          <cell r="D2538">
            <v>39.51</v>
          </cell>
        </row>
        <row r="2539">
          <cell r="A2539">
            <v>95752</v>
          </cell>
          <cell r="B2539" t="str">
            <v>ELETRODUTO DE AÇO GALVANIZADO, CLASSE SEMI PESADO, DN 40 MM (1 1/2  ), APARENTE, INSTALADO EM PAREDE - FORNECIMENTO E INSTALAÇÃO. AF_11/2016_P</v>
          </cell>
          <cell r="C2539" t="str">
            <v>M</v>
          </cell>
          <cell r="D2539">
            <v>42.09</v>
          </cell>
        </row>
        <row r="2540">
          <cell r="A2540">
            <v>97667</v>
          </cell>
          <cell r="B2540" t="str">
            <v>ELETRODUTO FLEXÍVEL CORRUGADO, PEAD, DN 50 (1 ½)  - FORNECIMENTO E INSTALAÇÃO. AF_04/2016</v>
          </cell>
          <cell r="C2540" t="str">
            <v>M</v>
          </cell>
          <cell r="D2540">
            <v>6.22</v>
          </cell>
        </row>
        <row r="2541">
          <cell r="A2541">
            <v>97668</v>
          </cell>
          <cell r="B2541" t="str">
            <v>ELETRODUTO FLEXÍVEL CORRUGADO, PEAD, DN 63 (2")  - FORNECIMENTO E INSTALAÇÃO. AF_04/2016</v>
          </cell>
          <cell r="C2541" t="str">
            <v>M</v>
          </cell>
          <cell r="D2541">
            <v>9.52</v>
          </cell>
        </row>
        <row r="2542">
          <cell r="A2542">
            <v>97669</v>
          </cell>
          <cell r="B2542" t="str">
            <v>ELETRODUTO FLEXÍVEL CORRUGADO, PEAD, DN 90 (3) - FORNECIMENTO E INSTALAÇÃO. AF_04/2016</v>
          </cell>
          <cell r="C2542" t="str">
            <v>M</v>
          </cell>
          <cell r="D2542">
            <v>15.13</v>
          </cell>
        </row>
        <row r="2543">
          <cell r="A2543">
            <v>97670</v>
          </cell>
          <cell r="B2543" t="str">
            <v>ELETRODUTO FLEXÍVEL CORRUGADO, PEAD, DN 100 (4) - FORNECIMENTO E INSTALAÇÃO. AF_04/2016</v>
          </cell>
          <cell r="C2543" t="str">
            <v>M</v>
          </cell>
          <cell r="D2543">
            <v>19.52</v>
          </cell>
        </row>
        <row r="2544">
          <cell r="A2544">
            <v>72263</v>
          </cell>
          <cell r="B2544" t="str">
            <v>TERMINAL OU CONECTOR DE PRESSAO - PARA CABO 50MM2 - FORNECIMENTO E INSTALACAO</v>
          </cell>
          <cell r="C2544" t="str">
            <v>UN</v>
          </cell>
          <cell r="D2544">
            <v>20.67</v>
          </cell>
        </row>
        <row r="2545">
          <cell r="A2545">
            <v>72271</v>
          </cell>
          <cell r="B2545" t="str">
            <v>CONECTOR PARAFUSO FENDIDO SPLIT-BOLT - PARA CABO DE 16MM2 - FORNECIMENTO E INSTALACAO</v>
          </cell>
          <cell r="C2545" t="str">
            <v>UN</v>
          </cell>
          <cell r="D2545">
            <v>12.21</v>
          </cell>
        </row>
        <row r="2546">
          <cell r="A2546">
            <v>72272</v>
          </cell>
          <cell r="B2546" t="str">
            <v>CONECTOR PARAFUSO FENDIDO SPLIT-BOLT - PARA CABO DE 35MM2 - FORNECIMENTO E INSTALACAO</v>
          </cell>
          <cell r="C2546" t="str">
            <v>UN</v>
          </cell>
          <cell r="D2546">
            <v>13.78</v>
          </cell>
        </row>
        <row r="2547">
          <cell r="A2547">
            <v>91874</v>
          </cell>
          <cell r="B2547" t="str">
            <v>LUVA PARA ELETRODUTO, PVC, ROSCÁVEL, DN 20 MM (1/2"), PARA CIRCUITOS TERMINAIS, INSTALADA EM FORRO - FORNECIMENTO E INSTALAÇÃO. AF_12/2015</v>
          </cell>
          <cell r="C2547" t="str">
            <v>UN</v>
          </cell>
          <cell r="D2547">
            <v>3.54</v>
          </cell>
        </row>
        <row r="2548">
          <cell r="A2548">
            <v>91875</v>
          </cell>
          <cell r="B2548" t="str">
            <v>LUVA PARA ELETRODUTO, PVC, ROSCÁVEL, DN 25 MM (3/4"), PARA CIRCUITOS TERMINAIS, INSTALADA EM FORRO - FORNECIMENTO E INSTALAÇÃO. AF_12/2015</v>
          </cell>
          <cell r="C2548" t="str">
            <v>UN</v>
          </cell>
          <cell r="D2548">
            <v>4.68</v>
          </cell>
        </row>
        <row r="2549">
          <cell r="A2549">
            <v>91876</v>
          </cell>
          <cell r="B2549" t="str">
            <v>LUVA PARA ELETRODUTO, PVC, ROSCÁVEL, DN 32 MM (1"), PARA CIRCUITOS TERMINAIS, INSTALADA EM FORRO - FORNECIMENTO E INSTALAÇÃO. AF_12/2015</v>
          </cell>
          <cell r="C2549" t="str">
            <v>UN</v>
          </cell>
          <cell r="D2549">
            <v>6.15</v>
          </cell>
        </row>
        <row r="2550">
          <cell r="A2550">
            <v>91877</v>
          </cell>
          <cell r="B2550" t="str">
            <v>LUVA PARA ELETRODUTO, PVC, ROSCÁVEL, DN 40 MM (1 1/4"), PARA CIRCUITOS TERMINAIS, INSTALADA EM FORRO - FORNECIMENTO E INSTALAÇÃO. AF_12/2015</v>
          </cell>
          <cell r="C2550" t="str">
            <v>UN</v>
          </cell>
          <cell r="D2550">
            <v>8.11</v>
          </cell>
        </row>
        <row r="2551">
          <cell r="A2551">
            <v>91878</v>
          </cell>
          <cell r="B2551" t="str">
            <v>LUVA PARA ELETRODUTO, PVC, ROSCÁVEL, DN 20 MM (1/2"), PARA CIRCUITOS TERMINAIS, INSTALADA EM LAJE - FORNECIMENTO E INSTALAÇÃO. AF_12/2015</v>
          </cell>
          <cell r="C2551" t="str">
            <v>UN</v>
          </cell>
          <cell r="D2551">
            <v>4.5999999999999996</v>
          </cell>
        </row>
        <row r="2552">
          <cell r="A2552">
            <v>91879</v>
          </cell>
          <cell r="B2552" t="str">
            <v>LUVA PARA ELETRODUTO, PVC, ROSCÁVEL, DN 25 MM (3/4"), PARA CIRCUITOS TERMINAIS, INSTALADA EM LAJE - FORNECIMENTO E INSTALAÇÃO. AF_12/2015</v>
          </cell>
          <cell r="C2552" t="str">
            <v>UN</v>
          </cell>
          <cell r="D2552">
            <v>5.69</v>
          </cell>
        </row>
        <row r="2553">
          <cell r="A2553">
            <v>91880</v>
          </cell>
          <cell r="B2553" t="str">
            <v>LUVA PARA ELETRODUTO, PVC, ROSCÁVEL, DN 32 MM (1"), PARA CIRCUITOS TERMINAIS, INSTALADA EM LAJE - FORNECIMENTO E INSTALAÇÃO. AF_12/2015</v>
          </cell>
          <cell r="C2553" t="str">
            <v>UN</v>
          </cell>
          <cell r="D2553">
            <v>7.2</v>
          </cell>
        </row>
        <row r="2554">
          <cell r="A2554">
            <v>91881</v>
          </cell>
          <cell r="B2554" t="str">
            <v>LUVA PARA ELETRODUTO, PVC, ROSCÁVEL, DN 40 MM (1 1/4"), PARA CIRCUITOS TERMINAIS, INSTALADA EM LAJE - FORNECIMENTO E INSTALAÇÃO. AF_12/2015</v>
          </cell>
          <cell r="C2554" t="str">
            <v>UN</v>
          </cell>
          <cell r="D2554">
            <v>9.17</v>
          </cell>
        </row>
        <row r="2555">
          <cell r="A2555">
            <v>91882</v>
          </cell>
          <cell r="B2555" t="str">
            <v>LUVA PARA ELETRODUTO, PVC, ROSCÁVEL, DN 20 MM (1/2"), PARA CIRCUITOS TERMINAIS, INSTALADA EM PAREDE - FORNECIMENTO E INSTALAÇÃO. AF_12/2015</v>
          </cell>
          <cell r="C2555" t="str">
            <v>UN</v>
          </cell>
          <cell r="D2555">
            <v>5.74</v>
          </cell>
        </row>
        <row r="2556">
          <cell r="A2556">
            <v>91884</v>
          </cell>
          <cell r="B2556" t="str">
            <v>LUVA PARA ELETRODUTO, PVC, ROSCÁVEL, DN 25 MM (3/4"), PARA CIRCUITOS TERMINAIS, INSTALADA EM PAREDE - FORNECIMENTO E INSTALAÇÃO. AF_12/2015</v>
          </cell>
          <cell r="C2556" t="str">
            <v>UN</v>
          </cell>
          <cell r="D2556">
            <v>6.57</v>
          </cell>
        </row>
        <row r="2557">
          <cell r="A2557">
            <v>91885</v>
          </cell>
          <cell r="B2557" t="str">
            <v>LUVA PARA ELETRODUTO, PVC, ROSCÁVEL, DN 32 MM (1"), PARA CIRCUITOS TERMINAIS, INSTALADA EM PAREDE - FORNECIMENTO E INSTALAÇÃO. AF_12/2015</v>
          </cell>
          <cell r="C2557" t="str">
            <v>UN</v>
          </cell>
          <cell r="D2557">
            <v>7.72</v>
          </cell>
        </row>
        <row r="2558">
          <cell r="A2558">
            <v>91886</v>
          </cell>
          <cell r="B2558" t="str">
            <v>LUVA PARA ELETRODUTO, PVC, ROSCÁVEL, DN 40 MM (1 1/4"), PARA CIRCUITOS TERMINAIS, INSTALADA EM PAREDE - FORNECIMENTO E INSTALAÇÃO. AF_12/2015</v>
          </cell>
          <cell r="C2558" t="str">
            <v>UN</v>
          </cell>
          <cell r="D2558">
            <v>9.2799999999999994</v>
          </cell>
        </row>
        <row r="2559">
          <cell r="A2559">
            <v>91887</v>
          </cell>
          <cell r="B2559" t="str">
            <v>CURVA 90 GRAUS PARA ELETRODUTO, PVC, ROSCÁVEL, DN 20 MM (1/2"), PARA CIRCUITOS TERMINAIS, INSTALADA EM FORRO - FORNECIMENTO E INSTALAÇÃO. AF_12/2015</v>
          </cell>
          <cell r="C2559" t="str">
            <v>UN</v>
          </cell>
          <cell r="D2559">
            <v>6.34</v>
          </cell>
        </row>
        <row r="2560">
          <cell r="A2560">
            <v>91889</v>
          </cell>
          <cell r="B2560" t="str">
            <v>CURVA 180 GRAUS PARA ELETRODUTO, PVC, ROSCÁVEL, DN 20 MM (1/2"), PARA CIRCUITOS TERMINAIS, INSTALADA EM FORRO - FORNECIMENTO E INSTALAÇÃO. AF_12/2015</v>
          </cell>
          <cell r="C2560" t="str">
            <v>UN</v>
          </cell>
          <cell r="D2560">
            <v>6.14</v>
          </cell>
        </row>
        <row r="2561">
          <cell r="A2561">
            <v>91890</v>
          </cell>
          <cell r="B2561" t="str">
            <v>CURVA 90 GRAUS PARA ELETRODUTO, PVC, ROSCÁVEL, DN 25 MM (3/4"), PARA CIRCUITOS TERMINAIS, INSTALADA EM FORRO - FORNECIMENTO E INSTALAÇÃO. AF_12/2015</v>
          </cell>
          <cell r="C2561" t="str">
            <v>UN</v>
          </cell>
          <cell r="D2561">
            <v>7.64</v>
          </cell>
        </row>
        <row r="2562">
          <cell r="A2562">
            <v>91892</v>
          </cell>
          <cell r="B2562" t="str">
            <v>CURVA 180 GRAUS PARA ELETRODUTO, PVC, ROSCÁVEL, DN 25 MM (3/4"), PARA CIRCUITOS TERMINAIS, INSTALADA EM FORRO - FORNECIMENTO E INSTALAÇÃO. AF_12/2015</v>
          </cell>
          <cell r="C2562" t="str">
            <v>UN</v>
          </cell>
          <cell r="D2562">
            <v>8.94</v>
          </cell>
        </row>
        <row r="2563">
          <cell r="A2563">
            <v>91893</v>
          </cell>
          <cell r="B2563" t="str">
            <v>CURVA 90 GRAUS PARA ELETRODUTO, PVC, ROSCÁVEL, DN 32 MM (1"), PARA CIRCUITOS TERMINAIS, INSTALADA EM FORRO - FORNECIMENTO E INSTALAÇÃO. AF_12/2015</v>
          </cell>
          <cell r="C2563" t="str">
            <v>UN</v>
          </cell>
          <cell r="D2563">
            <v>10.36</v>
          </cell>
        </row>
        <row r="2564">
          <cell r="A2564">
            <v>91895</v>
          </cell>
          <cell r="B2564" t="str">
            <v>CURVA 180 GRAUS PARA ELETRODUTO, PVC, ROSCÁVEL, DN 32 MM (1"), PARA CIRCUITOS TERMINAIS, INSTALADA EM FORRO - FORNECIMENTO E INSTALAÇÃO. AF_12/2015</v>
          </cell>
          <cell r="C2564" t="str">
            <v>UN</v>
          </cell>
          <cell r="D2564">
            <v>11.68</v>
          </cell>
        </row>
        <row r="2565">
          <cell r="A2565">
            <v>91896</v>
          </cell>
          <cell r="B2565" t="str">
            <v>CURVA 90 GRAUS PARA ELETRODUTO, PVC, ROSCÁVEL, DN 40 MM (1 1/4"), PARA CIRCUITOS TERMINAIS, INSTALADA EM FORRO - FORNECIMENTO E INSTALAÇÃO. AF_12/2015</v>
          </cell>
          <cell r="C2565" t="str">
            <v>UN</v>
          </cell>
          <cell r="D2565">
            <v>12.72</v>
          </cell>
        </row>
        <row r="2566">
          <cell r="A2566">
            <v>91898</v>
          </cell>
          <cell r="B2566" t="str">
            <v>CURVA 180 GRAUS PARA ELETRODUTO, PVC, ROSCÁVEL, DN 40 MM (1 1/4"), PARA CIRCUITOS TERMINAIS, INSTALADA EM FORRO - FORNECIMENTO E INSTALAÇÃO. AF_12/2015</v>
          </cell>
          <cell r="C2566" t="str">
            <v>UN</v>
          </cell>
          <cell r="D2566">
            <v>14.13</v>
          </cell>
        </row>
        <row r="2567">
          <cell r="A2567">
            <v>91899</v>
          </cell>
          <cell r="B2567" t="str">
            <v>CURVA 90 GRAUS PARA ELETRODUTO, PVC, ROSCÁVEL, DN 20 MM (1/2"), PARA CIRCUITOS TERMINAIS, INSTALADA EM LAJE - FORNECIMENTO E INSTALAÇÃO. AF_12/2015</v>
          </cell>
          <cell r="C2567" t="str">
            <v>UN</v>
          </cell>
          <cell r="D2567">
            <v>7.87</v>
          </cell>
        </row>
        <row r="2568">
          <cell r="A2568">
            <v>91901</v>
          </cell>
          <cell r="B2568" t="str">
            <v>CURVA 180 GRAUS PARA ELETRODUTO, PVC, ROSCÁVEL, DN 20 MM (1/2"), PARA CIRCUITOS TERMINAIS, INSTALADA EM LAJE - FORNECIMENTO E INSTALAÇÃO. AF_12/2015</v>
          </cell>
          <cell r="C2568" t="str">
            <v>UN</v>
          </cell>
          <cell r="D2568">
            <v>7.67</v>
          </cell>
        </row>
        <row r="2569">
          <cell r="A2569">
            <v>91902</v>
          </cell>
          <cell r="B2569" t="str">
            <v>CURVA 90 GRAUS PARA ELETRODUTO, PVC, ROSCÁVEL, DN 25 MM (3/4"), PARA CIRCUITOS TERMINAIS, INSTALADA EM LAJE - FORNECIMENTO E INSTALAÇÃO. AF_12/2015</v>
          </cell>
          <cell r="C2569" t="str">
            <v>UN</v>
          </cell>
          <cell r="D2569">
            <v>9.16</v>
          </cell>
        </row>
        <row r="2570">
          <cell r="A2570">
            <v>91904</v>
          </cell>
          <cell r="B2570" t="str">
            <v>CURVA 180 GRAUS PARA ELETRODUTO, PVC, ROSCÁVEL, DN 25 MM (3/4"), PARA CIRCUITOS TERMINAIS, INSTALADA EM LAJE - FORNECIMENTO E INSTALAÇÃO. AF_12/2015</v>
          </cell>
          <cell r="C2570" t="str">
            <v>UN</v>
          </cell>
          <cell r="D2570">
            <v>10.46</v>
          </cell>
        </row>
        <row r="2571">
          <cell r="A2571">
            <v>91905</v>
          </cell>
          <cell r="B2571" t="str">
            <v>CURVA 90 GRAUS PARA ELETRODUTO, PVC, ROSCÁVEL, DN 32 MM (1"), PARA CIRCUITOS TERMINAIS, INSTALADA EM LAJE - FORNECIMENTO E INSTALAÇÃO. AF_12/2015</v>
          </cell>
          <cell r="C2571" t="str">
            <v>UN</v>
          </cell>
          <cell r="D2571">
            <v>11.88</v>
          </cell>
        </row>
        <row r="2572">
          <cell r="A2572">
            <v>91907</v>
          </cell>
          <cell r="B2572" t="str">
            <v>CURVA 180 GRAUS PARA ELETRODUTO, PVC, ROSCÁVEL, DN 32 MM (1), PARA CIRCUITOS TERMINAIS, INSTALADA EM LAJE - FORNECIMENTO E INSTALAÇÃO. AF_12/2015</v>
          </cell>
          <cell r="C2572" t="str">
            <v>UN</v>
          </cell>
          <cell r="D2572">
            <v>13.2</v>
          </cell>
        </row>
        <row r="2573">
          <cell r="A2573">
            <v>91908</v>
          </cell>
          <cell r="B2573" t="str">
            <v>CURVA 90 GRAUS PARA ELETRODUTO, PVC, ROSCÁVEL, DN 40 MM (1 1/4"), PARA CIRCUITOS TERMINAIS, INSTALADA EM LAJE - FORNECIMENTO E INSTALAÇÃO. AF_12/2015</v>
          </cell>
          <cell r="C2573" t="str">
            <v>UN</v>
          </cell>
          <cell r="D2573">
            <v>14.29</v>
          </cell>
        </row>
        <row r="2574">
          <cell r="A2574">
            <v>91910</v>
          </cell>
          <cell r="B2574" t="str">
            <v>CURVA 180 GRAUS PARA ELETRODUTO, PVC, ROSCÁVEL, DN 40 MM (1 1/4"), PARA CIRCUITOS TERMINAIS, INSTALADA EM LAJE - FORNECIMENTO E INSTALAÇÃO. AF_12/2015</v>
          </cell>
          <cell r="C2574" t="str">
            <v>UN</v>
          </cell>
          <cell r="D2574">
            <v>15.7</v>
          </cell>
        </row>
        <row r="2575">
          <cell r="A2575">
            <v>91911</v>
          </cell>
          <cell r="B2575" t="str">
            <v>CURVA 90 GRAUS PARA ELETRODUTO, PVC, ROSCÁVEL, DN 20 MM (1/2"), PARA CIRCUITOS TERMINAIS, INSTALADA EM PAREDE - FORNECIMENTO E INSTALAÇÃO. AF_12/2015</v>
          </cell>
          <cell r="C2575" t="str">
            <v>UN</v>
          </cell>
          <cell r="D2575">
            <v>9.6199999999999992</v>
          </cell>
        </row>
        <row r="2576">
          <cell r="A2576">
            <v>91913</v>
          </cell>
          <cell r="B2576" t="str">
            <v>CURVA 180 GRAUS PARA ELETRODUTO, PVC, ROSCÁVEL, DN 20 MM (1/2"), PARA CIRCUITOS TERMINAIS, INSTALADA EM PAREDE - FORNECIMENTO E INSTALAÇÃO. AF_12/2015</v>
          </cell>
          <cell r="C2576" t="str">
            <v>UN</v>
          </cell>
          <cell r="D2576">
            <v>9.42</v>
          </cell>
        </row>
        <row r="2577">
          <cell r="A2577">
            <v>91914</v>
          </cell>
          <cell r="B2577" t="str">
            <v>CURVA 90 GRAUS PARA ELETRODUTO, PVC, ROSCÁVEL, DN 25 MM (3/4"), PARA CIRCUITOS TERMINAIS, INSTALADA EM PAREDE - FORNECIMENTO E INSTALAÇÃO. AF_12/2015</v>
          </cell>
          <cell r="C2577" t="str">
            <v>UN</v>
          </cell>
          <cell r="D2577">
            <v>10.52</v>
          </cell>
        </row>
        <row r="2578">
          <cell r="A2578">
            <v>91916</v>
          </cell>
          <cell r="B2578" t="str">
            <v>CURVA 180 GRAUS PARA ELETRODUTO, PVC, ROSCÁVEL, DN 25 MM (3/4"), PARA CIRCUITOS TERMINAIS, INSTALADA EM PAREDE - FORNECIMENTO E INSTALAÇÃO. AF_12/2015</v>
          </cell>
          <cell r="C2578" t="str">
            <v>UN</v>
          </cell>
          <cell r="D2578">
            <v>11.82</v>
          </cell>
        </row>
        <row r="2579">
          <cell r="A2579">
            <v>91917</v>
          </cell>
          <cell r="B2579" t="str">
            <v>CURVA 90 GRAUS PARA ELETRODUTO, PVC, ROSCÁVEL, DN 32 MM (1"), PARA CIRCUITOS TERMINAIS, INSTALADA EM PAREDE - FORNECIMENTO E INSTALAÇÃO. AF_12/2015</v>
          </cell>
          <cell r="C2579" t="str">
            <v>UN</v>
          </cell>
          <cell r="D2579">
            <v>12.69</v>
          </cell>
        </row>
        <row r="2580">
          <cell r="A2580">
            <v>91919</v>
          </cell>
          <cell r="B2580" t="str">
            <v>CURVA 180 GRAUS PARA ELETRODUTO, PVC, ROSCÁVEL, DN 32 MM (1), PARA CIRCUITOS TERMINAIS, INSTALADA EM PAREDE - FORNECIMENTO E INSTALAÇÃO. AF_12/2015</v>
          </cell>
          <cell r="C2580" t="str">
            <v>UN</v>
          </cell>
          <cell r="D2580">
            <v>14.01</v>
          </cell>
        </row>
        <row r="2581">
          <cell r="A2581">
            <v>91920</v>
          </cell>
          <cell r="B2581" t="str">
            <v>CURVA 90 GRAUS PARA ELETRODUTO, PVC, ROSCÁVEL, DN 40 MM (1 1/4"), PARA CIRCUITOS TERMINAIS, INSTALADA EM PAREDE - FORNECIMENTO E INSTALAÇÃO. AF_12/2015</v>
          </cell>
          <cell r="C2581" t="str">
            <v>UN</v>
          </cell>
          <cell r="D2581">
            <v>14.47</v>
          </cell>
        </row>
        <row r="2582">
          <cell r="A2582">
            <v>91922</v>
          </cell>
          <cell r="B2582" t="str">
            <v>CURVA 180 GRAUS PARA ELETRODUTO, PVC, ROSCÁVEL, DN 40 MM (1 1/4"), PARA CIRCUITOS TERMINAIS, INSTALADA EM PAREDE - FORNECIMENTO E INSTALAÇÃO. AF_12/2015</v>
          </cell>
          <cell r="C2582" t="str">
            <v>UN</v>
          </cell>
          <cell r="D2582">
            <v>15.88</v>
          </cell>
        </row>
        <row r="2583">
          <cell r="A2583">
            <v>93013</v>
          </cell>
          <cell r="B2583" t="str">
            <v>LUVA PARA ELETRODUTO, PVC, ROSCÁVEL, DN 50 MM (1 1/2") - FORNECIMENTO E INSTALAÇÃO. AF_12/2015</v>
          </cell>
          <cell r="C2583" t="str">
            <v>UN</v>
          </cell>
          <cell r="D2583">
            <v>10.5</v>
          </cell>
        </row>
        <row r="2584">
          <cell r="A2584">
            <v>93014</v>
          </cell>
          <cell r="B2584" t="str">
            <v>LUVA PARA ELETRODUTO, PVC, ROSCÁVEL, DN 60 MM (2") - FORNECIMENTO E INSTALAÇÃO. AF_12/2015</v>
          </cell>
          <cell r="C2584" t="str">
            <v>UN</v>
          </cell>
          <cell r="D2584">
            <v>12.79</v>
          </cell>
        </row>
        <row r="2585">
          <cell r="A2585">
            <v>93015</v>
          </cell>
          <cell r="B2585" t="str">
            <v>LUVA PARA ELETRODUTO, PVC, ROSCÁVEL, DN 75 MM (2 1/2") - FORNECIMENTO E INSTALAÇÃO. AF_12/2015</v>
          </cell>
          <cell r="C2585" t="str">
            <v>UN</v>
          </cell>
          <cell r="D2585">
            <v>18.77</v>
          </cell>
        </row>
        <row r="2586">
          <cell r="A2586">
            <v>93016</v>
          </cell>
          <cell r="B2586" t="str">
            <v>LUVA PARA ELETRODUTO, PVC, ROSCÁVEL, DN 85 MM (3") - FORNECIMENTO E INSTALAÇÃO. AF_12/2015</v>
          </cell>
          <cell r="C2586" t="str">
            <v>UN</v>
          </cell>
          <cell r="D2586">
            <v>22.59</v>
          </cell>
        </row>
        <row r="2587">
          <cell r="A2587">
            <v>93017</v>
          </cell>
          <cell r="B2587" t="str">
            <v>LUVA PARA ELETRODUTO, PVC, ROSCÁVEL, DN 110 MM (4") - FORNECIMENTO E INSTALAÇÃO. AF_12/2015</v>
          </cell>
          <cell r="C2587" t="str">
            <v>UN</v>
          </cell>
          <cell r="D2587">
            <v>33.32</v>
          </cell>
        </row>
        <row r="2588">
          <cell r="A2588">
            <v>93018</v>
          </cell>
          <cell r="B2588" t="str">
            <v>CURVA 90 GRAUS PARA ELETRODUTO, PVC, ROSCÁVEL, DN 50 MM (1 1/2") - FORNECIMENTO E INSTALAÇÃO. AF_12/2015</v>
          </cell>
          <cell r="C2588" t="str">
            <v>UN</v>
          </cell>
          <cell r="D2588">
            <v>15.99</v>
          </cell>
        </row>
        <row r="2589">
          <cell r="A2589">
            <v>93020</v>
          </cell>
          <cell r="B2589" t="str">
            <v>CURVA 90 GRAUS PARA ELETRODUTO, PVC, ROSCÁVEL, DN 60 MM (2") - FORNECIMENTO E INSTALAÇÃO. AF_12/2015</v>
          </cell>
          <cell r="C2589" t="str">
            <v>UN</v>
          </cell>
          <cell r="D2589">
            <v>20.2</v>
          </cell>
        </row>
        <row r="2590">
          <cell r="A2590">
            <v>93022</v>
          </cell>
          <cell r="B2590" t="str">
            <v>CURVA 90 GRAUS PARA ELETRODUTO, PVC, ROSCÁVEL, DN 75 MM (2 1/2") - FORNECIMENTO E INSTALAÇÃO. AF_12/2015</v>
          </cell>
          <cell r="C2590" t="str">
            <v>UN</v>
          </cell>
          <cell r="D2590">
            <v>32.44</v>
          </cell>
        </row>
        <row r="2591">
          <cell r="A2591">
            <v>93024</v>
          </cell>
          <cell r="B2591" t="str">
            <v>CURVA 90 GRAUS PARA ELETRODUTO, PVC, ROSCÁVEL, DN 85 MM (3") - FORNECIMENTO E INSTALAÇÃO. AF_12/2015</v>
          </cell>
          <cell r="C2591" t="str">
            <v>UN</v>
          </cell>
          <cell r="D2591">
            <v>34.29</v>
          </cell>
        </row>
        <row r="2592">
          <cell r="A2592">
            <v>93026</v>
          </cell>
          <cell r="B2592" t="str">
            <v>CURVA 90 GRAUS PARA ELETRODUTO, PVC, ROSCÁVEL, DN 110 MM (4") - FORNECIMENTO E INSTALAÇÃO. AF_12/2015</v>
          </cell>
          <cell r="C2592" t="str">
            <v>UN</v>
          </cell>
          <cell r="D2592">
            <v>54.61</v>
          </cell>
        </row>
        <row r="2593">
          <cell r="A2593">
            <v>95733</v>
          </cell>
          <cell r="B2593" t="str">
            <v>LUVA PARA ELETRODUTO, PVC, SOLDÁVEL, DN 25 MM (3/4), APARENTE, INSTALADA EM TETO - FORNECIMENTO E INSTALAÇÃO. AF_11/2016_P</v>
          </cell>
          <cell r="C2593" t="str">
            <v>UN</v>
          </cell>
          <cell r="D2593">
            <v>4.3099999999999996</v>
          </cell>
        </row>
        <row r="2594">
          <cell r="A2594">
            <v>95734</v>
          </cell>
          <cell r="B2594" t="str">
            <v>LUVA PARA ELETRODUTO, PVC, SOLDÁVEL, DN 32 MM (1), APARENTE, INSTALADA EM TETO - FORNECIMENTO E INSTALAÇÃO. AF_11/2016_P</v>
          </cell>
          <cell r="C2594" t="str">
            <v>UN</v>
          </cell>
          <cell r="D2594">
            <v>5.73</v>
          </cell>
        </row>
        <row r="2595">
          <cell r="A2595">
            <v>95735</v>
          </cell>
          <cell r="B2595" t="str">
            <v>LUVA PARA ELETRODUTO, PVC, SOLDÁVEL, DN 20 MM (1/2), APARENTE, INSTALADA EM PAREDE - FORNECIMENTO E INSTALAÇÃO. AF_11/2016_P</v>
          </cell>
          <cell r="C2595" t="str">
            <v>UN</v>
          </cell>
          <cell r="D2595">
            <v>4.95</v>
          </cell>
        </row>
        <row r="2596">
          <cell r="A2596">
            <v>95736</v>
          </cell>
          <cell r="B2596" t="str">
            <v>LUVA PARA ELETRODUTO, PVC, SOLDÁVEL, DN 25 MM (3/4), APARENTE, INSTALADA EM PAREDE - FORNECIMENTO E INSTALAÇÃO. AF_11/2016_P</v>
          </cell>
          <cell r="C2596" t="str">
            <v>UN</v>
          </cell>
          <cell r="D2596">
            <v>5.73</v>
          </cell>
        </row>
        <row r="2597">
          <cell r="A2597">
            <v>95738</v>
          </cell>
          <cell r="B2597" t="str">
            <v>LUVA PARA ELETRODUTO, PVC, SOLDÁVEL, DN 32 MM (1), APARENTE, INSTALADA EM PAREDE - FORNECIMENTO E INSTALAÇÃO. AF_11/2016_P</v>
          </cell>
          <cell r="C2597" t="str">
            <v>UN</v>
          </cell>
          <cell r="D2597">
            <v>6.9</v>
          </cell>
        </row>
        <row r="2598">
          <cell r="A2598">
            <v>95753</v>
          </cell>
          <cell r="B2598" t="str">
            <v>LUVA DE EMENDA PARA ELETRODUTO, AÇO GALVANIZADO, DN 20 MM (3/4  ), APARENTE, INSTALADA EM TETO - FORNECIMENTO E INSTALAÇÃO. AF_11/2016_P</v>
          </cell>
          <cell r="C2598" t="str">
            <v>UN</v>
          </cell>
          <cell r="D2598">
            <v>5.54</v>
          </cell>
        </row>
        <row r="2599">
          <cell r="A2599">
            <v>95754</v>
          </cell>
          <cell r="B2599" t="str">
            <v>LUVA DE EMENDA PARA ELETRODUTO, AÇO GALVANIZADO, DN 25 MM (1''), APARENTE, INSTALADA EM TETO - FORNECIMENTO E INSTALAÇÃO. AF_11/2016_P</v>
          </cell>
          <cell r="C2599" t="str">
            <v>UN</v>
          </cell>
          <cell r="D2599">
            <v>6.91</v>
          </cell>
        </row>
        <row r="2600">
          <cell r="A2600">
            <v>95755</v>
          </cell>
          <cell r="B2600" t="str">
            <v>LUVA DE EMENDA PARA ELETRODUTO, AÇO GALVANIZADO, DN 32 MM (1 1/4''), APARENTE, INSTALADA EM TETO - FORNECIMENTO E INSTALAÇÃO. AF_11/2016_P</v>
          </cell>
          <cell r="C2600" t="str">
            <v>UN</v>
          </cell>
          <cell r="D2600">
            <v>9.9600000000000009</v>
          </cell>
        </row>
        <row r="2601">
          <cell r="A2601">
            <v>95756</v>
          </cell>
          <cell r="B2601" t="str">
            <v>LUVA DE EMENDA PARA ELETRODUTO, AÇO GALVANIZADO, DN 40 MM (1 1/2''), APARENTE, INSTALADA EM TETO - FORNECIMENTO E INSTALAÇÃO. AF_11/2016_P</v>
          </cell>
          <cell r="C2601" t="str">
            <v>UN</v>
          </cell>
          <cell r="D2601">
            <v>13.26</v>
          </cell>
        </row>
        <row r="2602">
          <cell r="A2602">
            <v>95757</v>
          </cell>
          <cell r="B2602" t="str">
            <v>LUVA DE EMENDA PARA ELETRODUTO, AÇO GALVANIZADO, DN 20 MM (3/4''), APARENTE, INSTALADA EM PAREDE - FORNECIMENTO E INSTALAÇÃO. AF_11/2016_P</v>
          </cell>
          <cell r="C2602" t="str">
            <v>UN</v>
          </cell>
          <cell r="D2602">
            <v>8.36</v>
          </cell>
        </row>
        <row r="2603">
          <cell r="A2603">
            <v>95758</v>
          </cell>
          <cell r="B2603" t="str">
            <v>LUVA DE EMENDA PARA ELETRODUTO, AÇO GALVANIZADO, DN 25 MM (1''), APARENTE, INSTALADA EM PAREDE - FORNECIMENTO E INSTALAÇÃO. AF_11/2016_P</v>
          </cell>
          <cell r="C2603" t="str">
            <v>UN</v>
          </cell>
          <cell r="D2603">
            <v>9.39</v>
          </cell>
        </row>
        <row r="2604">
          <cell r="A2604">
            <v>95759</v>
          </cell>
          <cell r="B2604" t="str">
            <v>LUVA DE EMENDA PARA ELETRODUTO, AÇO GALVANIZADO, DN 32 MM (1 1/4''), APARENTE, INSTALADA EM PAREDE - FORNECIMENTO E INSTALAÇÃO. AF_11/2016_P</v>
          </cell>
          <cell r="C2604" t="str">
            <v>UN</v>
          </cell>
          <cell r="D2604">
            <v>11.97</v>
          </cell>
        </row>
        <row r="2605">
          <cell r="A2605">
            <v>95760</v>
          </cell>
          <cell r="B2605" t="str">
            <v>LUVA DE EMENDA PARA ELETRODUTO, AÇO GALVANIZADO, DN 40 MM (1 1/2''), APARENTE, INSTALADA EM PAREDE - FORNECIMENTO E INSTALAÇÃO. AF_11/2016_P</v>
          </cell>
          <cell r="C2605" t="str">
            <v>UN</v>
          </cell>
          <cell r="D2605">
            <v>14.74</v>
          </cell>
        </row>
        <row r="2606">
          <cell r="A2606">
            <v>97559</v>
          </cell>
          <cell r="B2606" t="str">
            <v>CURVA 135 GRAUS PARA ELETRODUTO, PVC, ROSCÁVEL, DN 25 MM (3/4), PARA CIRCUITOS TERMINAIS, INSTALADA EM FORRO - FORNECIMENTO E INSTALAÇÃO. AF_12/2015</v>
          </cell>
          <cell r="C2606" t="str">
            <v>UN</v>
          </cell>
          <cell r="D2606">
            <v>7.5</v>
          </cell>
        </row>
        <row r="2607">
          <cell r="A2607">
            <v>97562</v>
          </cell>
          <cell r="B2607" t="str">
            <v>CURVA 135 GRAUS PARA ELETRODUTO, PVC, ROSCÁVEL, DN 25 MM (3/4), PARA CIRCUITOS TERMINAIS, INSTALADA EM LAJE - FORNECIMENTO E INSTALAÇÃO. AF_12/2015</v>
          </cell>
          <cell r="C2607" t="str">
            <v>UN</v>
          </cell>
          <cell r="D2607">
            <v>9.02</v>
          </cell>
        </row>
        <row r="2608">
          <cell r="A2608">
            <v>97564</v>
          </cell>
          <cell r="B2608" t="str">
            <v>CURVA 135 GRAUS PARA ELETRODUTO, PVC, ROSCÁVEL, DN 25 MM (3/4), PARA CIRCUITOS TERMINAIS, INSTALADA EM PAREDE - FORNECIMENTO E INSTALAÇÃO. AF_12/2015</v>
          </cell>
          <cell r="C2608" t="str">
            <v>UN</v>
          </cell>
          <cell r="D2608">
            <v>10.38</v>
          </cell>
        </row>
        <row r="2609">
          <cell r="A2609">
            <v>91924</v>
          </cell>
          <cell r="B2609" t="str">
            <v>CABO DE COBRE FLEXÍVEL ISOLADO, 1,5 MM², ANTI-CHAMA 450/750 V, PARA CIRCUITOS TERMINAIS - FORNECIMENTO E INSTALAÇÃO. AF_12/2015</v>
          </cell>
          <cell r="C2609" t="str">
            <v>M</v>
          </cell>
          <cell r="D2609">
            <v>1.85</v>
          </cell>
        </row>
        <row r="2610">
          <cell r="A2610">
            <v>91925</v>
          </cell>
          <cell r="B2610" t="str">
            <v>CABO DE COBRE FLEXÍVEL ISOLADO, 1,5 MM², ANTI-CHAMA 0,6/1,0 KV, PARA CIRCUITOS TERMINAIS - FORNECIMENTO E INSTALAÇÃO. AF_12/2015</v>
          </cell>
          <cell r="C2610" t="str">
            <v>M</v>
          </cell>
          <cell r="D2610">
            <v>2.5099999999999998</v>
          </cell>
        </row>
        <row r="2611">
          <cell r="A2611">
            <v>91926</v>
          </cell>
          <cell r="B2611" t="str">
            <v>CABO DE COBRE FLEXÍVEL ISOLADO, 2,5 MM², ANTI-CHAMA 450/750 V, PARA CIRCUITOS TERMINAIS - FORNECIMENTO E INSTALAÇÃO. AF_12/2015</v>
          </cell>
          <cell r="C2611" t="str">
            <v>M</v>
          </cell>
          <cell r="D2611">
            <v>2.62</v>
          </cell>
        </row>
        <row r="2612">
          <cell r="A2612">
            <v>91927</v>
          </cell>
          <cell r="B2612" t="str">
            <v>CABO DE COBRE FLEXÍVEL ISOLADO, 2,5 MM², ANTI-CHAMA 0,6/1,0 KV, PARA CIRCUITOS TERMINAIS - FORNECIMENTO E INSTALAÇÃO. AF_12/2015</v>
          </cell>
          <cell r="C2612" t="str">
            <v>M</v>
          </cell>
          <cell r="D2612">
            <v>3.35</v>
          </cell>
        </row>
        <row r="2613">
          <cell r="A2613">
            <v>91928</v>
          </cell>
          <cell r="B2613" t="str">
            <v>CABO DE COBRE FLEXÍVEL ISOLADO, 4 MM², ANTI-CHAMA 450/750 V, PARA CIRCUITOS TERMINAIS - FORNECIMENTO E INSTALAÇÃO. AF_12/2015</v>
          </cell>
          <cell r="C2613" t="str">
            <v>M</v>
          </cell>
          <cell r="D2613">
            <v>4.18</v>
          </cell>
        </row>
        <row r="2614">
          <cell r="A2614">
            <v>91929</v>
          </cell>
          <cell r="B2614" t="str">
            <v>CABO DE COBRE FLEXÍVEL ISOLADO, 4 MM², ANTI-CHAMA 0,6/1,0 KV, PARA CIRCUITOS TERMINAIS - FORNECIMENTO E INSTALAÇÃO. AF_12/2015</v>
          </cell>
          <cell r="C2614" t="str">
            <v>M</v>
          </cell>
          <cell r="D2614">
            <v>4.7</v>
          </cell>
        </row>
        <row r="2615">
          <cell r="A2615">
            <v>91930</v>
          </cell>
          <cell r="B2615" t="str">
            <v>CABO DE COBRE FLEXÍVEL ISOLADO, 6 MM², ANTI-CHAMA 450/750 V, PARA CIRCUITOS TERMINAIS - FORNECIMENTO E INSTALAÇÃO. AF_12/2015</v>
          </cell>
          <cell r="C2615" t="str">
            <v>M</v>
          </cell>
          <cell r="D2615">
            <v>5.7</v>
          </cell>
        </row>
        <row r="2616">
          <cell r="A2616">
            <v>91931</v>
          </cell>
          <cell r="B2616" t="str">
            <v>CABO DE COBRE FLEXÍVEL ISOLADO, 6 MM², ANTI-CHAMA 0,6/1,0 KV, PARA CIRCUITOS TERMINAIS - FORNECIMENTO E INSTALAÇÃO. AF_12/2015</v>
          </cell>
          <cell r="C2616" t="str">
            <v>M</v>
          </cell>
          <cell r="D2616">
            <v>6.32</v>
          </cell>
        </row>
        <row r="2617">
          <cell r="A2617">
            <v>91932</v>
          </cell>
          <cell r="B2617" t="str">
            <v>CABO DE COBRE FLEXÍVEL ISOLADO, 10 MM², ANTI-CHAMA 450/750 V, PARA CIRCUITOS TERMINAIS - FORNECIMENTO E INSTALAÇÃO. AF_12/2015</v>
          </cell>
          <cell r="C2617" t="str">
            <v>M</v>
          </cell>
          <cell r="D2617">
            <v>9.3000000000000007</v>
          </cell>
        </row>
        <row r="2618">
          <cell r="A2618">
            <v>91933</v>
          </cell>
          <cell r="B2618" t="str">
            <v>CABO DE COBRE FLEXÍVEL ISOLADO, 10 MM², ANTI-CHAMA 0,6/1,0 KV, PARA CIRCUITOS TERMINAIS - FORNECIMENTO E INSTALAÇÃO. AF_12/2015</v>
          </cell>
          <cell r="C2618" t="str">
            <v>M</v>
          </cell>
          <cell r="D2618">
            <v>9.8800000000000008</v>
          </cell>
        </row>
        <row r="2619">
          <cell r="A2619">
            <v>91934</v>
          </cell>
          <cell r="B2619" t="str">
            <v>CABO DE COBRE FLEXÍVEL ISOLADO, 16 MM², ANTI-CHAMA 450/750 V, PARA CIRCUITOS TERMINAIS - FORNECIMENTO E INSTALAÇÃO. AF_12/2015</v>
          </cell>
          <cell r="C2619" t="str">
            <v>M</v>
          </cell>
          <cell r="D2619">
            <v>14.18</v>
          </cell>
        </row>
        <row r="2620">
          <cell r="A2620">
            <v>91935</v>
          </cell>
          <cell r="B2620" t="str">
            <v>CABO DE COBRE FLEXÍVEL ISOLADO, 16 MM², ANTI-CHAMA 0,6/1,0 KV, PARA CIRCUITOS TERMINAIS - FORNECIMENTO E INSTALAÇÃO. AF_12/2015</v>
          </cell>
          <cell r="C2620" t="str">
            <v>M</v>
          </cell>
          <cell r="D2620">
            <v>15.02</v>
          </cell>
        </row>
        <row r="2621">
          <cell r="A2621">
            <v>92979</v>
          </cell>
          <cell r="B2621" t="str">
            <v>CABO DE COBRE FLEXÍVEL ISOLADO, 10 MM², ANTI-CHAMA 450/750 V, PARA DISTRIBUIÇÃO - FORNECIMENTO E INSTALAÇÃO. AF_12/2015</v>
          </cell>
          <cell r="C2621" t="str">
            <v>M</v>
          </cell>
          <cell r="D2621">
            <v>5.93</v>
          </cell>
        </row>
        <row r="2622">
          <cell r="A2622">
            <v>92980</v>
          </cell>
          <cell r="B2622" t="str">
            <v>CABO DE COBRE FLEXÍVEL ISOLADO, 10 MM², ANTI-CHAMA 0,6/1,0 KV, PARA DISTRIBUIÇÃO - FORNECIMENTO E INSTALAÇÃO. AF_12/2015</v>
          </cell>
          <cell r="C2622" t="str">
            <v>M</v>
          </cell>
          <cell r="D2622">
            <v>6.44</v>
          </cell>
        </row>
        <row r="2623">
          <cell r="A2623">
            <v>92981</v>
          </cell>
          <cell r="B2623" t="str">
            <v>CABO DE COBRE FLEXÍVEL ISOLADO, 16 MM², ANTI-CHAMA 450/750 V, PARA DISTRIBUIÇÃO - FORNECIMENTO E INSTALAÇÃO. AF_12/2015</v>
          </cell>
          <cell r="C2623" t="str">
            <v>M</v>
          </cell>
          <cell r="D2623">
            <v>9.09</v>
          </cell>
        </row>
        <row r="2624">
          <cell r="A2624">
            <v>92982</v>
          </cell>
          <cell r="B2624" t="str">
            <v>CABO DE COBRE FLEXÍVEL ISOLADO, 16 MM², ANTI-CHAMA 0,6/1,0 KV, PARA DISTRIBUIÇÃO - FORNECIMENTO E INSTALAÇÃO. AF_12/2015</v>
          </cell>
          <cell r="C2624" t="str">
            <v>M</v>
          </cell>
          <cell r="D2624">
            <v>9.82</v>
          </cell>
        </row>
        <row r="2625">
          <cell r="A2625">
            <v>92983</v>
          </cell>
          <cell r="B2625" t="str">
            <v>CABO DE COBRE FLEXÍVEL ISOLADO, 25 MM², ANTI-CHAMA 450/750 V, PARA DISTRIBUIÇÃO - FORNECIMENTO E INSTALAÇÃO. AF_12/2015</v>
          </cell>
          <cell r="C2625" t="str">
            <v>M</v>
          </cell>
          <cell r="D2625">
            <v>15.99</v>
          </cell>
        </row>
        <row r="2626">
          <cell r="A2626">
            <v>92984</v>
          </cell>
          <cell r="B2626" t="str">
            <v>CABO DE COBRE FLEXÍVEL ISOLADO, 25 MM², ANTI-CHAMA 0,6/1,0 KV, PARA DISTRIBUIÇÃO - FORNECIMENTO E INSTALAÇÃO. AF_12/2015</v>
          </cell>
          <cell r="C2626" t="str">
            <v>M</v>
          </cell>
          <cell r="D2626">
            <v>16.39</v>
          </cell>
        </row>
        <row r="2627">
          <cell r="A2627">
            <v>92985</v>
          </cell>
          <cell r="B2627" t="str">
            <v>CABO DE COBRE FLEXÍVEL ISOLADO, 35 MM², ANTI-CHAMA 450/750 V, PARA DISTRIBUIÇÃO - FORNECIMENTO E INSTALAÇÃO. AF_12/2015</v>
          </cell>
          <cell r="C2627" t="str">
            <v>M</v>
          </cell>
          <cell r="D2627">
            <v>21.43</v>
          </cell>
        </row>
        <row r="2628">
          <cell r="A2628">
            <v>92986</v>
          </cell>
          <cell r="B2628" t="str">
            <v>CABO DE COBRE FLEXÍVEL ISOLADO, 35 MM², ANTI-CHAMA 0,6/1,0 KV, PARA DISTRIBUIÇÃO - FORNECIMENTO E INSTALAÇÃO. AF_12/2015</v>
          </cell>
          <cell r="C2628" t="str">
            <v>M</v>
          </cell>
          <cell r="D2628">
            <v>22.04</v>
          </cell>
        </row>
        <row r="2629">
          <cell r="A2629">
            <v>92987</v>
          </cell>
          <cell r="B2629" t="str">
            <v>CABO DE COBRE FLEXÍVEL ISOLADO, 50 MM², ANTI-CHAMA 450/750 V, PARA DISTRIBUIÇÃO - FORNECIMENTO E INSTALAÇÃO. AF_12/2015</v>
          </cell>
          <cell r="C2629" t="str">
            <v>M</v>
          </cell>
          <cell r="D2629">
            <v>30.72</v>
          </cell>
        </row>
        <row r="2630">
          <cell r="A2630">
            <v>92988</v>
          </cell>
          <cell r="B2630" t="str">
            <v>CABO DE COBRE FLEXÍVEL ISOLADO, 50 MM², ANTI-CHAMA 0,6/1,0 KV, PARA DISTRIBUIÇÃO - FORNECIMENTO E INSTALAÇÃO. AF_12/2015</v>
          </cell>
          <cell r="C2630" t="str">
            <v>M</v>
          </cell>
          <cell r="D2630">
            <v>30.8</v>
          </cell>
        </row>
        <row r="2631">
          <cell r="A2631">
            <v>92989</v>
          </cell>
          <cell r="B2631" t="str">
            <v>CABO DE COBRE FLEXÍVEL ISOLADO, 70 MM², ANTI-CHAMA 450/750 V, PARA DISTRIBUIÇÃO - FORNECIMENTO E INSTALAÇÃO. AF_12/2015</v>
          </cell>
          <cell r="C2631" t="str">
            <v>M</v>
          </cell>
          <cell r="D2631">
            <v>42.57</v>
          </cell>
        </row>
        <row r="2632">
          <cell r="A2632">
            <v>92990</v>
          </cell>
          <cell r="B2632" t="str">
            <v>CABO DE COBRE FLEXÍVEL ISOLADO, 70 MM², ANTI-CHAMA 0,6/1,0 KV, PARA DISTRIBUIÇÃO - FORNECIMENTO E INSTALAÇÃO. AF_12/2015</v>
          </cell>
          <cell r="C2632" t="str">
            <v>M</v>
          </cell>
          <cell r="D2632">
            <v>42.09</v>
          </cell>
        </row>
        <row r="2633">
          <cell r="A2633">
            <v>92991</v>
          </cell>
          <cell r="B2633" t="str">
            <v>CABO DE COBRE FLEXÍVEL ISOLADO, 95 MM², ANTI-CHAMA 450/750 V, PARA DISTRIBUIÇÃO - FORNECIMENTO E INSTALAÇÃO. AF_12/2015</v>
          </cell>
          <cell r="C2633" t="str">
            <v>M</v>
          </cell>
          <cell r="D2633">
            <v>55.45</v>
          </cell>
        </row>
        <row r="2634">
          <cell r="A2634">
            <v>92992</v>
          </cell>
          <cell r="B2634" t="str">
            <v>CABO DE COBRE FLEXÍVEL ISOLADO, 95 MM², ANTI-CHAMA 0,6/1,0 KV, PARA DISTRIBUIÇÃO - FORNECIMENTO E INSTALAÇÃO. AF_12/2015</v>
          </cell>
          <cell r="C2634" t="str">
            <v>M</v>
          </cell>
          <cell r="D2634">
            <v>55.49</v>
          </cell>
        </row>
        <row r="2635">
          <cell r="A2635">
            <v>92993</v>
          </cell>
          <cell r="B2635" t="str">
            <v>CABO DE COBRE FLEXÍVEL ISOLADO, 120 MM², ANTI-CHAMA 450/750 V, PARA DISTRIBUIÇÃO - FORNECIMENTO E INSTALAÇÃO. AF_12/2015</v>
          </cell>
          <cell r="C2635" t="str">
            <v>M</v>
          </cell>
          <cell r="D2635">
            <v>70.989999999999995</v>
          </cell>
        </row>
        <row r="2636">
          <cell r="A2636">
            <v>92994</v>
          </cell>
          <cell r="B2636" t="str">
            <v>CABO DE COBRE FLEXÍVEL ISOLADO, 120 MM², ANTI-CHAMA 0,6/1,0 KV, PARA DISTRIBUIÇÃO - FORNECIMENTO E INSTALAÇÃO. AF_12/2015</v>
          </cell>
          <cell r="C2636" t="str">
            <v>M</v>
          </cell>
          <cell r="D2636">
            <v>71.680000000000007</v>
          </cell>
        </row>
        <row r="2637">
          <cell r="A2637">
            <v>92995</v>
          </cell>
          <cell r="B2637" t="str">
            <v>CABO DE COBRE FLEXÍVEL ISOLADO, 150 MM², ANTI-CHAMA 450/750 V, PARA DISTRIBUIÇÃO - FORNECIMENTO E INSTALAÇÃO. AF_12/2015</v>
          </cell>
          <cell r="C2637" t="str">
            <v>M</v>
          </cell>
          <cell r="D2637">
            <v>88.24</v>
          </cell>
        </row>
        <row r="2638">
          <cell r="A2638">
            <v>92996</v>
          </cell>
          <cell r="B2638" t="str">
            <v>CABO DE COBRE FLEXÍVEL ISOLADO, 150 MM², ANTI-CHAMA 0,6/1,0 KV, PARA DISTRIBUIÇÃO - FORNECIMENTO E INSTALAÇÃO. AF_12/2015</v>
          </cell>
          <cell r="C2638" t="str">
            <v>M</v>
          </cell>
          <cell r="D2638">
            <v>88.49</v>
          </cell>
        </row>
        <row r="2639">
          <cell r="A2639">
            <v>92997</v>
          </cell>
          <cell r="B2639" t="str">
            <v>CABO DE COBRE FLEXÍVEL ISOLADO, 185 MM², ANTI-CHAMA 450/750 V, PARA DISTRIBUIÇÃO - FORNECIMENTO E INSTALAÇÃO. AF_12/2015</v>
          </cell>
          <cell r="C2639" t="str">
            <v>M</v>
          </cell>
          <cell r="D2639">
            <v>107.17</v>
          </cell>
        </row>
        <row r="2640">
          <cell r="A2640">
            <v>92998</v>
          </cell>
          <cell r="B2640" t="str">
            <v>CABO DE COBRE FLEXÍVEL ISOLADO, 185 MM², ANTI-CHAMA 0,6/1,0 KV, PARA DISTRIBUIÇÃO - FORNECIMENTO E INSTALAÇÃO. AF_12/2015</v>
          </cell>
          <cell r="C2640" t="str">
            <v>M</v>
          </cell>
          <cell r="D2640">
            <v>108.19</v>
          </cell>
        </row>
        <row r="2641">
          <cell r="A2641">
            <v>92999</v>
          </cell>
          <cell r="B2641" t="str">
            <v>CABO DE COBRE FLEXÍVEL ISOLADO, 240 MM², ANTI-CHAMA 450/750 V, PARA DISTRIBUIÇÃO - FORNECIMENTO E INSTALAÇÃO. AF_12/2015</v>
          </cell>
          <cell r="C2641" t="str">
            <v>M</v>
          </cell>
          <cell r="D2641">
            <v>141.02000000000001</v>
          </cell>
        </row>
        <row r="2642">
          <cell r="A2642">
            <v>93000</v>
          </cell>
          <cell r="B2642" t="str">
            <v>CABO DE COBRE FLEXÍVEL ISOLADO, 240 MM², ANTI-CHAMA 0,6/1,0 KV, PARA DISTRIBUIÇÃO - FORNECIMENTO E INSTALAÇÃO. AF_12/2015</v>
          </cell>
          <cell r="C2642" t="str">
            <v>M</v>
          </cell>
          <cell r="D2642">
            <v>141.87</v>
          </cell>
        </row>
        <row r="2643">
          <cell r="A2643">
            <v>93001</v>
          </cell>
          <cell r="B2643" t="str">
            <v>CABO DE COBRE RÍGIDO ISOLADO, 300 MM², ANTI-CHAMA 450/750 V, PARA DISTRIBUIÇÃO - FORNECIMENTO E INSTALAÇÃO. AF_12/2015</v>
          </cell>
          <cell r="C2643" t="str">
            <v>M</v>
          </cell>
          <cell r="D2643">
            <v>172.16</v>
          </cell>
        </row>
        <row r="2644">
          <cell r="A2644">
            <v>93002</v>
          </cell>
          <cell r="B2644" t="str">
            <v>CABO DE COBRE FLEXÍVEL ISOLADO, 300 MM², ANTI-CHAMA 0,6/1,0 KV, PARA DISTRIBUIÇÃO - FORNECIMENTO E INSTALAÇÃO. AF_12/2015</v>
          </cell>
          <cell r="C2644" t="str">
            <v>M</v>
          </cell>
          <cell r="D2644">
            <v>176.88</v>
          </cell>
        </row>
        <row r="2645">
          <cell r="A2645">
            <v>83446</v>
          </cell>
          <cell r="B2645" t="str">
            <v>CAIXA DE PASSAGEM 30X30X40 COM TAMPA E DRENO BRITA</v>
          </cell>
          <cell r="C2645" t="str">
            <v>UN</v>
          </cell>
          <cell r="D2645">
            <v>157.25</v>
          </cell>
        </row>
        <row r="2646">
          <cell r="A2646">
            <v>91936</v>
          </cell>
          <cell r="B2646" t="str">
            <v>CAIXA OCTOGONAL 4" X 4", PVC, INSTALADA EM LAJE - FORNECIMENTO E INSTALAÇÃO. AF_12/2015</v>
          </cell>
          <cell r="C2646" t="str">
            <v>UN</v>
          </cell>
          <cell r="D2646">
            <v>9.25</v>
          </cell>
        </row>
        <row r="2647">
          <cell r="A2647">
            <v>91937</v>
          </cell>
          <cell r="B2647" t="str">
            <v>CAIXA OCTOGONAL 3" X 3", PVC, INSTALADA EM LAJE - FORNECIMENTO E INSTALAÇÃO. AF_12/2015</v>
          </cell>
          <cell r="C2647" t="str">
            <v>UN</v>
          </cell>
          <cell r="D2647">
            <v>8.01</v>
          </cell>
        </row>
        <row r="2648">
          <cell r="A2648">
            <v>91939</v>
          </cell>
          <cell r="B2648" t="str">
            <v>CAIXA RETANGULAR 4" X 2" ALTA (2,00 M DO PISO), PVC, INSTALADA EM PAREDE - FORNECIMENTO E INSTALAÇÃO. AF_12/2015</v>
          </cell>
          <cell r="C2648" t="str">
            <v>UN</v>
          </cell>
          <cell r="D2648">
            <v>20.87</v>
          </cell>
        </row>
        <row r="2649">
          <cell r="A2649">
            <v>91940</v>
          </cell>
          <cell r="B2649" t="str">
            <v>CAIXA RETANGULAR 4" X 2" MÉDIA (1,30 M DO PISO), PVC, INSTALADA EM PAREDE - FORNECIMENTO E INSTALAÇÃO. AF_12/2015</v>
          </cell>
          <cell r="C2649" t="str">
            <v>UN</v>
          </cell>
          <cell r="D2649">
            <v>10.95</v>
          </cell>
        </row>
        <row r="2650">
          <cell r="A2650">
            <v>91941</v>
          </cell>
          <cell r="B2650" t="str">
            <v>CAIXA RETANGULAR 4" X 2" BAIXA (0,30 M DO PISO), PVC, INSTALADA EM PAREDE - FORNECIMENTO E INSTALAÇÃO. AF_12/2015</v>
          </cell>
          <cell r="C2650" t="str">
            <v>UN</v>
          </cell>
          <cell r="D2650">
            <v>7.23</v>
          </cell>
        </row>
        <row r="2651">
          <cell r="A2651">
            <v>91942</v>
          </cell>
          <cell r="B2651" t="str">
            <v>CAIXA RETANGULAR 4" X 4" ALTA (2,00 M DO PISO), PVC, INSTALADA EM PAREDE - FORNECIMENTO E INSTALAÇÃO. AF_12/2015</v>
          </cell>
          <cell r="C2651" t="str">
            <v>UN</v>
          </cell>
          <cell r="D2651">
            <v>25.37</v>
          </cell>
        </row>
        <row r="2652">
          <cell r="A2652">
            <v>91943</v>
          </cell>
          <cell r="B2652" t="str">
            <v>CAIXA RETANGULAR 4" X 4" MÉDIA (1,30 M DO PISO), PVC, INSTALADA EM PAREDE - FORNECIMENTO E INSTALAÇÃO. AF_12/2015</v>
          </cell>
          <cell r="C2652" t="str">
            <v>UN</v>
          </cell>
          <cell r="D2652">
            <v>13.94</v>
          </cell>
        </row>
        <row r="2653">
          <cell r="A2653">
            <v>91944</v>
          </cell>
          <cell r="B2653" t="str">
            <v>CAIXA RETANGULAR 4" X 4" BAIXA (0,30 M DO PISO), PVC, INSTALADA EM PAREDE - FORNECIMENTO E INSTALAÇÃO. AF_12/2015</v>
          </cell>
          <cell r="C2653" t="str">
            <v>UN</v>
          </cell>
          <cell r="D2653">
            <v>9.67</v>
          </cell>
        </row>
        <row r="2654">
          <cell r="A2654">
            <v>92865</v>
          </cell>
          <cell r="B2654" t="str">
            <v>CAIXA OCTOGONAL 4" X 4", METÁLICA, INSTALADA EM LAJE - FORNECIMENTO E INSTALAÇÃO. AF_12/2015</v>
          </cell>
          <cell r="C2654" t="str">
            <v>UN</v>
          </cell>
          <cell r="D2654">
            <v>7.47</v>
          </cell>
        </row>
        <row r="2655">
          <cell r="A2655">
            <v>92866</v>
          </cell>
          <cell r="B2655" t="str">
            <v>CAIXA SEXTAVADA 3" X 3", METÁLICA, INSTALADA EM LAJE - FORNECIMENTO E INSTALAÇÃO. AF_12/2015</v>
          </cell>
          <cell r="C2655" t="str">
            <v>UN</v>
          </cell>
          <cell r="D2655">
            <v>6.24</v>
          </cell>
        </row>
        <row r="2656">
          <cell r="A2656">
            <v>92867</v>
          </cell>
          <cell r="B2656" t="str">
            <v>CAIXA RETANGULAR 4" X 2" ALTA (2,00 M DO PISO), METÁLICA, INSTALADA EM PAREDE - FORNECIMENTO E INSTALAÇÃO. AF_12/2015</v>
          </cell>
          <cell r="C2656" t="str">
            <v>UN</v>
          </cell>
          <cell r="D2656">
            <v>20.38</v>
          </cell>
        </row>
        <row r="2657">
          <cell r="A2657">
            <v>92868</v>
          </cell>
          <cell r="B2657" t="str">
            <v>CAIXA RETANGULAR 4" X 2" MÉDIA (1,30 M DO PISO), METÁLICA, INSTALADA EM PAREDE - FORNECIMENTO E INSTALAÇÃO. AF_12/2015</v>
          </cell>
          <cell r="C2657" t="str">
            <v>UN</v>
          </cell>
          <cell r="D2657">
            <v>10.46</v>
          </cell>
        </row>
        <row r="2658">
          <cell r="A2658">
            <v>92869</v>
          </cell>
          <cell r="B2658" t="str">
            <v>CAIXA RETANGULAR 4" X 2" BAIXA (0,30 M DO PISO), METÁLICA, INSTALADA EM PAREDE - FORNECIMENTO E INSTALAÇÃO. AF_12/2015</v>
          </cell>
          <cell r="C2658" t="str">
            <v>UN</v>
          </cell>
          <cell r="D2658">
            <v>6.74</v>
          </cell>
        </row>
        <row r="2659">
          <cell r="A2659">
            <v>92870</v>
          </cell>
          <cell r="B2659" t="str">
            <v>CAIXA RETANGULAR 4" X 4" ALTA (2,00 M DO PISO), METÁLICA, INSTALADA EM PAREDE - FORNECIMENTO E INSTALAÇÃO. AF_12/2015</v>
          </cell>
          <cell r="C2659" t="str">
            <v>UN</v>
          </cell>
          <cell r="D2659">
            <v>24.52</v>
          </cell>
        </row>
        <row r="2660">
          <cell r="A2660">
            <v>92871</v>
          </cell>
          <cell r="B2660" t="str">
            <v>CAIXA RETANGULAR 4" X 4" MÉDIA (1,30 M DO PISO), METÁLICA, INSTALADA EM PAREDE - FORNECIMENTO E INSTALAÇÃO. AF_12/2015</v>
          </cell>
          <cell r="C2660" t="str">
            <v>UN</v>
          </cell>
          <cell r="D2660">
            <v>13.09</v>
          </cell>
        </row>
        <row r="2661">
          <cell r="A2661">
            <v>92872</v>
          </cell>
          <cell r="B2661" t="str">
            <v>CAIXA RETANGULAR 4" X 4" BAIXA (0,30 M DO PISO), METÁLICA, INSTALADA EM PAREDE - FORNECIMENTO E INSTALAÇÃO. AF_12/2015</v>
          </cell>
          <cell r="C2661" t="str">
            <v>UN</v>
          </cell>
          <cell r="D2661">
            <v>8.82</v>
          </cell>
        </row>
        <row r="2662">
          <cell r="A2662">
            <v>95777</v>
          </cell>
          <cell r="B2662" t="str">
            <v>CONDULETE DE ALUMÍNIO, TIPO B, PARA ELETRODUTO DE AÇO GALVANIZADO DN 20 MM (3/4''), APARENTE - FORNECIMENTO E INSTALAÇÃO. AF_11/2016_P</v>
          </cell>
          <cell r="C2662" t="str">
            <v>UN</v>
          </cell>
          <cell r="D2662">
            <v>19.23</v>
          </cell>
        </row>
        <row r="2663">
          <cell r="A2663">
            <v>95778</v>
          </cell>
          <cell r="B2663" t="str">
            <v>CONDULETE DE ALUMÍNIO, TIPO C, PARA ELETRODUTO DE AÇO GALVANIZADO DN 20 MM (3/4''), APARENTE - FORNECIMENTO E INSTALAÇÃO. AF_11/2016_P</v>
          </cell>
          <cell r="C2663" t="str">
            <v>UN</v>
          </cell>
          <cell r="D2663">
            <v>19.62</v>
          </cell>
        </row>
        <row r="2664">
          <cell r="A2664">
            <v>95779</v>
          </cell>
          <cell r="B2664" t="str">
            <v>CONDULETE DE ALUMÍNIO, TIPO E, PARA ELETRODUTO DE AÇO GALVANIZADO DN 20 MM (3/4''), APARENTE - FORNECIMENTO E INSTALAÇÃO. AF_11/2016_P</v>
          </cell>
          <cell r="C2664" t="str">
            <v>UN</v>
          </cell>
          <cell r="D2664">
            <v>18.309999999999999</v>
          </cell>
        </row>
        <row r="2665">
          <cell r="A2665">
            <v>95780</v>
          </cell>
          <cell r="B2665" t="str">
            <v>CONDULETE DE ALUMÍNIO, TIPO B, PARA ELETRODUTO DE AÇO GALVANIZADO DN 25 MM (1''), APARENTE - FORNECIMENTO E INSTALAÇÃO. AF_11/2016_P</v>
          </cell>
          <cell r="C2665" t="str">
            <v>UN</v>
          </cell>
          <cell r="D2665">
            <v>21.55</v>
          </cell>
        </row>
        <row r="2666">
          <cell r="A2666">
            <v>95781</v>
          </cell>
          <cell r="B2666" t="str">
            <v>CONDULETE DE ALUMÍNIO, TIPO C, PARA ELETRODUTO DE AÇO GALVANIZADO DN 25 MM (1''), APARENTE - FORNECIMENTO E INSTALAÇÃO. AF_11/2016_P</v>
          </cell>
          <cell r="C2666" t="str">
            <v>UN</v>
          </cell>
          <cell r="D2666">
            <v>21.84</v>
          </cell>
        </row>
        <row r="2667">
          <cell r="A2667">
            <v>95782</v>
          </cell>
          <cell r="B2667" t="str">
            <v>CONDULETE DE ALUMÍNIO, TIPO E, ELETRODUTO DE AÇO GALVANIZADO DN 25 MM (1''), APARENTE - FORNECIMENTO E INSTALAÇÃO. AF_11/2016_P</v>
          </cell>
          <cell r="C2667" t="str">
            <v>UN</v>
          </cell>
          <cell r="D2667">
            <v>22.61</v>
          </cell>
        </row>
        <row r="2668">
          <cell r="A2668">
            <v>95785</v>
          </cell>
          <cell r="B2668" t="str">
            <v>CONDULETE DE ALUMÍNIO, TIPO E, PARA ELETRODUTO DE AÇO GALVANIZADO DN 32 MM (1 1/4''), APARENTE - FORNECIMENTO E INSTALAÇÃO. AF_11/2016_P</v>
          </cell>
          <cell r="C2668" t="str">
            <v>UN</v>
          </cell>
          <cell r="D2668">
            <v>25.42</v>
          </cell>
        </row>
        <row r="2669">
          <cell r="A2669">
            <v>95787</v>
          </cell>
          <cell r="B2669" t="str">
            <v>CONDULETE DE ALUMÍNIO, TIPO LR, PARA ELETRODUTO DE AÇO GALVANIZADO DN 20 MM (3/4''), APARENTE - FORNECIMENTO E INSTALAÇÃO. AF_11/2016_P</v>
          </cell>
          <cell r="C2669" t="str">
            <v>UN</v>
          </cell>
          <cell r="D2669">
            <v>19.71</v>
          </cell>
        </row>
        <row r="2670">
          <cell r="A2670">
            <v>95789</v>
          </cell>
          <cell r="B2670" t="str">
            <v>CONDULETE DE ALUMÍNIO, TIPO LR, PARA ELETRODUTO DE AÇO GALVANIZADO DN 25 MM (1''), APARENTE - FORNECIMENTO E INSTALAÇÃO. AF_11/2016_P</v>
          </cell>
          <cell r="C2670" t="str">
            <v>UN</v>
          </cell>
          <cell r="D2670">
            <v>23.79</v>
          </cell>
        </row>
        <row r="2671">
          <cell r="A2671">
            <v>95791</v>
          </cell>
          <cell r="B2671" t="str">
            <v>CONDULETE DE ALUMÍNIO, TIPO LR, PARA ELETRODUTO DE AÇO GALVANIZADO DN 32 MM (1 1/4''), APARENTE - FORNECIMENTO E INSTALAÇÃO. AF_11/2016_P</v>
          </cell>
          <cell r="C2671" t="str">
            <v>UN</v>
          </cell>
          <cell r="D2671">
            <v>29.82</v>
          </cell>
        </row>
        <row r="2672">
          <cell r="A2672">
            <v>95795</v>
          </cell>
          <cell r="B2672" t="str">
            <v>CONDULETE DE ALUMÍNIO, TIPO T, PARA ELETRODUTO DE AÇO GALVANIZADO DN 20 MM (3/4''), APARENTE - FORNECIMENTO E INSTALAÇÃO. AF_11/2016_P</v>
          </cell>
          <cell r="C2672" t="str">
            <v>UN</v>
          </cell>
          <cell r="D2672">
            <v>22.79</v>
          </cell>
        </row>
        <row r="2673">
          <cell r="A2673">
            <v>95796</v>
          </cell>
          <cell r="B2673" t="str">
            <v>CONDULETE DE ALUMÍNIO, TIPO T, PARA ELETRODUTO DE AÇO GALVANIZADO DN 25 MM (1''), APARENTE - FORNECIMENTO E INSTALAÇÃO. AF_11/2016_P</v>
          </cell>
          <cell r="C2673" t="str">
            <v>UN</v>
          </cell>
          <cell r="D2673">
            <v>27.99</v>
          </cell>
        </row>
        <row r="2674">
          <cell r="A2674">
            <v>95797</v>
          </cell>
          <cell r="B2674" t="str">
            <v>CONDULETE DE ALUMÍNIO, TIPO T, PARA ELETRODUTO DE AÇO GALVANIZADO DN 32 MM (1 1/4''), APARENTE - FORNECIMENTO E INSTALAÇÃO. AF_11/2016_P</v>
          </cell>
          <cell r="C2674" t="str">
            <v>UN</v>
          </cell>
          <cell r="D2674">
            <v>34.799999999999997</v>
          </cell>
        </row>
        <row r="2675">
          <cell r="A2675">
            <v>95801</v>
          </cell>
          <cell r="B2675" t="str">
            <v>CONDULETE DE ALUMÍNIO, TIPO X, PARA ELETRODUTO DE AÇO GALVANIZADO DN 20 MM (3/4''), APARENTE - FORNECIMENTO E INSTALAÇÃO. AF_11/2016_P</v>
          </cell>
          <cell r="C2675" t="str">
            <v>UN</v>
          </cell>
          <cell r="D2675">
            <v>27.1</v>
          </cell>
        </row>
        <row r="2676">
          <cell r="A2676">
            <v>95802</v>
          </cell>
          <cell r="B2676" t="str">
            <v>CONDULETE DE ALUMÍNIO, TIPO X, PARA ELETRODUTO DE AÇO GALVANIZADO DN 25 MM (1''), APARENTE - FORNECIMENTO E INSTALAÇÃO. AF_11/2016_P</v>
          </cell>
          <cell r="C2676" t="str">
            <v>UN</v>
          </cell>
          <cell r="D2676">
            <v>30.09</v>
          </cell>
        </row>
        <row r="2677">
          <cell r="A2677">
            <v>95803</v>
          </cell>
          <cell r="B2677" t="str">
            <v>CONDULETE DE ALUMÍNIO, TIPO X, PARA ELETRODUTO DE AÇO GALVANIZADO DN 32 MM (1 1/4''), APARENTE - FORNECIMENTO E INSTALAÇÃO. AF_11/2016_P</v>
          </cell>
          <cell r="C2677" t="str">
            <v>UN</v>
          </cell>
          <cell r="D2677">
            <v>38.82</v>
          </cell>
        </row>
        <row r="2678">
          <cell r="A2678">
            <v>95804</v>
          </cell>
          <cell r="B2678" t="str">
            <v>CONDULETE DE PVC, TIPO B, PARA ELETRODUTO DE PVC SOLDÁVEL DN 20 MM (1/2''), APARENTE - FORNECIMENTO E INSTALAÇÃO. AF_11/2016</v>
          </cell>
          <cell r="C2678" t="str">
            <v>UN</v>
          </cell>
          <cell r="D2678">
            <v>17.13</v>
          </cell>
        </row>
        <row r="2679">
          <cell r="A2679">
            <v>95805</v>
          </cell>
          <cell r="B2679" t="str">
            <v>CONDULETE DE PVC, TIPO B, PARA ELETRODUTO DE PVC SOLDÁVEL DN 25 MM (3/4''), APARENTE - FORNECIMENTO E INSTALAÇÃO. AF_11/2016</v>
          </cell>
          <cell r="C2679" t="str">
            <v>UN</v>
          </cell>
          <cell r="D2679">
            <v>17.3</v>
          </cell>
        </row>
        <row r="2680">
          <cell r="A2680">
            <v>95806</v>
          </cell>
          <cell r="B2680" t="str">
            <v>CONDULETE DE PVC, TIPO B, PARA ELETRODUTO DE PVC SOLDÁVEL DN 32 MM (1''), APARENTE - FORNECIMENTO E INSTALAÇÃO. AF_11/2016</v>
          </cell>
          <cell r="C2680" t="str">
            <v>UN</v>
          </cell>
          <cell r="D2680">
            <v>17.84</v>
          </cell>
        </row>
        <row r="2681">
          <cell r="A2681">
            <v>95807</v>
          </cell>
          <cell r="B2681" t="str">
            <v>CONDULETE DE PVC, TIPO LL, PARA ELETRODUTO DE PVC SOLDÁVEL DN 20 MM (1/2''), APARENTE - FORNECIMENTO E INSTALAÇÃO. AF_11/2016</v>
          </cell>
          <cell r="C2681" t="str">
            <v>UN</v>
          </cell>
          <cell r="D2681">
            <v>19.77</v>
          </cell>
        </row>
        <row r="2682">
          <cell r="A2682">
            <v>95808</v>
          </cell>
          <cell r="B2682" t="str">
            <v>CONDULETE DE PVC, TIPO LL, PARA ELETRODUTO DE PVC SOLDÁVEL DN 25 MM (3/4''), APARENTE - FORNECIMENTO E INSTALAÇÃO. AF_11/2016</v>
          </cell>
          <cell r="C2682" t="str">
            <v>UN</v>
          </cell>
          <cell r="D2682">
            <v>20.28</v>
          </cell>
        </row>
        <row r="2683">
          <cell r="A2683">
            <v>95809</v>
          </cell>
          <cell r="B2683" t="str">
            <v>CONDULETE DE PVC, TIPO LL, PARA ELETRODUTO DE PVC SOLDÁVEL DN 32 MM (1''), APARENTE - FORNECIMENTO E INSTALAÇÃO. AF_11/2016</v>
          </cell>
          <cell r="C2683" t="str">
            <v>UN</v>
          </cell>
          <cell r="D2683">
            <v>22.2</v>
          </cell>
        </row>
        <row r="2684">
          <cell r="A2684">
            <v>95810</v>
          </cell>
          <cell r="B2684" t="str">
            <v>CONDULETE DE PVC, TIPO LB, PARA ELETRODUTO DE PVC SOLDÁVEL DN 20 MM (1/2''), APARENTE - FORNECIMENTO E INSTALAÇÃO. AF_11/2016</v>
          </cell>
          <cell r="C2684" t="str">
            <v>UN</v>
          </cell>
          <cell r="D2684">
            <v>10.18</v>
          </cell>
        </row>
        <row r="2685">
          <cell r="A2685">
            <v>95811</v>
          </cell>
          <cell r="B2685" t="str">
            <v>CONDULETE DE PVC, TIPO LB, PARA ELETRODUTO DE PVC SOLDÁVEL DN 25 MM (3/4''), APARENTE - FORNECIMENTO E INSTALAÇÃO. AF_11/2016</v>
          </cell>
          <cell r="C2685" t="str">
            <v>UN</v>
          </cell>
          <cell r="D2685">
            <v>10.71</v>
          </cell>
        </row>
        <row r="2686">
          <cell r="A2686">
            <v>95812</v>
          </cell>
          <cell r="B2686" t="str">
            <v>CONDULETE DE PVC, TIPO LB, PARA ELETRODUTO DE PVC SOLDÁVEL DN 32 MM (1''), APARENTE - FORNECIMENTO E INSTALAÇÃO. AF_11/2016</v>
          </cell>
          <cell r="C2686" t="str">
            <v>UN</v>
          </cell>
          <cell r="D2686">
            <v>12.61</v>
          </cell>
        </row>
        <row r="2687">
          <cell r="A2687">
            <v>95813</v>
          </cell>
          <cell r="B2687" t="str">
            <v>CONDULETE DE PVC, TIPO TB, PARA ELETRODUTO DE PVC SOLDÁVEL DN 20 MM (1/2''), APARENTE - FORNECIMENTO E INSTALAÇÃO. AF_11/2016</v>
          </cell>
          <cell r="C2687" t="str">
            <v>UN</v>
          </cell>
          <cell r="D2687">
            <v>12.42</v>
          </cell>
        </row>
        <row r="2688">
          <cell r="A2688">
            <v>95814</v>
          </cell>
          <cell r="B2688" t="str">
            <v>CONDULETE DE PVC, TIPO TB, PARA ELETRODUTO DE PVC SOLDÁVEL DN 25 MM (3/4''), APARENTE - FORNECIMENTO E INSTALAÇÃO. AF_11/2016</v>
          </cell>
          <cell r="C2688" t="str">
            <v>UN</v>
          </cell>
          <cell r="D2688">
            <v>13.19</v>
          </cell>
        </row>
        <row r="2689">
          <cell r="A2689">
            <v>95815</v>
          </cell>
          <cell r="B2689" t="str">
            <v>CONDULETE DE PVC, TIPO TB, PARA ELETRODUTO DE PVC SOLDÁVEL DN 32 MM (1''), APARENTE - FORNECIMENTO E INSTALAÇÃO. AF_11/2016</v>
          </cell>
          <cell r="C2689" t="str">
            <v>UN</v>
          </cell>
          <cell r="D2689">
            <v>16.829999999999998</v>
          </cell>
        </row>
        <row r="2690">
          <cell r="A2690">
            <v>95816</v>
          </cell>
          <cell r="B2690" t="str">
            <v>CONDULETE DE PVC, TIPO X, PARA ELETRODUTO DE PVC SOLDÁVEL DN 20 MM (1/2''), APARENTE - FORNECIMENTO E INSTALAÇÃO. AF_11/2016</v>
          </cell>
          <cell r="C2690" t="str">
            <v>UN</v>
          </cell>
          <cell r="D2690">
            <v>24.39</v>
          </cell>
        </row>
        <row r="2691">
          <cell r="A2691">
            <v>95817</v>
          </cell>
          <cell r="B2691" t="str">
            <v>CONDULETE DE PVC, TIPO X, PARA ELETRODUTO DE PVC SOLDÁVEL DN 25 MM (3/4''), APARENTE - FORNECIMENTO E INSTALAÇÃO. AF_11/2016</v>
          </cell>
          <cell r="C2691" t="str">
            <v>UN</v>
          </cell>
          <cell r="D2691">
            <v>25.12</v>
          </cell>
        </row>
        <row r="2692">
          <cell r="A2692">
            <v>95818</v>
          </cell>
          <cell r="B2692" t="str">
            <v>CONDULETE DE PVC, TIPO X, PARA ELETRODUTO DE PVC SOLDÁVEL DN 32 MM (1''), APARENTE - FORNECIMENTO E INSTALAÇÃO. AF_11/2016</v>
          </cell>
          <cell r="C2692" t="str">
            <v>UN</v>
          </cell>
          <cell r="D2692">
            <v>30.01</v>
          </cell>
        </row>
        <row r="2693">
          <cell r="A2693">
            <v>97886</v>
          </cell>
          <cell r="B2693" t="str">
            <v>CAIXA ENTERRADA ELÉTRICA RETANGULAR, EM ALVENARIA COM TIJOLOS CERÂMICOS MACIÇOS, FUNDO COM BRITA, DIMENSÕES INTERNAS: 0,3X0,3X0,3 M. AF_05/2018</v>
          </cell>
          <cell r="C2693" t="str">
            <v>UN</v>
          </cell>
          <cell r="D2693">
            <v>127.88</v>
          </cell>
        </row>
        <row r="2694">
          <cell r="A2694">
            <v>97887</v>
          </cell>
          <cell r="B2694" t="str">
            <v>CAIXA ENTERRADA ELÉTRICA RETANGULAR, EM ALVENARIA COM TIJOLOS CERÂMICOS MACIÇOS, FUNDO COM BRITA, DIMENSÕES INTERNAS: 0,4X0,4X0,4 M. AF_05/2018</v>
          </cell>
          <cell r="C2694" t="str">
            <v>UN</v>
          </cell>
          <cell r="D2694">
            <v>201.84</v>
          </cell>
        </row>
        <row r="2695">
          <cell r="A2695">
            <v>97888</v>
          </cell>
          <cell r="B2695" t="str">
            <v>CAIXA ENTERRADA ELÉTRICA RETANGULAR, EM ALVENARIA COM TIJOLOS CERÂMICOS MACIÇOS, FUNDO COM BRITA, DIMENSÕES INTERNAS: 0,6X0,6X0,6 M. AF_05/2018</v>
          </cell>
          <cell r="C2695" t="str">
            <v>UN</v>
          </cell>
          <cell r="D2695">
            <v>388.49</v>
          </cell>
        </row>
        <row r="2696">
          <cell r="A2696">
            <v>97889</v>
          </cell>
          <cell r="B2696" t="str">
            <v>CAIXA ENTERRADA ELÉTRICA RETANGULAR, EM ALVENARIA COM TIJOLOS CERÂMICOS MACIÇOS, FUNDO COM BRITA, DIMENSÕES INTERNAS: 0,8X0,8X0,6 M. AF_05/2018</v>
          </cell>
          <cell r="C2696" t="str">
            <v>UN</v>
          </cell>
          <cell r="D2696">
            <v>520.74</v>
          </cell>
        </row>
        <row r="2697">
          <cell r="A2697">
            <v>97890</v>
          </cell>
          <cell r="B2697" t="str">
            <v>CAIXA ENTERRADA ELÉTRICA RETANGULAR, EM ALVENARIA COM TIJOLOS CERÂMICOS MACIÇOS, FUNDO COM BRITA, DIMENSÕES INTERNAS: 1X1X0,6 M. AF_05/2018</v>
          </cell>
          <cell r="C2697" t="str">
            <v>UN</v>
          </cell>
          <cell r="D2697">
            <v>596.98</v>
          </cell>
        </row>
        <row r="2698">
          <cell r="A2698">
            <v>97891</v>
          </cell>
          <cell r="B2698" t="str">
            <v>CAIXA ENTERRADA ELÉTRICA RETANGULAR, EM ALVENARIA COM BLOCOS DE CONCRETO, FUNDO COM BRITA, DIMENSÕES INTERNAS: 0,4X0,4X0,4 M. AF_05/2018</v>
          </cell>
          <cell r="C2698" t="str">
            <v>UN</v>
          </cell>
          <cell r="D2698">
            <v>153.5</v>
          </cell>
        </row>
        <row r="2699">
          <cell r="A2699">
            <v>97892</v>
          </cell>
          <cell r="B2699" t="str">
            <v>CAIXA ENTERRADA ELÉTRICA RETANGULAR, EM ALVENARIA COM BLOCOS DE CONCRETO, FUNDO COM BRITA, DIMENSÕES INTERNAS: 0,6X0,6X0,6 M. AF_05/2018</v>
          </cell>
          <cell r="C2699" t="str">
            <v>UN</v>
          </cell>
          <cell r="D2699">
            <v>286.25</v>
          </cell>
        </row>
        <row r="2700">
          <cell r="A2700">
            <v>97893</v>
          </cell>
          <cell r="B2700" t="str">
            <v>CAIXA ENTERRADA ELÉTRICA RETANGULAR, EM ALVENARIA COM BLOCOS DE CONCRETO, FUNDO COM BRITA, DIMENSÕES INTERNAS: 0,8X0,8X0,6 M. AF_05/2018</v>
          </cell>
          <cell r="C2700" t="str">
            <v>UN</v>
          </cell>
          <cell r="D2700">
            <v>390.36</v>
          </cell>
        </row>
        <row r="2701">
          <cell r="A2701">
            <v>97894</v>
          </cell>
          <cell r="B2701" t="str">
            <v>CAIXA ENTERRADA ELÉTRICA RETANGULAR, EM ALVENARIA COM BLOCOS DE CONCRETO, FUNDO COM BRITA, DIMENSÕES INTERNAS: 1X1X0,6 M. AF_05/2018</v>
          </cell>
          <cell r="C2701" t="str">
            <v>UN</v>
          </cell>
          <cell r="D2701">
            <v>438.98</v>
          </cell>
        </row>
        <row r="2702">
          <cell r="A2702">
            <v>68066</v>
          </cell>
          <cell r="B2702" t="str">
            <v>CAIXA DE PROTECAO PARA MEDIDOR MONOFASICO, FORNECIMENTO E INSTALACAO</v>
          </cell>
          <cell r="C2702" t="str">
            <v>UN</v>
          </cell>
          <cell r="D2702">
            <v>120.4</v>
          </cell>
        </row>
        <row r="2703">
          <cell r="A2703">
            <v>72319</v>
          </cell>
          <cell r="B2703" t="str">
            <v>DISJUNTOR BAIXA TENSAO TRIPOLAR A SECO  800A/600V, INCLUSIVE ELETROTÉCNICO</v>
          </cell>
          <cell r="C2703" t="str">
            <v>UN</v>
          </cell>
          <cell r="D2703">
            <v>3769.09</v>
          </cell>
        </row>
        <row r="2704">
          <cell r="A2704">
            <v>72341</v>
          </cell>
          <cell r="B2704" t="str">
            <v>CONTATOR TRIPOLAR I NOMINAL 12A - FORNECIMENTO E INSTALACAO INCLUSIVE ELETROTÉCNICO</v>
          </cell>
          <cell r="C2704" t="str">
            <v>UN</v>
          </cell>
          <cell r="D2704">
            <v>223.3</v>
          </cell>
        </row>
        <row r="2705">
          <cell r="A2705">
            <v>72343</v>
          </cell>
          <cell r="B2705" t="str">
            <v>CONTATOR TRIPOLAR I NOMINAL 22A - FORNECIMENTO E INSTALACAO INCLUSIVE ELETROTÉCNICO</v>
          </cell>
          <cell r="C2705" t="str">
            <v>UN</v>
          </cell>
          <cell r="D2705">
            <v>264.95</v>
          </cell>
        </row>
        <row r="2706">
          <cell r="A2706">
            <v>72344</v>
          </cell>
          <cell r="B2706" t="str">
            <v>CONTATOR TRIPOLAR I NOMINAL 36A - FORNECIMENTO E INSTALACAO INCLUSIVE ELETROTÉCNICO</v>
          </cell>
          <cell r="C2706" t="str">
            <v>UN</v>
          </cell>
          <cell r="D2706">
            <v>416.36</v>
          </cell>
        </row>
        <row r="2707">
          <cell r="A2707">
            <v>72345</v>
          </cell>
          <cell r="B2707" t="str">
            <v>CONTATOR TRIPOLAR I NOMIMAL 94A - FORNECIMENTO E INSTALACAO INCLUSIVE ELETROTÉCNICO</v>
          </cell>
          <cell r="C2707" t="str">
            <v>UN</v>
          </cell>
          <cell r="D2707">
            <v>1191.6199999999999</v>
          </cell>
        </row>
        <row r="2708">
          <cell r="A2708" t="str">
            <v>74130/1</v>
          </cell>
          <cell r="B2708" t="str">
            <v>DISJUNTOR TERMOMAGNETICO MONOPOLAR PADRAO NEMA (AMERICANO) 10 A 30A 240V, FORNECIMENTO E INSTALACAO</v>
          </cell>
          <cell r="C2708" t="str">
            <v>UN</v>
          </cell>
          <cell r="D2708">
            <v>11.47</v>
          </cell>
        </row>
        <row r="2709">
          <cell r="A2709" t="str">
            <v>74130/2</v>
          </cell>
          <cell r="B2709" t="str">
            <v>DISJUNTOR TERMOMAGNETICO MONOPOLAR PADRAO NEMA (AMERICANO) 35 A 50A 240V, FORNECIMENTO E INSTALACAO</v>
          </cell>
          <cell r="C2709" t="str">
            <v>UN</v>
          </cell>
          <cell r="D2709">
            <v>17.5</v>
          </cell>
        </row>
        <row r="2710">
          <cell r="A2710" t="str">
            <v>74130/3</v>
          </cell>
          <cell r="B2710" t="str">
            <v>DISJUNTOR TERMOMAGNETICO BIPOLAR PADRAO NEMA (AMERICANO) 10 A 50A 240V, FORNECIMENTO E INSTALACAO</v>
          </cell>
          <cell r="C2710" t="str">
            <v>UN</v>
          </cell>
          <cell r="D2710">
            <v>50.98</v>
          </cell>
        </row>
        <row r="2711">
          <cell r="A2711" t="str">
            <v>74130/4</v>
          </cell>
          <cell r="B2711" t="str">
            <v>DISJUNTOR TERMOMAGNETICO TRIPOLAR PADRAO NEMA (AMERICANO) 10 A 50A 240V, FORNECIMENTO E INSTALACAO</v>
          </cell>
          <cell r="C2711" t="str">
            <v>UN</v>
          </cell>
          <cell r="D2711">
            <v>74.319999999999993</v>
          </cell>
        </row>
        <row r="2712">
          <cell r="A2712" t="str">
            <v>74130/5</v>
          </cell>
          <cell r="B2712" t="str">
            <v>DISJUNTOR TERMOMAGNETICO TRIPOLAR PADRAO NEMA (AMERICANO) 60 A 100A 240V, FORNECIMENTO E INSTALACAO</v>
          </cell>
          <cell r="C2712" t="str">
            <v>UN</v>
          </cell>
          <cell r="D2712">
            <v>98.75</v>
          </cell>
        </row>
        <row r="2713">
          <cell r="A2713" t="str">
            <v>74130/6</v>
          </cell>
          <cell r="B2713" t="str">
            <v>DISJUNTOR TERMOMAGNETICO TRIPOLAR PADRAO NEMA (AMERICANO) 125 A 150A 240V, FORNECIMENTO E INSTALACAO</v>
          </cell>
          <cell r="C2713" t="str">
            <v>UN</v>
          </cell>
          <cell r="D2713">
            <v>277.82</v>
          </cell>
        </row>
        <row r="2714">
          <cell r="A2714" t="str">
            <v>74130/7</v>
          </cell>
          <cell r="B2714" t="str">
            <v>DISJUNTOR TERMOMAGNETICO TRIPOLAR EM CAIXA MOLDADA 250A 600V, FORNECIMENTO E INSTALACAO</v>
          </cell>
          <cell r="C2714" t="str">
            <v>UN</v>
          </cell>
          <cell r="D2714">
            <v>716.43</v>
          </cell>
        </row>
        <row r="2715">
          <cell r="A2715" t="str">
            <v>74130/8</v>
          </cell>
          <cell r="B2715" t="str">
            <v>DISJUNTOR TERMOMAGNETICO TRIPOLAR EM CAIXA MOLDADA 300 A 400A 600V, FORNECIMENTO E INSTALACAO</v>
          </cell>
          <cell r="C2715" t="str">
            <v>UN</v>
          </cell>
          <cell r="D2715">
            <v>978.67</v>
          </cell>
        </row>
        <row r="2716">
          <cell r="A2716" t="str">
            <v>74130/9</v>
          </cell>
          <cell r="B2716" t="str">
            <v>DISJUNTOR TERMOMAGNETICO TRIPOLAR EM CAIXA MOLDADA 500 A 600A 600V, FORNECIMENTO E INSTALACAO</v>
          </cell>
          <cell r="C2716" t="str">
            <v>UN</v>
          </cell>
          <cell r="D2716">
            <v>1602.43</v>
          </cell>
        </row>
        <row r="2717">
          <cell r="A2717" t="str">
            <v>74130/10</v>
          </cell>
          <cell r="B2717" t="str">
            <v>DISJUNTOR TERMOMAGNETICO TRIPOLAR EM CAIXA MOLDADA 175 A 225A 240V, FORNECIMENTO E INSTALACAO</v>
          </cell>
          <cell r="C2717" t="str">
            <v>UN</v>
          </cell>
          <cell r="D2717">
            <v>433.69</v>
          </cell>
        </row>
        <row r="2718">
          <cell r="A2718" t="str">
            <v>74131/1</v>
          </cell>
          <cell r="B2718" t="str">
            <v>QUADRO DE DISTRIBUICAO DE ENERGIA DE EMBUTIR, EM CHAPA METALICA, PARA 3 DISJUNTORES TERMOMAGNETICOS MONOPOLARES SEM BARRAMENTO FORNECIMENTO E INSTALACAO</v>
          </cell>
          <cell r="C2718" t="str">
            <v>UN</v>
          </cell>
          <cell r="D2718">
            <v>58.14</v>
          </cell>
        </row>
        <row r="2719">
          <cell r="A2719" t="str">
            <v>74131/4</v>
          </cell>
          <cell r="B2719" t="str">
            <v>QUADRO DE DISTRIBUICAO DE ENERGIA DE EMBUTIR, EM CHAPA METALICA, PARA 18 DISJUNTORES TERMOMAGNETICOS MONOPOLARES, COM BARRAMENTO TRIFASICO E NEUTRO, FORNECIMENTO E INSTALACAO</v>
          </cell>
          <cell r="C2719" t="str">
            <v>UN</v>
          </cell>
          <cell r="D2719">
            <v>405.83</v>
          </cell>
        </row>
        <row r="2720">
          <cell r="A2720" t="str">
            <v>74131/5</v>
          </cell>
          <cell r="B2720" t="str">
            <v>QUADRO DE DISTRIBUICAO DE ENERGIA DE EMBUTIR, EM CHAPA METALICA, PARA 24 DISJUNTORES TERMOMAGNETICOS MONOPOLARES, COM BARRAMENTO TRIFASICO E NEUTRO, FORNECIMENTO E INSTALACAO</v>
          </cell>
          <cell r="C2720" t="str">
            <v>UN</v>
          </cell>
          <cell r="D2720">
            <v>466.7</v>
          </cell>
        </row>
        <row r="2721">
          <cell r="A2721" t="str">
            <v>74131/6</v>
          </cell>
          <cell r="B2721" t="str">
            <v>QUADRO DE DISTRIBUICAO DE ENERGIA DE EMBUTIR, EM CHAPA METALICA, PARA 32 DISJUNTORES TERMOMAGNETICOS MONOPOLARES, COM BARRAMENTO TRIFASICO E NEUTRO, FORNECIMENTO E INSTALACAO</v>
          </cell>
          <cell r="C2721" t="str">
            <v>UN</v>
          </cell>
          <cell r="D2721">
            <v>537.38</v>
          </cell>
        </row>
        <row r="2722">
          <cell r="A2722" t="str">
            <v>74131/7</v>
          </cell>
          <cell r="B2722" t="str">
            <v>QUADRO DE DISTRIBUICAO DE ENERGIA DE EMBUTIR, EM CHAPA METALICA, PARA 40 DISJUNTORES TERMOMAGNETICOS MONOPOLARES, COM BARRAMENTO TRIFASICO E NEUTRO, FORNECIMENTO E INSTALACAO</v>
          </cell>
          <cell r="C2722" t="str">
            <v>UN</v>
          </cell>
          <cell r="D2722">
            <v>747.11</v>
          </cell>
        </row>
        <row r="2723">
          <cell r="A2723" t="str">
            <v>74131/8</v>
          </cell>
          <cell r="B2723" t="str">
            <v>QUADRO DE DISTRIBUICAO DE ENERGIA DE EMBUTIR, EM CHAPA METALICA, PARA 50 DISJUNTORES TERMOMAGNETICOS MONOPOLARES, COM BARRAMENTO TRIFASICO E NEUTRO, FORNECIMENTO E INSTALACAO</v>
          </cell>
          <cell r="C2723" t="str">
            <v>UN</v>
          </cell>
          <cell r="D2723">
            <v>1083.92</v>
          </cell>
        </row>
        <row r="2724">
          <cell r="A2724">
            <v>83463</v>
          </cell>
          <cell r="B2724" t="str">
            <v>QUADRO DE DISTRIBUICAO DE ENERGIA EM CHAPA DE ACO GALVANIZADO, PARA 12 DISJUNTORES TERMOMAGNETICOS MONOPOLARES, COM BARRAMENTO TRIFASICO E NEUTRO - FORNECIMENTO E INSTALACAO</v>
          </cell>
          <cell r="C2724" t="str">
            <v>UN</v>
          </cell>
          <cell r="D2724">
            <v>315.55</v>
          </cell>
        </row>
        <row r="2725">
          <cell r="A2725">
            <v>84402</v>
          </cell>
          <cell r="B2725" t="str">
            <v>QUADRO DE DISTRIBUICAO DE ENERGIA P/ 6 DISJUNTORES TERMOMAGNETICOS MONOPOLARES SEM BARRAMENTO, DE EMBUTIR, EM CHAPA METALICA - FORNECIMENTO E INSTALACAO</v>
          </cell>
          <cell r="C2725" t="str">
            <v>UN</v>
          </cell>
          <cell r="D2725">
            <v>66.27</v>
          </cell>
        </row>
        <row r="2726">
          <cell r="A2726">
            <v>93653</v>
          </cell>
          <cell r="B2726" t="str">
            <v>DISJUNTOR MONOPOLAR TIPO DIN, CORRENTE NOMINAL DE 10A - FORNECIMENTO E INSTALAÇÃO. AF_04/2016</v>
          </cell>
          <cell r="C2726" t="str">
            <v>UN</v>
          </cell>
          <cell r="D2726">
            <v>8.7799999999999994</v>
          </cell>
        </row>
        <row r="2727">
          <cell r="A2727">
            <v>93654</v>
          </cell>
          <cell r="B2727" t="str">
            <v>DISJUNTOR MONOPOLAR TIPO DIN, CORRENTE NOMINAL DE 16A - FORNECIMENTO E INSTALAÇÃO. AF_04/2016</v>
          </cell>
          <cell r="C2727" t="str">
            <v>UN</v>
          </cell>
          <cell r="D2727">
            <v>9.25</v>
          </cell>
        </row>
        <row r="2728">
          <cell r="A2728">
            <v>93655</v>
          </cell>
          <cell r="B2728" t="str">
            <v>DISJUNTOR MONOPOLAR TIPO DIN, CORRENTE NOMINAL DE 20A - FORNECIMENTO E INSTALAÇÃO. AF_04/2016</v>
          </cell>
          <cell r="C2728" t="str">
            <v>UN</v>
          </cell>
          <cell r="D2728">
            <v>10.09</v>
          </cell>
        </row>
        <row r="2729">
          <cell r="A2729">
            <v>93656</v>
          </cell>
          <cell r="B2729" t="str">
            <v>DISJUNTOR MONOPOLAR TIPO DIN, CORRENTE NOMINAL DE 25A - FORNECIMENTO E INSTALAÇÃO. AF_04/2016</v>
          </cell>
          <cell r="C2729" t="str">
            <v>UN</v>
          </cell>
          <cell r="D2729">
            <v>10.09</v>
          </cell>
        </row>
        <row r="2730">
          <cell r="A2730">
            <v>93657</v>
          </cell>
          <cell r="B2730" t="str">
            <v>DISJUNTOR MONOPOLAR TIPO DIN, CORRENTE NOMINAL DE 32A - FORNECIMENTO E INSTALAÇÃO. AF_04/2016</v>
          </cell>
          <cell r="C2730" t="str">
            <v>UN</v>
          </cell>
          <cell r="D2730">
            <v>11.17</v>
          </cell>
        </row>
        <row r="2731">
          <cell r="A2731">
            <v>93658</v>
          </cell>
          <cell r="B2731" t="str">
            <v>DISJUNTOR MONOPOLAR TIPO DIN, CORRENTE NOMINAL DE 40A - FORNECIMENTO E INSTALAÇÃO. AF_04/2016</v>
          </cell>
          <cell r="C2731" t="str">
            <v>UN</v>
          </cell>
          <cell r="D2731">
            <v>16.170000000000002</v>
          </cell>
        </row>
        <row r="2732">
          <cell r="A2732">
            <v>93659</v>
          </cell>
          <cell r="B2732" t="str">
            <v>DISJUNTOR MONOPOLAR TIPO DIN, CORRENTE NOMINAL DE 50A - FORNECIMENTO E INSTALAÇÃO. AF_04/2016</v>
          </cell>
          <cell r="C2732" t="str">
            <v>UN</v>
          </cell>
          <cell r="D2732">
            <v>18.350000000000001</v>
          </cell>
        </row>
        <row r="2733">
          <cell r="A2733">
            <v>93660</v>
          </cell>
          <cell r="B2733" t="str">
            <v>DISJUNTOR BIPOLAR TIPO DIN, CORRENTE NOMINAL DE 10A - FORNECIMENTO E INSTALAÇÃO. AF_04/2016</v>
          </cell>
          <cell r="C2733" t="str">
            <v>UN</v>
          </cell>
          <cell r="D2733">
            <v>43.22</v>
          </cell>
        </row>
        <row r="2734">
          <cell r="A2734">
            <v>93661</v>
          </cell>
          <cell r="B2734" t="str">
            <v>DISJUNTOR BIPOLAR TIPO DIN, CORRENTE NOMINAL DE 16A - FORNECIMENTO E INSTALAÇÃO. AF_04/2016</v>
          </cell>
          <cell r="C2734" t="str">
            <v>UN</v>
          </cell>
          <cell r="D2734">
            <v>44.12</v>
          </cell>
        </row>
        <row r="2735">
          <cell r="A2735">
            <v>93662</v>
          </cell>
          <cell r="B2735" t="str">
            <v>DISJUNTOR BIPOLAR TIPO DIN, CORRENTE NOMINAL DE 20A - FORNECIMENTO E INSTALAÇÃO. AF_04/2016</v>
          </cell>
          <cell r="C2735" t="str">
            <v>UN</v>
          </cell>
          <cell r="D2735">
            <v>45.89</v>
          </cell>
        </row>
        <row r="2736">
          <cell r="A2736">
            <v>93663</v>
          </cell>
          <cell r="B2736" t="str">
            <v>DISJUNTOR BIPOLAR TIPO DIN, CORRENTE NOMINAL DE 25A - FORNECIMENTO E INSTALAÇÃO. AF_04/2016</v>
          </cell>
          <cell r="C2736" t="str">
            <v>UN</v>
          </cell>
          <cell r="D2736">
            <v>45.89</v>
          </cell>
        </row>
        <row r="2737">
          <cell r="A2737">
            <v>93664</v>
          </cell>
          <cell r="B2737" t="str">
            <v>DISJUNTOR BIPOLAR TIPO DIN, CORRENTE NOMINAL DE 32A - FORNECIMENTO E INSTALAÇÃO. AF_04/2016</v>
          </cell>
          <cell r="C2737" t="str">
            <v>UN</v>
          </cell>
          <cell r="D2737">
            <v>48</v>
          </cell>
        </row>
        <row r="2738">
          <cell r="A2738">
            <v>93665</v>
          </cell>
          <cell r="B2738" t="str">
            <v>DISJUNTOR BIPOLAR TIPO DIN, CORRENTE NOMINAL DE 40A - FORNECIMENTO E INSTALAÇÃO. AF_04/2016</v>
          </cell>
          <cell r="C2738" t="str">
            <v>UN</v>
          </cell>
          <cell r="D2738">
            <v>50.76</v>
          </cell>
        </row>
        <row r="2739">
          <cell r="A2739">
            <v>93666</v>
          </cell>
          <cell r="B2739" t="str">
            <v>DISJUNTOR BIPOLAR TIPO DIN, CORRENTE NOMINAL DE 50A - FORNECIMENTO E INSTALAÇÃO. AF_04/2016</v>
          </cell>
          <cell r="C2739" t="str">
            <v>UN</v>
          </cell>
          <cell r="D2739">
            <v>55.1</v>
          </cell>
        </row>
        <row r="2740">
          <cell r="A2740">
            <v>93667</v>
          </cell>
          <cell r="B2740" t="str">
            <v>DISJUNTOR TRIPOLAR TIPO DIN, CORRENTE NOMINAL DE 10A - FORNECIMENTO E INSTALAÇÃO. AF_04/2016</v>
          </cell>
          <cell r="C2740" t="str">
            <v>UN</v>
          </cell>
          <cell r="D2740">
            <v>54</v>
          </cell>
        </row>
        <row r="2741">
          <cell r="A2741">
            <v>93668</v>
          </cell>
          <cell r="B2741" t="str">
            <v>DISJUNTOR TRIPOLAR TIPO DIN, CORRENTE NOMINAL DE 16A - FORNECIMENTO E INSTALAÇÃO. AF_04/2016</v>
          </cell>
          <cell r="C2741" t="str">
            <v>UN</v>
          </cell>
          <cell r="D2741">
            <v>55.39</v>
          </cell>
        </row>
        <row r="2742">
          <cell r="A2742">
            <v>93669</v>
          </cell>
          <cell r="B2742" t="str">
            <v>DISJUNTOR TRIPOLAR TIPO DIN, CORRENTE NOMINAL DE 20A - FORNECIMENTO E INSTALAÇÃO. AF_04/2016</v>
          </cell>
          <cell r="C2742" t="str">
            <v>UN</v>
          </cell>
          <cell r="D2742">
            <v>58</v>
          </cell>
        </row>
        <row r="2743">
          <cell r="A2743">
            <v>93670</v>
          </cell>
          <cell r="B2743" t="str">
            <v>DISJUNTOR TRIPOLAR TIPO DIN, CORRENTE NOMINAL DE 25A - FORNECIMENTO E INSTALAÇÃO. AF_04/2016</v>
          </cell>
          <cell r="C2743" t="str">
            <v>UN</v>
          </cell>
          <cell r="D2743">
            <v>58</v>
          </cell>
        </row>
        <row r="2744">
          <cell r="A2744">
            <v>93671</v>
          </cell>
          <cell r="B2744" t="str">
            <v>DISJUNTOR TRIPOLAR TIPO DIN, CORRENTE NOMINAL DE 32A - FORNECIMENTO E INSTALAÇÃO. AF_04/2016</v>
          </cell>
          <cell r="C2744" t="str">
            <v>UN</v>
          </cell>
          <cell r="D2744">
            <v>61.18</v>
          </cell>
        </row>
        <row r="2745">
          <cell r="A2745">
            <v>93672</v>
          </cell>
          <cell r="B2745" t="str">
            <v>DISJUNTOR TRIPOLAR TIPO DIN, CORRENTE NOMINAL DE 40A - FORNECIMENTO E INSTALAÇÃO. AF_04/2016</v>
          </cell>
          <cell r="C2745" t="str">
            <v>UN</v>
          </cell>
          <cell r="D2745">
            <v>66.27</v>
          </cell>
        </row>
        <row r="2746">
          <cell r="A2746">
            <v>93673</v>
          </cell>
          <cell r="B2746" t="str">
            <v>DISJUNTOR TRIPOLAR TIPO DIN, CORRENTE NOMINAL DE 50A - FORNECIMENTO E INSTALAÇÃO. AF_04/2016</v>
          </cell>
          <cell r="C2746" t="str">
            <v>UN</v>
          </cell>
          <cell r="D2746">
            <v>72.78</v>
          </cell>
        </row>
        <row r="2747">
          <cell r="A2747">
            <v>72339</v>
          </cell>
          <cell r="B2747" t="str">
            <v>TOMADA 3P+T 30A/440V SEM PLACA - FORNECIMENTO E INSTALACAO</v>
          </cell>
          <cell r="C2747" t="str">
            <v>UN</v>
          </cell>
          <cell r="D2747">
            <v>46.57</v>
          </cell>
        </row>
        <row r="2748">
          <cell r="A2748">
            <v>83403</v>
          </cell>
          <cell r="B2748" t="str">
            <v>INTERRUPTOR PULSADOR DE CAMPAINHA OU MINUTERIA 2A/250V C/ CAIXA - FORNECIMENTO E INSTALACAO</v>
          </cell>
          <cell r="C2748" t="str">
            <v>UN</v>
          </cell>
          <cell r="D2748">
            <v>15.44</v>
          </cell>
        </row>
        <row r="2749">
          <cell r="A2749">
            <v>83465</v>
          </cell>
          <cell r="B2749" t="str">
            <v>INTERRUPTOR INTERMEDIARIO (FOUR-WAY) - FORNECIMENTO E INSTALACAO</v>
          </cell>
          <cell r="C2749" t="str">
            <v>UN</v>
          </cell>
          <cell r="D2749">
            <v>39.31</v>
          </cell>
        </row>
        <row r="2750">
          <cell r="A2750">
            <v>91945</v>
          </cell>
          <cell r="B2750" t="str">
            <v>SUPORTE PARAFUSADO COM PLACA DE ENCAIXE 4" X 2" ALTO (2,00 M DO PISO) PARA PONTO ELÉTRICO - FORNECIMENTO E INSTALAÇÃO. AF_12/2015</v>
          </cell>
          <cell r="C2750" t="str">
            <v>UN</v>
          </cell>
          <cell r="D2750">
            <v>6.87</v>
          </cell>
        </row>
        <row r="2751">
          <cell r="A2751">
            <v>91946</v>
          </cell>
          <cell r="B2751" t="str">
            <v>SUPORTE PARAFUSADO COM PLACA DE ENCAIXE 4" X 2" MÉDIO (1,30 M DO PISO) PARA PONTO ELÉTRICO - FORNECIMENTO E INSTALAÇÃO. AF_12/2015</v>
          </cell>
          <cell r="C2751" t="str">
            <v>UN</v>
          </cell>
          <cell r="D2751">
            <v>5.68</v>
          </cell>
        </row>
        <row r="2752">
          <cell r="A2752">
            <v>91947</v>
          </cell>
          <cell r="B2752" t="str">
            <v>SUPORTE PARAFUSADO COM PLACA DE ENCAIXE 4" X 2" BAIXO (0,30 M DO PISO) PARA PONTO ELÉTRICO - FORNECIMENTO E INSTALAÇÃO. AF_12/2015</v>
          </cell>
          <cell r="C2752" t="str">
            <v>UN</v>
          </cell>
          <cell r="D2752">
            <v>4.9400000000000004</v>
          </cell>
        </row>
        <row r="2753">
          <cell r="A2753">
            <v>91949</v>
          </cell>
          <cell r="B2753" t="str">
            <v>SUPORTE PARAFUSADO COM PLACA DE ENCAIXE 4" X 4" ALTO (2,00 M DO PISO) PARA PONTO ELÉTRICO - FORNECIMENTO E INSTALAÇÃO. AF_12/2015</v>
          </cell>
          <cell r="C2753" t="str">
            <v>UN</v>
          </cell>
          <cell r="D2753">
            <v>10.37</v>
          </cell>
        </row>
        <row r="2754">
          <cell r="A2754">
            <v>91950</v>
          </cell>
          <cell r="B2754" t="str">
            <v>SUPORTE PARAFUSADO COM PLACA DE ENCAIXE 4" X 4" MÉDIO (1,30 M DO PISO) PARA PONTO ELÉTRICO - FORNECIMENTO E INSTALAÇÃO. AF_12/2015</v>
          </cell>
          <cell r="C2754" t="str">
            <v>UN</v>
          </cell>
          <cell r="D2754">
            <v>8.93</v>
          </cell>
        </row>
        <row r="2755">
          <cell r="A2755">
            <v>91951</v>
          </cell>
          <cell r="B2755" t="str">
            <v>SUPORTE PARAFUSADO COM PLACA DE ENCAIXE 4" X 4" BAIXO (0,30 M DO PISO) PARA PONTO ELÉTRICO - FORNECIMENTO E INSTALAÇÃO. AF_12/2015</v>
          </cell>
          <cell r="C2755" t="str">
            <v>UN</v>
          </cell>
          <cell r="D2755">
            <v>8.07</v>
          </cell>
        </row>
        <row r="2756">
          <cell r="A2756">
            <v>91952</v>
          </cell>
          <cell r="B2756" t="str">
            <v>INTERRUPTOR SIMPLES (1 MÓDULO), 10A/250V, SEM SUPORTE E SEM PLACA - FORNECIMENTO E INSTALAÇÃO. AF_12/2015</v>
          </cell>
          <cell r="C2756" t="str">
            <v>UN</v>
          </cell>
          <cell r="D2756">
            <v>13.06</v>
          </cell>
        </row>
        <row r="2757">
          <cell r="A2757">
            <v>91953</v>
          </cell>
          <cell r="B2757" t="str">
            <v>INTERRUPTOR SIMPLES (1 MÓDULO), 10A/250V, INCLUINDO SUPORTE E PLACA - FORNECIMENTO E INSTALAÇÃO. AF_12/2015</v>
          </cell>
          <cell r="C2757" t="str">
            <v>UN</v>
          </cell>
          <cell r="D2757">
            <v>18.739999999999998</v>
          </cell>
        </row>
        <row r="2758">
          <cell r="A2758">
            <v>91954</v>
          </cell>
          <cell r="B2758" t="str">
            <v>INTERRUPTOR PARALELO (1 MÓDULO), 10A/250V, SEM SUPORTE E SEM PLACA - FORNECIMENTO E INSTALAÇÃO. AF_12/2015</v>
          </cell>
          <cell r="C2758" t="str">
            <v>UN</v>
          </cell>
          <cell r="D2758">
            <v>17.559999999999999</v>
          </cell>
        </row>
        <row r="2759">
          <cell r="A2759">
            <v>91955</v>
          </cell>
          <cell r="B2759" t="str">
            <v>INTERRUPTOR PARALELO (1 MÓDULO), 10A/250V, INCLUINDO SUPORTE E PLACA - FORNECIMENTO E INSTALAÇÃO. AF_12/2015</v>
          </cell>
          <cell r="C2759" t="str">
            <v>UN</v>
          </cell>
          <cell r="D2759">
            <v>23.24</v>
          </cell>
        </row>
        <row r="2760">
          <cell r="A2760">
            <v>91956</v>
          </cell>
          <cell r="B2760" t="str">
            <v>INTERRUPTOR SIMPLES (1 MÓDULO) COM INTERRUPTOR PARALELO (1 MÓDULO), 10A/250V, SEM SUPORTE E SEM PLACA - FORNECIMENTO E INSTALAÇÃO. AF_12/2015</v>
          </cell>
          <cell r="C2760" t="str">
            <v>UN</v>
          </cell>
          <cell r="D2760">
            <v>28.4</v>
          </cell>
        </row>
        <row r="2761">
          <cell r="A2761">
            <v>91957</v>
          </cell>
          <cell r="B2761" t="str">
            <v>INTERRUPTOR SIMPLES (1 MÓDULO) COM INTERRUPTOR PARALELO (1 MÓDULO), 10A/250V, INCLUINDO SUPORTE E PLACA - FORNECIMENTO E INSTALAÇÃO. AF_12/2015</v>
          </cell>
          <cell r="C2761" t="str">
            <v>UN</v>
          </cell>
          <cell r="D2761">
            <v>34.08</v>
          </cell>
        </row>
        <row r="2762">
          <cell r="A2762">
            <v>91958</v>
          </cell>
          <cell r="B2762" t="str">
            <v>INTERRUPTOR SIMPLES (2 MÓDULOS), 10A/250V, SEM SUPORTE E SEM PLACA - FORNECIMENTO E INSTALAÇÃO. AF_12/2015</v>
          </cell>
          <cell r="C2762" t="str">
            <v>UN</v>
          </cell>
          <cell r="D2762">
            <v>23.94</v>
          </cell>
        </row>
        <row r="2763">
          <cell r="A2763">
            <v>91959</v>
          </cell>
          <cell r="B2763" t="str">
            <v>INTERRUPTOR SIMPLES (2 MÓDULOS), 10A/250V, INCLUINDO SUPORTE E PLACA - FORNECIMENTO E INSTALAÇÃO. AF_12/2015</v>
          </cell>
          <cell r="C2763" t="str">
            <v>UN</v>
          </cell>
          <cell r="D2763">
            <v>29.62</v>
          </cell>
        </row>
        <row r="2764">
          <cell r="A2764">
            <v>91960</v>
          </cell>
          <cell r="B2764" t="str">
            <v>INTERRUPTOR PARALELO (2 MÓDULOS), 10A/250V, SEM SUPORTE E SEM PLACA - FORNECIMENTO E INSTALAÇÃO. AF_12/2015</v>
          </cell>
          <cell r="C2764" t="str">
            <v>UN</v>
          </cell>
          <cell r="D2764">
            <v>32.89</v>
          </cell>
        </row>
        <row r="2765">
          <cell r="A2765">
            <v>91961</v>
          </cell>
          <cell r="B2765" t="str">
            <v>INTERRUPTOR PARALELO (2 MÓDULOS), 10A/250V, INCLUINDO SUPORTE E PLACA - FORNECIMENTO E INSTALAÇÃO. AF_12/2015</v>
          </cell>
          <cell r="C2765" t="str">
            <v>UN</v>
          </cell>
          <cell r="D2765">
            <v>38.57</v>
          </cell>
        </row>
        <row r="2766">
          <cell r="A2766">
            <v>91962</v>
          </cell>
          <cell r="B2766" t="str">
            <v>INTERRUPTOR SIMPLES (1 MÓDULO) COM INTERRUPTOR PARALELO (2 MÓDULOS), 10A/250V, SEM SUPORTE E SEM PLACA - FORNECIMENTO E INSTALAÇÃO. AF_12/2015</v>
          </cell>
          <cell r="C2766" t="str">
            <v>UN</v>
          </cell>
          <cell r="D2766">
            <v>43.78</v>
          </cell>
        </row>
        <row r="2767">
          <cell r="A2767">
            <v>91963</v>
          </cell>
          <cell r="B2767" t="str">
            <v>INTERRUPTOR SIMPLES (1 MÓDULO) COM INTERRUPTOR PARALELO (2 MÓDULOS), 10A/250V, INCLUINDO SUPORTE E PLACA - FORNECIMENTO E INSTALAÇÃO. AF_12/2015</v>
          </cell>
          <cell r="C2767" t="str">
            <v>UN</v>
          </cell>
          <cell r="D2767">
            <v>49.46</v>
          </cell>
        </row>
        <row r="2768">
          <cell r="A2768">
            <v>91964</v>
          </cell>
          <cell r="B2768" t="str">
            <v>INTERRUPTOR SIMPLES (2 MÓDULOS) COM INTERRUPTOR PARALELO (1 MÓDULO), 10A/250V, SEM SUPORTE E SEM PLACA - FORNECIMENTO E INSTALAÇÃO. AF_12/2015</v>
          </cell>
          <cell r="C2768" t="str">
            <v>UN</v>
          </cell>
          <cell r="D2768">
            <v>39.28</v>
          </cell>
        </row>
        <row r="2769">
          <cell r="A2769">
            <v>91965</v>
          </cell>
          <cell r="B2769" t="str">
            <v>INTERRUPTOR SIMPLES (2 MÓDULOS) COM INTERRUPTOR PARALELO (1 MÓDULO), 10A/250V, INCLUINDO SUPORTE E PLACA - FORNECIMENTO E INSTALAÇÃO. AF_12/2015</v>
          </cell>
          <cell r="C2769" t="str">
            <v>UN</v>
          </cell>
          <cell r="D2769">
            <v>44.96</v>
          </cell>
        </row>
        <row r="2770">
          <cell r="A2770">
            <v>91966</v>
          </cell>
          <cell r="B2770" t="str">
            <v>INTERRUPTOR SIMPLES (3 MÓDULOS), 10A/250V, SEM SUPORTE E SEM PLACA - FORNECIMENTO E INSTALAÇÃO. AF_12/2015</v>
          </cell>
          <cell r="C2770" t="str">
            <v>UN</v>
          </cell>
          <cell r="D2770">
            <v>34.81</v>
          </cell>
        </row>
        <row r="2771">
          <cell r="A2771">
            <v>91967</v>
          </cell>
          <cell r="B2771" t="str">
            <v>INTERRUPTOR SIMPLES (3 MÓDULOS), 10A/250V, INCLUINDO SUPORTE E PLACA - FORNECIMENTO E INSTALAÇÃO. AF_12/2015</v>
          </cell>
          <cell r="C2771" t="str">
            <v>UN</v>
          </cell>
          <cell r="D2771">
            <v>40.49</v>
          </cell>
        </row>
        <row r="2772">
          <cell r="A2772">
            <v>91968</v>
          </cell>
          <cell r="B2772" t="str">
            <v>INTERRUPTOR PARALELO (3 MÓDULOS), 10A/250V, SEM SUPORTE E SEM PLACA - FORNECIMENTO E INSTALAÇÃO. AF_12/2015</v>
          </cell>
          <cell r="C2772" t="str">
            <v>UN</v>
          </cell>
          <cell r="D2772">
            <v>48.24</v>
          </cell>
        </row>
        <row r="2773">
          <cell r="A2773">
            <v>91969</v>
          </cell>
          <cell r="B2773" t="str">
            <v>INTERRUPTOR PARALELO (3 MÓDULOS), 10A/250V, INCLUINDO SUPORTE E PLACA - FORNECIMENTO E INSTALAÇÃO. AF_12/2015</v>
          </cell>
          <cell r="C2773" t="str">
            <v>UN</v>
          </cell>
          <cell r="D2773">
            <v>53.92</v>
          </cell>
        </row>
        <row r="2774">
          <cell r="A2774">
            <v>91970</v>
          </cell>
          <cell r="B2774" t="str">
            <v>INTERRUPTOR SIMPLES (3 MÓDULOS) COM INTERRUPTOR PARALELO (1 MÓDULO), 10A/250V, SEM SUPORTE E SEM PLACA - FORNECIMENTO E INSTALAÇÃO. AF_12/2015</v>
          </cell>
          <cell r="C2774" t="str">
            <v>UN</v>
          </cell>
          <cell r="D2774">
            <v>50.41</v>
          </cell>
        </row>
        <row r="2775">
          <cell r="A2775">
            <v>91971</v>
          </cell>
          <cell r="B2775" t="str">
            <v>INTERRUPTOR SIMPLES (3 MÓDULOS) COM INTERRUPTOR PARALELO (1 MÓDULO), 10A/250V, INCLUINDO SUPORTE E PLACA - FORNECIMENTO E INSTALAÇÃO. AF_12/2015</v>
          </cell>
          <cell r="C2775" t="str">
            <v>UN</v>
          </cell>
          <cell r="D2775">
            <v>59.34</v>
          </cell>
        </row>
        <row r="2776">
          <cell r="A2776">
            <v>91972</v>
          </cell>
          <cell r="B2776" t="str">
            <v>INTERRUPTOR SIMPLES (2 MÓDULOS) COM INTERRUPTOR PARALELO (2 MÓDULOS), 10A/250V, SEM SUPORTE E SEM PLACA - FORNECIMENTO E INSTALAÇÃO. AF_12/2015</v>
          </cell>
          <cell r="C2776" t="str">
            <v>UN</v>
          </cell>
          <cell r="D2776">
            <v>54.91</v>
          </cell>
        </row>
        <row r="2777">
          <cell r="A2777">
            <v>91973</v>
          </cell>
          <cell r="B2777" t="str">
            <v>INTERRUPTOR SIMPLES (2 MÓDULOS) COM INTERRUPTOR PARALELO (2 MÓDULOS), 10A/250V, INCLUINDO SUPORTE E PLACA - FORNECIMENTO E INSTALAÇÃO. AF_12/2015</v>
          </cell>
          <cell r="C2777" t="str">
            <v>UN</v>
          </cell>
          <cell r="D2777">
            <v>63.84</v>
          </cell>
        </row>
        <row r="2778">
          <cell r="A2778">
            <v>91974</v>
          </cell>
          <cell r="B2778" t="str">
            <v>INTERRUPTOR SIMPLES (4 MÓDULOS), 10A/250V, SEM SUPORTE E SEM PLACA - FORNECIMENTO E INSTALAÇÃO. AF_12/2015</v>
          </cell>
          <cell r="C2778" t="str">
            <v>UN</v>
          </cell>
          <cell r="D2778">
            <v>45.91</v>
          </cell>
        </row>
        <row r="2779">
          <cell r="A2779">
            <v>91975</v>
          </cell>
          <cell r="B2779" t="str">
            <v>INTERRUPTOR SIMPLES (4 MÓDULOS), 10A/250V, INCLUINDO SUPORTE E PLACA - FORNECIMENTO E INSTALAÇÃO. AF_12/2015</v>
          </cell>
          <cell r="C2779" t="str">
            <v>UN</v>
          </cell>
          <cell r="D2779">
            <v>54.84</v>
          </cell>
        </row>
        <row r="2780">
          <cell r="A2780">
            <v>91976</v>
          </cell>
          <cell r="B2780" t="str">
            <v>INTERRUPTOR SIMPLES (6 MÓDULOS), 10A/250V, SEM SUPORTE E SEM PLACA - FORNECIMENTO E INSTALAÇÃO. AF_12/2015</v>
          </cell>
          <cell r="C2780" t="str">
            <v>UN</v>
          </cell>
          <cell r="D2780">
            <v>67.75</v>
          </cell>
        </row>
        <row r="2781">
          <cell r="A2781">
            <v>91977</v>
          </cell>
          <cell r="B2781" t="str">
            <v>INTERRUPTOR SIMPLES (6 MÓDULOS), 10A/250V, INCLUINDO SUPORTE E PLACA - FORNECIMENTO E INSTALAÇÃO. AF_12/2015</v>
          </cell>
          <cell r="C2781" t="str">
            <v>UN</v>
          </cell>
          <cell r="D2781">
            <v>76.680000000000007</v>
          </cell>
        </row>
        <row r="2782">
          <cell r="A2782">
            <v>91978</v>
          </cell>
          <cell r="B2782" t="str">
            <v>INTERRUPTOR INTERMEDIÁRIO (1 MÓDULO), 10A/250V, SEM SUPORTE E SEM PLACA - FORNECIMENTO E INSTALAÇÃO. AF_09/2017</v>
          </cell>
          <cell r="C2782" t="str">
            <v>UN</v>
          </cell>
          <cell r="D2782">
            <v>27.66</v>
          </cell>
        </row>
        <row r="2783">
          <cell r="A2783">
            <v>91979</v>
          </cell>
          <cell r="B2783" t="str">
            <v>INTERRUPTOR INTERMEDIÁRIO (1 MÓDULO), 10A/250V, INCLUINDO SUPORTE E PLACA - FORNECIMENTO E INSTALAÇÃO. AF_09/2017</v>
          </cell>
          <cell r="C2783" t="str">
            <v>UN</v>
          </cell>
          <cell r="D2783">
            <v>33.340000000000003</v>
          </cell>
        </row>
        <row r="2784">
          <cell r="A2784">
            <v>91980</v>
          </cell>
          <cell r="B2784" t="str">
            <v>INTERRUPTOR BIPOLAR (1 MÓDULO), 10A/250V, SEM SUPORTE E SEM PLACA - FORNECIMENTO E INSTALAÇÃO. AF_09/2017</v>
          </cell>
          <cell r="C2784" t="str">
            <v>UN</v>
          </cell>
          <cell r="D2784">
            <v>26.81</v>
          </cell>
        </row>
        <row r="2785">
          <cell r="A2785">
            <v>91981</v>
          </cell>
          <cell r="B2785" t="str">
            <v>INTERRUPTOR BIPOLAR (1 MÓDULO), 10A/250V, INCLUINDO SUPORTE E PLACA - FORNECIMENTO E INSTALAÇÃO. AF_09/2017</v>
          </cell>
          <cell r="C2785" t="str">
            <v>UN</v>
          </cell>
          <cell r="D2785">
            <v>32.49</v>
          </cell>
        </row>
        <row r="2786">
          <cell r="A2786">
            <v>91982</v>
          </cell>
          <cell r="B2786" t="str">
            <v>DIMMER ROTATIVO (1 MÓDULO), 220V/600W, SEM SUPORTE E SEM PLACA - FORNECIMENTO E INSTALAÇÃO. AF_09/2017</v>
          </cell>
          <cell r="C2786" t="str">
            <v>UN</v>
          </cell>
          <cell r="D2786">
            <v>62.3</v>
          </cell>
        </row>
        <row r="2787">
          <cell r="A2787">
            <v>91983</v>
          </cell>
          <cell r="B2787" t="str">
            <v>DIMMER ROTATIVO (1 MÓDULO), 220V/600W, INCLUINDO SUPORTE E PLACA - FORNECIMENTO E INSTALAÇÃO. AF_09/2017</v>
          </cell>
          <cell r="C2787" t="str">
            <v>UN</v>
          </cell>
          <cell r="D2787">
            <v>67.98</v>
          </cell>
        </row>
        <row r="2788">
          <cell r="A2788">
            <v>91984</v>
          </cell>
          <cell r="B2788" t="str">
            <v>INTERRUPTOR PULSADOR CAMPAINHA (1 MÓDULO), 10A/250V, SEM SUPORTE E SEM PLACA - FORNECIMENTO E INSTALAÇÃO. AF_09/2017</v>
          </cell>
          <cell r="C2788" t="str">
            <v>UN</v>
          </cell>
          <cell r="D2788">
            <v>12.27</v>
          </cell>
        </row>
        <row r="2789">
          <cell r="A2789">
            <v>91985</v>
          </cell>
          <cell r="B2789" t="str">
            <v>INTERRUPTOR PULSADOR CAMPAINHA (1 MÓDULO), 10A/250V, INCLUINDO SUPORTE E PLACA - FORNECIMENTO E INSTALAÇÃO. AF_09/2017</v>
          </cell>
          <cell r="C2789" t="str">
            <v>UN</v>
          </cell>
          <cell r="D2789">
            <v>17.95</v>
          </cell>
        </row>
        <row r="2790">
          <cell r="A2790">
            <v>91986</v>
          </cell>
          <cell r="B2790" t="str">
            <v>CAMPAINHA CIGARRA (1 MÓDULO), 10A/250V, SEM SUPORTE E SEM PLACA - FORNECIMENTO E INSTALAÇÃO. AF_09/2017</v>
          </cell>
          <cell r="C2790" t="str">
            <v>UN</v>
          </cell>
          <cell r="D2790">
            <v>25.81</v>
          </cell>
        </row>
        <row r="2791">
          <cell r="A2791">
            <v>91987</v>
          </cell>
          <cell r="B2791" t="str">
            <v>CAMPAINHA CIGARRA (1 MÓDULO), 10A/250V, INCLUINDO SUPORTE E PLACA - FORNECIMENTO E INSTALAÇÃO. AF_09/2017</v>
          </cell>
          <cell r="C2791" t="str">
            <v>UN</v>
          </cell>
          <cell r="D2791">
            <v>31.49</v>
          </cell>
        </row>
        <row r="2792">
          <cell r="A2792">
            <v>91988</v>
          </cell>
          <cell r="B2792" t="str">
            <v>INTERRUPTOR PULSADOR MINUTERIA (1 MÓDULO), 10A/250V, SEM SUPORTE E SEM PLACA - FORNECIMENTO E INSTALAÇÃO. AF_09/2017</v>
          </cell>
          <cell r="C2792" t="str">
            <v>UN</v>
          </cell>
          <cell r="D2792">
            <v>15.13</v>
          </cell>
        </row>
        <row r="2793">
          <cell r="A2793">
            <v>91989</v>
          </cell>
          <cell r="B2793" t="str">
            <v>INTERRUPTOR PULSADOR MINUTERIA (1 MÓDULO), 10A/250V, INCLUINDO SUPORTE E PLACA - FORNECIMENTO E INSTALAÇÃO. AF_09/2017</v>
          </cell>
          <cell r="C2793" t="str">
            <v>UN</v>
          </cell>
          <cell r="D2793">
            <v>20.81</v>
          </cell>
        </row>
        <row r="2794">
          <cell r="A2794">
            <v>91990</v>
          </cell>
          <cell r="B2794" t="str">
            <v>TOMADA ALTA DE EMBUTIR (1 MÓDULO), 2P+T 10 A, SEM SUPORTE E SEM PLACA - FORNECIMENTO E INSTALAÇÃO. AF_12/2015</v>
          </cell>
          <cell r="C2794" t="str">
            <v>UN</v>
          </cell>
          <cell r="D2794">
            <v>23.62</v>
          </cell>
        </row>
        <row r="2795">
          <cell r="A2795">
            <v>91991</v>
          </cell>
          <cell r="B2795" t="str">
            <v>TOMADA ALTA DE EMBUTIR (1 MÓDULO), 2P+T 20 A, SEM SUPORTE E SEM PLACA - FORNECIMENTO E INSTALAÇÃO. AF_12/2015</v>
          </cell>
          <cell r="C2795" t="str">
            <v>UN</v>
          </cell>
          <cell r="D2795">
            <v>25.16</v>
          </cell>
        </row>
        <row r="2796">
          <cell r="A2796">
            <v>91992</v>
          </cell>
          <cell r="B2796" t="str">
            <v>TOMADA ALTA DE EMBUTIR (1 MÓDULO), 2P+T 10 A, INCLUINDO SUPORTE E PLACA - FORNECIMENTO E INSTALAÇÃO. AF_12/2015</v>
          </cell>
          <cell r="C2796" t="str">
            <v>UN</v>
          </cell>
          <cell r="D2796">
            <v>29.3</v>
          </cell>
        </row>
        <row r="2797">
          <cell r="A2797">
            <v>91993</v>
          </cell>
          <cell r="B2797" t="str">
            <v>TOMADA ALTA DE EMBUTIR (1 MÓDULO), 2P+T 20 A, INCLUINDO SUPORTE E PLACA - FORNECIMENTO E INSTALAÇÃO. AF_12/2015</v>
          </cell>
          <cell r="C2797" t="str">
            <v>UN</v>
          </cell>
          <cell r="D2797">
            <v>30.84</v>
          </cell>
        </row>
        <row r="2798">
          <cell r="A2798">
            <v>91994</v>
          </cell>
          <cell r="B2798" t="str">
            <v>TOMADA MÉDIA DE EMBUTIR (1 MÓDULO), 2P+T 10 A, SEM SUPORTE E SEM PLACA - FORNECIMENTO E INSTALAÇÃO. AF_12/2015</v>
          </cell>
          <cell r="C2798" t="str">
            <v>UN</v>
          </cell>
          <cell r="D2798">
            <v>16.760000000000002</v>
          </cell>
        </row>
        <row r="2799">
          <cell r="A2799">
            <v>91995</v>
          </cell>
          <cell r="B2799" t="str">
            <v>TOMADA MÉDIA DE EMBUTIR (1 MÓDULO), 2P+T 20 A, SEM SUPORTE E SEM PLACA - FORNECIMENTO E INSTALAÇÃO. AF_12/2015</v>
          </cell>
          <cell r="C2799" t="str">
            <v>UN</v>
          </cell>
          <cell r="D2799">
            <v>18.3</v>
          </cell>
        </row>
        <row r="2800">
          <cell r="A2800">
            <v>91996</v>
          </cell>
          <cell r="B2800" t="str">
            <v>TOMADA MÉDIA DE EMBUTIR (1 MÓDULO), 2P+T 10 A, INCLUINDO SUPORTE E PLACA - FORNECIMENTO E INSTALAÇÃO. AF_12/2015</v>
          </cell>
          <cell r="C2800" t="str">
            <v>UN</v>
          </cell>
          <cell r="D2800">
            <v>22.44</v>
          </cell>
        </row>
        <row r="2801">
          <cell r="A2801">
            <v>91997</v>
          </cell>
          <cell r="B2801" t="str">
            <v>TOMADA MÉDIA DE EMBUTIR (1 MÓDULO), 2P+T 20 A, INCLUINDO SUPORTE E PLACA - FORNECIMENTO E INSTALAÇÃO. AF_12/2015</v>
          </cell>
          <cell r="C2801" t="str">
            <v>UN</v>
          </cell>
          <cell r="D2801">
            <v>23.98</v>
          </cell>
        </row>
        <row r="2802">
          <cell r="A2802">
            <v>91998</v>
          </cell>
          <cell r="B2802" t="str">
            <v>TOMADA BAIXA DE EMBUTIR (1 MÓDULO), 2P+T 10 A, SEM SUPORTE E SEM PLACA - FORNECIMENTO E INSTALAÇÃO. AF_12/2015</v>
          </cell>
          <cell r="C2802" t="str">
            <v>UN</v>
          </cell>
          <cell r="D2802">
            <v>14.09</v>
          </cell>
        </row>
        <row r="2803">
          <cell r="A2803">
            <v>91999</v>
          </cell>
          <cell r="B2803" t="str">
            <v>TOMADA BAIXA DE EMBUTIR (1 MÓDULO), 2P+T 20 A, SEM SUPORTE E SEM PLACA - FORNECIMENTO E INSTALAÇÃO. AF_12/2015</v>
          </cell>
          <cell r="C2803" t="str">
            <v>UN</v>
          </cell>
          <cell r="D2803">
            <v>15.63</v>
          </cell>
        </row>
        <row r="2804">
          <cell r="A2804">
            <v>92000</v>
          </cell>
          <cell r="B2804" t="str">
            <v>TOMADA BAIXA DE EMBUTIR (1 MÓDULO), 2P+T 10 A, INCLUINDO SUPORTE E PLACA - FORNECIMENTO E INSTALAÇÃO. AF_12/2015</v>
          </cell>
          <cell r="C2804" t="str">
            <v>UN</v>
          </cell>
          <cell r="D2804">
            <v>19.77</v>
          </cell>
        </row>
        <row r="2805">
          <cell r="A2805">
            <v>92001</v>
          </cell>
          <cell r="B2805" t="str">
            <v>TOMADA BAIXA DE EMBUTIR (1 MÓDULO), 2P+T 20 A, INCLUINDO SUPORTE E PLACA - FORNECIMENTO E INSTALAÇÃO. AF_12/2015</v>
          </cell>
          <cell r="C2805" t="str">
            <v>UN</v>
          </cell>
          <cell r="D2805">
            <v>21.31</v>
          </cell>
        </row>
        <row r="2806">
          <cell r="A2806">
            <v>92002</v>
          </cell>
          <cell r="B2806" t="str">
            <v>TOMADA MÉDIA DE EMBUTIR (2 MÓDULOS), 2P+T 10 A, SEM SUPORTE E SEM PLACA - FORNECIMENTO E INSTALAÇÃO. AF_12/2015</v>
          </cell>
          <cell r="C2806" t="str">
            <v>UN</v>
          </cell>
          <cell r="D2806">
            <v>31.29</v>
          </cell>
        </row>
        <row r="2807">
          <cell r="A2807">
            <v>92003</v>
          </cell>
          <cell r="B2807" t="str">
            <v>TOMADA MÉDIA DE EMBUTIR (2 MÓDULOS), 2P+T 20 A, SEM SUPORTE E SEM PLACA - FORNECIMENTO E INSTALAÇÃO. AF_12/2015</v>
          </cell>
          <cell r="C2807" t="str">
            <v>UN</v>
          </cell>
          <cell r="D2807">
            <v>34.369999999999997</v>
          </cell>
        </row>
        <row r="2808">
          <cell r="A2808">
            <v>92004</v>
          </cell>
          <cell r="B2808" t="str">
            <v>TOMADA MÉDIA DE EMBUTIR (2 MÓDULOS), 2P+T 10 A, INCLUINDO SUPORTE E PLACA - FORNECIMENTO E INSTALAÇÃO. AF_12/2015</v>
          </cell>
          <cell r="C2808" t="str">
            <v>UN</v>
          </cell>
          <cell r="D2808">
            <v>36.97</v>
          </cell>
        </row>
        <row r="2809">
          <cell r="A2809">
            <v>92005</v>
          </cell>
          <cell r="B2809" t="str">
            <v>TOMADA MÉDIA DE EMBUTIR (2 MÓDULOS), 2P+T 20 A, INCLUINDO SUPORTE E PLACA - FORNECIMENTO E INSTALAÇÃO. AF_12/2015</v>
          </cell>
          <cell r="C2809" t="str">
            <v>UN</v>
          </cell>
          <cell r="D2809">
            <v>40.049999999999997</v>
          </cell>
        </row>
        <row r="2810">
          <cell r="A2810">
            <v>92006</v>
          </cell>
          <cell r="B2810" t="str">
            <v>TOMADA BAIXA DE EMBUTIR (2 MÓDULOS), 2P+T 10 A, SEM SUPORTE E SEM PLACA - FORNECIMENTO E INSTALAÇÃO. AF_12/2015</v>
          </cell>
          <cell r="C2810" t="str">
            <v>UN</v>
          </cell>
          <cell r="D2810">
            <v>25.97</v>
          </cell>
        </row>
        <row r="2811">
          <cell r="A2811">
            <v>92007</v>
          </cell>
          <cell r="B2811" t="str">
            <v>TOMADA BAIXA DE EMBUTIR (2 MÓDULOS), 2P+T 20 A, SEM SUPORTE E SEM PLACA - FORNECIMENTO E INSTALAÇÃO. AF_12/2015</v>
          </cell>
          <cell r="C2811" t="str">
            <v>UN</v>
          </cell>
          <cell r="D2811">
            <v>29.05</v>
          </cell>
        </row>
        <row r="2812">
          <cell r="A2812">
            <v>92008</v>
          </cell>
          <cell r="B2812" t="str">
            <v>TOMADA BAIXA DE EMBUTIR (2 MÓDULOS), 2P+T 10 A, INCLUINDO SUPORTE E PLACA - FORNECIMENTO E INSTALAÇÃO. AF_12/2015</v>
          </cell>
          <cell r="C2812" t="str">
            <v>UN</v>
          </cell>
          <cell r="D2812">
            <v>31.65</v>
          </cell>
        </row>
        <row r="2813">
          <cell r="A2813">
            <v>92009</v>
          </cell>
          <cell r="B2813" t="str">
            <v>TOMADA BAIXA DE EMBUTIR (2 MÓDULOS), 2P+T 20 A, INCLUINDO SUPORTE E PLACA - FORNECIMENTO E INSTALAÇÃO. AF_12/2015</v>
          </cell>
          <cell r="C2813" t="str">
            <v>UN</v>
          </cell>
          <cell r="D2813">
            <v>34.729999999999997</v>
          </cell>
        </row>
        <row r="2814">
          <cell r="A2814">
            <v>92010</v>
          </cell>
          <cell r="B2814" t="str">
            <v>TOMADA MÉDIA DE EMBUTIR (3 MÓDULOS), 2P+T 10 A, SEM SUPORTE E SEM PLACA - FORNECIMENTO E INSTALAÇÃO. AF_12/2015</v>
          </cell>
          <cell r="C2814" t="str">
            <v>UN</v>
          </cell>
          <cell r="D2814">
            <v>45.84</v>
          </cell>
        </row>
        <row r="2815">
          <cell r="A2815">
            <v>92011</v>
          </cell>
          <cell r="B2815" t="str">
            <v>TOMADA MÉDIA DE EMBUTIR (3 MÓDULOS), 2P+T 20 A, SEM SUPORTE E SEM PLACA - FORNECIMENTO E INSTALAÇÃO. AF_12/2015</v>
          </cell>
          <cell r="C2815" t="str">
            <v>UN</v>
          </cell>
          <cell r="D2815">
            <v>50.46</v>
          </cell>
        </row>
        <row r="2816">
          <cell r="A2816">
            <v>92012</v>
          </cell>
          <cell r="B2816" t="str">
            <v>TOMADA MÉDIA DE EMBUTIR (3 MÓDULOS), 2P+T 10 A, INCLUINDO SUPORTE E PLACA - FORNECIMENTO E INSTALAÇÃO. AF_12/2015</v>
          </cell>
          <cell r="C2816" t="str">
            <v>UN</v>
          </cell>
          <cell r="D2816">
            <v>51.52</v>
          </cell>
        </row>
        <row r="2817">
          <cell r="A2817">
            <v>92013</v>
          </cell>
          <cell r="B2817" t="str">
            <v>TOMADA MÉDIA DE EMBUTIR (3 MÓDULOS), 2P+T 20 A, INCLUINDO SUPORTE E PLACA - FORNECIMENTO E INSTALAÇÃO. AF_12/2015</v>
          </cell>
          <cell r="C2817" t="str">
            <v>UN</v>
          </cell>
          <cell r="D2817">
            <v>56.14</v>
          </cell>
        </row>
        <row r="2818">
          <cell r="A2818">
            <v>92014</v>
          </cell>
          <cell r="B2818" t="str">
            <v>TOMADA BAIXA DE EMBUTIR (3 MÓDULOS), 2P+T 10 A, SEM SUPORTE E SEM PLACA - FORNECIMENTO E INSTALAÇÃO. AF_12/2015</v>
          </cell>
          <cell r="C2818" t="str">
            <v>UN</v>
          </cell>
          <cell r="D2818">
            <v>37.85</v>
          </cell>
        </row>
        <row r="2819">
          <cell r="A2819">
            <v>92015</v>
          </cell>
          <cell r="B2819" t="str">
            <v>TOMADA BAIXA DE EMBUTIR (3 MÓDULOS), 2P+T 20 A, SEM SUPORTE E SEM PLACA - FORNECIMENTO E INSTALAÇÃO. AF_12/2015</v>
          </cell>
          <cell r="C2819" t="str">
            <v>UN</v>
          </cell>
          <cell r="D2819">
            <v>42.47</v>
          </cell>
        </row>
        <row r="2820">
          <cell r="A2820">
            <v>92016</v>
          </cell>
          <cell r="B2820" t="str">
            <v>TOMADA BAIXA DE EMBUTIR (3 MÓDULOS), 2P+T 10 A, INCLUINDO SUPORTE E PLACA - FORNECIMENTO E INSTALAÇÃO. AF_12/2015</v>
          </cell>
          <cell r="C2820" t="str">
            <v>UN</v>
          </cell>
          <cell r="D2820">
            <v>43.53</v>
          </cell>
        </row>
        <row r="2821">
          <cell r="A2821">
            <v>92017</v>
          </cell>
          <cell r="B2821" t="str">
            <v>TOMADA BAIXA DE EMBUTIR (3 MÓDULOS), 2P+T 20 A, INCLUINDO SUPORTE E PLACA - FORNECIMENTO E INSTALAÇÃO. AF_12/2015</v>
          </cell>
          <cell r="C2821" t="str">
            <v>UN</v>
          </cell>
          <cell r="D2821">
            <v>48.15</v>
          </cell>
        </row>
        <row r="2822">
          <cell r="A2822">
            <v>92018</v>
          </cell>
          <cell r="B2822" t="str">
            <v>TOMADA BAIXA DE EMBUTIR (4 MÓDULOS), 2P+T 10 A, SEM SUPORTE E SEM PLACA - FORNECIMENTO E INSTALAÇÃO. AF_12/2015</v>
          </cell>
          <cell r="C2822" t="str">
            <v>UN</v>
          </cell>
          <cell r="D2822">
            <v>50.09</v>
          </cell>
        </row>
        <row r="2823">
          <cell r="A2823">
            <v>92019</v>
          </cell>
          <cell r="B2823" t="str">
            <v>TOMADA BAIXA DE EMBUTIR (4 MÓDULOS), 2P+T 10 A, INCLUINDO SUPORTE E PLACA - FORNECIMENTO E INSTALAÇÃO. AF_12/2015</v>
          </cell>
          <cell r="C2823" t="str">
            <v>UN</v>
          </cell>
          <cell r="D2823">
            <v>59.02</v>
          </cell>
        </row>
        <row r="2824">
          <cell r="A2824">
            <v>92020</v>
          </cell>
          <cell r="B2824" t="str">
            <v>TOMADA BAIXA DE EMBUTIR (6 MÓDULOS), 2P+T 10 A, SEM SUPORTE E SEM PLACA - FORNECIMENTO E INSTALAÇÃO. AF_12/2015</v>
          </cell>
          <cell r="C2824" t="str">
            <v>UN</v>
          </cell>
          <cell r="D2824">
            <v>74.03</v>
          </cell>
        </row>
        <row r="2825">
          <cell r="A2825">
            <v>92021</v>
          </cell>
          <cell r="B2825" t="str">
            <v>TOMADA BAIXA DE EMBUTIR (6 MÓDULOS), 2P+T 10 A, INCLUINDO SUPORTE E PLACA - FORNECIMENTO E INSTALAÇÃO. AF_12/2015</v>
          </cell>
          <cell r="C2825" t="str">
            <v>UN</v>
          </cell>
          <cell r="D2825">
            <v>82.96</v>
          </cell>
        </row>
        <row r="2826">
          <cell r="A2826">
            <v>92022</v>
          </cell>
          <cell r="B2826" t="str">
            <v>INTERRUPTOR SIMPLES (1 MÓDULO) COM 1 TOMADA DE EMBUTIR 2P+T 10 A,  SEM SUPORTE E SEM PLACA - FORNECIMENTO E INSTALAÇÃO. AF_12/2015</v>
          </cell>
          <cell r="C2826" t="str">
            <v>UN</v>
          </cell>
          <cell r="D2826">
            <v>27.6</v>
          </cell>
        </row>
        <row r="2827">
          <cell r="A2827">
            <v>92023</v>
          </cell>
          <cell r="B2827" t="str">
            <v>INTERRUPTOR SIMPLES (1 MÓDULO) COM 1 TOMADA DE EMBUTIR 2P+T 10 A,  INCLUINDO SUPORTE E PLACA - FORNECIMENTO E INSTALAÇÃO. AF_12/2015</v>
          </cell>
          <cell r="C2827" t="str">
            <v>UN</v>
          </cell>
          <cell r="D2827">
            <v>33.28</v>
          </cell>
        </row>
        <row r="2828">
          <cell r="A2828">
            <v>92024</v>
          </cell>
          <cell r="B2828" t="str">
            <v>INTERRUPTOR SIMPLES (1 MÓDULO) COM 2 TOMADAS DE EMBUTIR 2P+T 10 A,  SEM SUPORTE E SEM PLACA - FORNECIMENTO E INSTALAÇÃO. AF_12/2015</v>
          </cell>
          <cell r="C2828" t="str">
            <v>UN</v>
          </cell>
          <cell r="D2828">
            <v>42.18</v>
          </cell>
        </row>
        <row r="2829">
          <cell r="A2829">
            <v>92025</v>
          </cell>
          <cell r="B2829" t="str">
            <v>INTERRUPTOR SIMPLES (1 MÓDULO) COM 2 TOMADAS DE EMBUTIR 2P+T 10 A,  INCLUINDO SUPORTE E PLACA - FORNECIMENTO E INSTALAÇÃO. AF_12/2015</v>
          </cell>
          <cell r="C2829" t="str">
            <v>UN</v>
          </cell>
          <cell r="D2829">
            <v>47.86</v>
          </cell>
        </row>
        <row r="2830">
          <cell r="A2830">
            <v>92026</v>
          </cell>
          <cell r="B2830" t="str">
            <v>INTERRUPTOR SIMPLES (2 MÓDULOS) COM 1 TOMADA DE EMBUTIR 2P+T 10 A,  SEM SUPORTE E SEM PLACA - FORNECIMENTO E INSTALAÇÃO. AF_12/2015</v>
          </cell>
          <cell r="C2830" t="str">
            <v>UN</v>
          </cell>
          <cell r="D2830">
            <v>38.479999999999997</v>
          </cell>
        </row>
        <row r="2831">
          <cell r="A2831">
            <v>92027</v>
          </cell>
          <cell r="B2831" t="str">
            <v>INTERRUPTOR SIMPLES (2 MÓDULOS) COM 1 TOMADA DE EMBUTIR 2P+T 10 A,  INCLUINDO SUPORTE E PLACA - FORNECIMENTO E INSTALAÇÃO. AF_12/2015</v>
          </cell>
          <cell r="C2831" t="str">
            <v>UN</v>
          </cell>
          <cell r="D2831">
            <v>44.16</v>
          </cell>
        </row>
        <row r="2832">
          <cell r="A2832">
            <v>92028</v>
          </cell>
          <cell r="B2832" t="str">
            <v>INTERRUPTOR PARALELO (1 MÓDULO) COM 1 TOMADA DE EMBUTIR 2P+T 10 A,  SEM SUPORTE E SEM PLACA - FORNECIMENTO E INSTALAÇÃO. AF_12/2015</v>
          </cell>
          <cell r="C2832" t="str">
            <v>UN</v>
          </cell>
          <cell r="D2832">
            <v>32.090000000000003</v>
          </cell>
        </row>
        <row r="2833">
          <cell r="A2833">
            <v>92029</v>
          </cell>
          <cell r="B2833" t="str">
            <v>INTERRUPTOR PARALELO (1 MÓDULO) COM 1 TOMADA DE EMBUTIR 2P+T 10 A,  INCLUINDO SUPORTE E PLACA - FORNECIMENTO E INSTALAÇÃO. AF_12/2015</v>
          </cell>
          <cell r="C2833" t="str">
            <v>UN</v>
          </cell>
          <cell r="D2833">
            <v>37.770000000000003</v>
          </cell>
        </row>
        <row r="2834">
          <cell r="A2834">
            <v>92030</v>
          </cell>
          <cell r="B2834" t="str">
            <v>INTERRUPTOR PARALELO (1 MÓDULO) COM 2 TOMADAS DE EMBUTIR 2P+T 10 A,  SEM SUPORTE E SEM PLACA - FORNECIMENTO E INSTALAÇÃO. AF_12/2015</v>
          </cell>
          <cell r="C2834" t="str">
            <v>UN</v>
          </cell>
          <cell r="D2834">
            <v>46.64</v>
          </cell>
        </row>
        <row r="2835">
          <cell r="A2835">
            <v>92031</v>
          </cell>
          <cell r="B2835" t="str">
            <v>INTERRUPTOR PARALELO (1 MÓDULO) COM 2 TOMADAS DE EMBUTIR 2P+T 10 A,  INCLUINDO SUPORTE E PLACA - FORNECIMENTO E INSTALAÇÃO. AF_12/2015</v>
          </cell>
          <cell r="C2835" t="str">
            <v>UN</v>
          </cell>
          <cell r="D2835">
            <v>52.32</v>
          </cell>
        </row>
        <row r="2836">
          <cell r="A2836">
            <v>92032</v>
          </cell>
          <cell r="B2836" t="str">
            <v>INTERRUPTOR PARALELO (2 MÓDULOS) COM 1 TOMADA DE EMBUTIR 2P+T 10 A,  SEM SUPORTE E SEM PLACA - FORNECIMENTO E INSTALAÇÃO. AF_12/2015</v>
          </cell>
          <cell r="C2836" t="str">
            <v>UN</v>
          </cell>
          <cell r="D2836">
            <v>47.44</v>
          </cell>
        </row>
        <row r="2837">
          <cell r="A2837">
            <v>92033</v>
          </cell>
          <cell r="B2837" t="str">
            <v>INTERRUPTOR PARALELO (2 MÓDULOS) COM 1 TOMADA DE EMBUTIR 2P+T 10 A,  INCLUINDO SUPORTE E PLACA - FORNECIMENTO E INSTALAÇÃO. AF_12/2015</v>
          </cell>
          <cell r="C2837" t="str">
            <v>UN</v>
          </cell>
          <cell r="D2837">
            <v>53.12</v>
          </cell>
        </row>
        <row r="2838">
          <cell r="A2838">
            <v>92034</v>
          </cell>
          <cell r="B2838" t="str">
            <v>INTERRUPTOR SIMPLES (1 MÓDULO), INTERRUPTOR PARALELO (1 MÓDULO) E 1 TOMADA DE EMBUTIR 2P+T 10 A,  SEM SUPORTE E SEM PLACA - FORNECIMENTO E INSTALAÇÃO. AF_12/2015</v>
          </cell>
          <cell r="C2838" t="str">
            <v>UN</v>
          </cell>
          <cell r="D2838">
            <v>42.98</v>
          </cell>
        </row>
        <row r="2839">
          <cell r="A2839">
            <v>92035</v>
          </cell>
          <cell r="B2839" t="str">
            <v>INTERRUPTOR SIMPLES (1 MÓDULO), INTERRUPTOR PARALELO (1 MÓDULO) E 1 TOMADA DE EMBUTIR 2P+T 10 A,  INCLUINDO SUPORTE E PLACA - FORNECIMENTO E INSTALAÇÃO. AF_12/2015</v>
          </cell>
          <cell r="C2839" t="str">
            <v>UN</v>
          </cell>
          <cell r="D2839">
            <v>48.66</v>
          </cell>
        </row>
        <row r="2840">
          <cell r="A2840">
            <v>72278</v>
          </cell>
          <cell r="B2840" t="str">
            <v>LAMPADA VAPOR METALICO 400W - FORNECIMENTO E INSTALACAO</v>
          </cell>
          <cell r="C2840" t="str">
            <v>UN</v>
          </cell>
          <cell r="D2840">
            <v>61.54</v>
          </cell>
        </row>
        <row r="2841">
          <cell r="A2841">
            <v>72280</v>
          </cell>
          <cell r="B2841" t="str">
            <v>IGNITOR PARA PARTIDA LÂMPADA VAPOR SÓDIO ALTA PRESSÃO ATÉ 400W</v>
          </cell>
          <cell r="C2841" t="str">
            <v>UN</v>
          </cell>
          <cell r="D2841">
            <v>41.51</v>
          </cell>
        </row>
        <row r="2842">
          <cell r="A2842" t="str">
            <v>73953/4</v>
          </cell>
          <cell r="B2842" t="str">
            <v>LUMINÁRIAS TIPO CALHA, DE SOBREPOR, COM REATORES DE PARTIDA RÁPIDA E LÂMPADAS FLUORESCENTES 2X2X18W, COMPLETAS, FORNECIMENTO E INSTALAÇÃO</v>
          </cell>
          <cell r="C2842" t="str">
            <v>UN</v>
          </cell>
          <cell r="D2842">
            <v>137.9</v>
          </cell>
        </row>
        <row r="2843">
          <cell r="A2843" t="str">
            <v>73953/8</v>
          </cell>
          <cell r="B2843" t="str">
            <v>LUMINÁRIAS TIPO CALHA, DE SOBREPOR, COM REATORES DE PARTIDA RÁPIDA E LÂMPADAS FLUORESCENTES 2X2X36W, COMPLETAS, FORNECIMENTO E INSTALAÇÃO</v>
          </cell>
          <cell r="C2843" t="str">
            <v>UN</v>
          </cell>
          <cell r="D2843">
            <v>182.34</v>
          </cell>
        </row>
        <row r="2844">
          <cell r="A2844" t="str">
            <v>73953/9</v>
          </cell>
          <cell r="B2844" t="str">
            <v>LUMINARIA SOBREPOR TP CALHA C/REATOR PART CONVENC LAMP 1X20W E STARTERFIX EM LAJE OU FORRO - FORNECIMENTO E COLOCACAO</v>
          </cell>
          <cell r="C2844" t="str">
            <v>UN</v>
          </cell>
          <cell r="D2844">
            <v>52.19</v>
          </cell>
        </row>
        <row r="2845">
          <cell r="A2845">
            <v>83391</v>
          </cell>
          <cell r="B2845" t="str">
            <v>REATOR PARA LAMPADA FLUORESCENTE 2X40W PARTIDA RAPIDA FORNECIMENTO E INSTALACAO</v>
          </cell>
          <cell r="C2845" t="str">
            <v>UN</v>
          </cell>
          <cell r="D2845">
            <v>28.2</v>
          </cell>
        </row>
        <row r="2846">
          <cell r="A2846">
            <v>83392</v>
          </cell>
          <cell r="B2846" t="str">
            <v>REATOR PARA LAMPADA FLUORESCENTE 1X20W PARTIDA RAPIDA FORNECIMENTO E INSTALACAO</v>
          </cell>
          <cell r="C2846" t="str">
            <v>UN</v>
          </cell>
          <cell r="D2846">
            <v>20.75</v>
          </cell>
        </row>
        <row r="2847">
          <cell r="A2847">
            <v>83393</v>
          </cell>
          <cell r="B2847" t="str">
            <v>REATOR PARA LAMPADA FLUORESCENTE 1X40W PARTIDA RAPIDA FORNECIMENTO E INSTALACAO</v>
          </cell>
          <cell r="C2847" t="str">
            <v>UN</v>
          </cell>
          <cell r="D2847">
            <v>26.7</v>
          </cell>
        </row>
        <row r="2848">
          <cell r="A2848">
            <v>83470</v>
          </cell>
          <cell r="B2848" t="str">
            <v>LAMPADA FLUORESCENTE TP HO 85W - FORNECIMENTO E INSTALACAO</v>
          </cell>
          <cell r="C2848" t="str">
            <v>UN</v>
          </cell>
          <cell r="D2848">
            <v>56.68</v>
          </cell>
        </row>
        <row r="2849">
          <cell r="A2849">
            <v>93040</v>
          </cell>
          <cell r="B2849" t="str">
            <v>LÂMPADA FLUORESCENTE COMPACTA 15 W 2U, BASE E27 - FORNECIMENTO E INSTALAÇÃO</v>
          </cell>
          <cell r="C2849" t="str">
            <v>UN</v>
          </cell>
          <cell r="D2849">
            <v>9.41</v>
          </cell>
        </row>
        <row r="2850">
          <cell r="A2850">
            <v>93041</v>
          </cell>
          <cell r="B2850" t="str">
            <v>LÂMPADA FLUORESCENTE ESPIRAL BRANCA 65 W, BASE E27 - FORNECIMENTO E INSTALAÇÃO</v>
          </cell>
          <cell r="C2850" t="str">
            <v>UN</v>
          </cell>
          <cell r="D2850">
            <v>56.21</v>
          </cell>
        </row>
        <row r="2851">
          <cell r="A2851">
            <v>93044</v>
          </cell>
          <cell r="B2851" t="str">
            <v>LÂMPADA FLUORESCENTE COMPACTA 3U BRANCA 20 W, BASE E27 - FORNECIMENTO E INSTALAÇÃO</v>
          </cell>
          <cell r="C2851" t="str">
            <v>UN</v>
          </cell>
          <cell r="D2851">
            <v>10.52</v>
          </cell>
        </row>
        <row r="2852">
          <cell r="A2852">
            <v>93045</v>
          </cell>
          <cell r="B2852" t="str">
            <v>LÂMPADA FLUORESCENTE ESPIRAL BRANCA 45 W, BASE E27 - FORNECIMENTO E INSTALAÇÃO</v>
          </cell>
          <cell r="C2852" t="str">
            <v>UN</v>
          </cell>
          <cell r="D2852">
            <v>31.77</v>
          </cell>
        </row>
        <row r="2853">
          <cell r="A2853">
            <v>97583</v>
          </cell>
          <cell r="B2853" t="str">
            <v>LUMINÁRIA TIPO CALHA, DE SOBREPOR, COM 1 LÂMPADA TUBULAR DE 18 W - FORNECIMENTO E INSTALAÇÃO. AF_11/2017</v>
          </cell>
          <cell r="C2853" t="str">
            <v>UN</v>
          </cell>
          <cell r="D2853">
            <v>43.84</v>
          </cell>
        </row>
        <row r="2854">
          <cell r="A2854">
            <v>97584</v>
          </cell>
          <cell r="B2854" t="str">
            <v>LUMINÁRIA TIPO CALHA, DE SOBREPOR, COM 1 LÂMPADA TUBULAR DE 36 W - FORNECIMENTO E INSTALAÇÃO. AF_11/2017</v>
          </cell>
          <cell r="C2854" t="str">
            <v>UN</v>
          </cell>
          <cell r="D2854">
            <v>59.98</v>
          </cell>
        </row>
        <row r="2855">
          <cell r="A2855">
            <v>97585</v>
          </cell>
          <cell r="B2855" t="str">
            <v>LUMINÁRIA TIPO CALHA, DE SOBREPOR, COM 2 LÂMPADAS TUBULARES DE 18 W - FORNECIMENTO E INSTALAÇÃO. AF_11/2017</v>
          </cell>
          <cell r="C2855" t="str">
            <v>UN</v>
          </cell>
          <cell r="D2855">
            <v>59.83</v>
          </cell>
        </row>
        <row r="2856">
          <cell r="A2856">
            <v>97586</v>
          </cell>
          <cell r="B2856" t="str">
            <v>LUMINÁRIA TIPO CALHA, DE SOBREPOR, COM 2 LÂMPADAS TUBULARES DE 36 W - FORNECIMENTO E INSTALAÇÃO. AF_11/2017</v>
          </cell>
          <cell r="C2856" t="str">
            <v>UN</v>
          </cell>
          <cell r="D2856">
            <v>79.31</v>
          </cell>
        </row>
        <row r="2857">
          <cell r="A2857">
            <v>97587</v>
          </cell>
          <cell r="B2857" t="str">
            <v>LUMINÁRIA TIPO CALHA, DE EMBUTIR, COM 2 LÂMPADAS DE 14 W COM REFLETOR - FORNECIMENTO E INSTALAÇÃO. AF_11/2017</v>
          </cell>
          <cell r="C2857" t="str">
            <v>UN</v>
          </cell>
          <cell r="D2857">
            <v>136.94</v>
          </cell>
        </row>
        <row r="2858">
          <cell r="A2858">
            <v>97589</v>
          </cell>
          <cell r="B2858" t="str">
            <v>LUMINÁRIA TIPO PLAFON EM PLÁSTICO, DE SOBREPOR, COM 1 LÂMPADA DE 15 W, - FORNECIMENTO E INSTALAÇÃO. AF_11/2017</v>
          </cell>
          <cell r="C2858" t="str">
            <v>UN</v>
          </cell>
          <cell r="D2858">
            <v>25.58</v>
          </cell>
        </row>
        <row r="2859">
          <cell r="A2859">
            <v>97590</v>
          </cell>
          <cell r="B2859" t="str">
            <v>LUMINÁRIA TIPO PLAFON REDONDO COM VIDRO FOSCO, DE SOBREPOR, COM 1 LÂMPADA DE 15 W - FORNECIMENTO E INSTALAÇÃO. AF_11/2017</v>
          </cell>
          <cell r="C2859" t="str">
            <v>UN</v>
          </cell>
          <cell r="D2859">
            <v>52.5</v>
          </cell>
        </row>
        <row r="2860">
          <cell r="A2860">
            <v>97591</v>
          </cell>
          <cell r="B2860" t="str">
            <v>LUMINÁRIA TIPO PLAFON REDONDO COM VIDRO FOSCO, DE SOBREPOR, COM 2 LÂMPADAS DE 15 W - FORNECIMENTO E INSTALAÇÃO. AF_11/2017</v>
          </cell>
          <cell r="C2860" t="str">
            <v>UN</v>
          </cell>
          <cell r="D2860">
            <v>69.349999999999994</v>
          </cell>
        </row>
        <row r="2861">
          <cell r="A2861">
            <v>97592</v>
          </cell>
          <cell r="B2861" t="str">
            <v>LUMINÁRIA TIPO PLAFON, DE SOBREPOR, COM 1 LÂMPADA LED - FORNECIMENTO E INSTALAÇÃO. AF_11/2017</v>
          </cell>
          <cell r="C2861" t="str">
            <v>UN</v>
          </cell>
          <cell r="D2861">
            <v>97.38</v>
          </cell>
        </row>
        <row r="2862">
          <cell r="A2862">
            <v>97593</v>
          </cell>
          <cell r="B2862" t="str">
            <v>LUMINÁRIA TIPO SPOT, DE SOBREPOR, COM 1 LÂMPADA DE 15 W - FORNECIMENTO E INSTALAÇÃO. AF_11/2017</v>
          </cell>
          <cell r="C2862" t="str">
            <v>UN</v>
          </cell>
          <cell r="D2862">
            <v>72.34</v>
          </cell>
        </row>
        <row r="2863">
          <cell r="A2863">
            <v>97594</v>
          </cell>
          <cell r="B2863" t="str">
            <v>LUMINÁRIA TIPO SPOT, DE SOBREPOR, COM 2 LÂMPADAS DE 15 W - FORNECIMENTO E INSTALAÇÃO. AF_11/2017</v>
          </cell>
          <cell r="C2863" t="str">
            <v>UN</v>
          </cell>
          <cell r="D2863">
            <v>68.62</v>
          </cell>
        </row>
        <row r="2864">
          <cell r="A2864">
            <v>97595</v>
          </cell>
          <cell r="B2864" t="str">
            <v>SENSOR DE PRESENÇA COM FOTOCÉLULA, FIXAÇÃO EM PAREDE - FORNECIMENTO E INSTALAÇÃO. AF_11/2017</v>
          </cell>
          <cell r="C2864" t="str">
            <v>UN</v>
          </cell>
          <cell r="D2864">
            <v>48.32</v>
          </cell>
        </row>
        <row r="2865">
          <cell r="A2865">
            <v>97596</v>
          </cell>
          <cell r="B2865" t="str">
            <v>SENSOR DE PRESENÇA SEM FOTOCÉLULA, FIXAÇÃO EM PAREDE - FORNECIMENTO E INSTALAÇÃO. AF_11/2017</v>
          </cell>
          <cell r="C2865" t="str">
            <v>UN</v>
          </cell>
          <cell r="D2865">
            <v>33.78</v>
          </cell>
        </row>
        <row r="2866">
          <cell r="A2866">
            <v>97597</v>
          </cell>
          <cell r="B2866" t="str">
            <v>SENSOR DE PRESENÇA COM FOTOCÉLULA, FIXAÇÃO EM TETO - FORNECIMENTO E INSTALAÇÃO. AF_11/2017</v>
          </cell>
          <cell r="C2866" t="str">
            <v>UN</v>
          </cell>
          <cell r="D2866">
            <v>41.88</v>
          </cell>
        </row>
        <row r="2867">
          <cell r="A2867">
            <v>97598</v>
          </cell>
          <cell r="B2867" t="str">
            <v>SENSOR DE PRESENÇA SEM FOTOCÉLULA, FIXAÇÃO EM TETO - FORNECIMENTO E INSTALAÇÃO. AF_11/2017</v>
          </cell>
          <cell r="C2867" t="str">
            <v>UN</v>
          </cell>
          <cell r="D2867">
            <v>40.020000000000003</v>
          </cell>
        </row>
        <row r="2868">
          <cell r="A2868">
            <v>97599</v>
          </cell>
          <cell r="B2868" t="str">
            <v>LUMINÁRIA DE EMERGÊNCIA - FORNECIMENTO E INSTALAÇÃO. AF_11/2017</v>
          </cell>
          <cell r="C2868" t="str">
            <v>UN</v>
          </cell>
          <cell r="D2868">
            <v>37.06</v>
          </cell>
        </row>
        <row r="2869">
          <cell r="A2869">
            <v>97609</v>
          </cell>
          <cell r="B2869" t="str">
            <v>LÂMPADA COMPACTA DE LED 6 W, BASE E27 - FORNECIMENTO E INSTALAÇÃO. AF_11/2017</v>
          </cell>
          <cell r="C2869" t="str">
            <v>UN</v>
          </cell>
          <cell r="D2869">
            <v>24.22</v>
          </cell>
        </row>
        <row r="2870">
          <cell r="A2870">
            <v>97610</v>
          </cell>
          <cell r="B2870" t="str">
            <v>LÂMPADA COMPACTA DE LED 10 W, BASE E27 - FORNECIMENTO E INSTALAÇÃO. AF_11/2017</v>
          </cell>
          <cell r="C2870" t="str">
            <v>UN</v>
          </cell>
          <cell r="D2870">
            <v>30.2</v>
          </cell>
        </row>
        <row r="2871">
          <cell r="A2871">
            <v>97611</v>
          </cell>
          <cell r="B2871" t="str">
            <v>LÂMPADA COMPACTA FLUORESCENTE DE 15 W, BASE E27 - FORNECIMENTO E INSTALAÇÃO. AF_11/2017</v>
          </cell>
          <cell r="C2871" t="str">
            <v>UN</v>
          </cell>
          <cell r="D2871">
            <v>15.08</v>
          </cell>
        </row>
        <row r="2872">
          <cell r="A2872">
            <v>97612</v>
          </cell>
          <cell r="B2872" t="str">
            <v>LÂMPADA COMPACTA FLUORESCENTE DE 20 W, BASE E27 - FORNECIMENTO E INSTALAÇÃO. AF_11/2017</v>
          </cell>
          <cell r="C2872" t="str">
            <v>UN</v>
          </cell>
          <cell r="D2872">
            <v>16.190000000000001</v>
          </cell>
        </row>
        <row r="2873">
          <cell r="A2873">
            <v>97613</v>
          </cell>
          <cell r="B2873" t="str">
            <v>LÂMPADA COMPACTA DE VAPOR MERCURIO 125 W, BASE E27 - FORNECIMENTO E INSTALAÇÃO. AF_11/2017</v>
          </cell>
          <cell r="C2873" t="str">
            <v>UN</v>
          </cell>
          <cell r="D2873">
            <v>19.86</v>
          </cell>
        </row>
        <row r="2874">
          <cell r="A2874">
            <v>97614</v>
          </cell>
          <cell r="B2874" t="str">
            <v>LÂMPADA COMPACTA DE VAPOR METÁLICO OVOIDE 150 W, BASE E27 - FORNECIMENTO E INSTALAÇÃO. AF_11/2017</v>
          </cell>
          <cell r="C2874" t="str">
            <v>UN</v>
          </cell>
          <cell r="D2874">
            <v>33.11</v>
          </cell>
        </row>
        <row r="2875">
          <cell r="A2875">
            <v>97615</v>
          </cell>
          <cell r="B2875" t="str">
            <v>LÂMPADA TUBULAR FLUORESCENTE T8 DE 16/18 W, BASE G13 - FORNECIMENTO E INSTALAÇÃO. AF_11/2017_P</v>
          </cell>
          <cell r="C2875" t="str">
            <v>UN</v>
          </cell>
          <cell r="D2875">
            <v>30.89</v>
          </cell>
        </row>
        <row r="2876">
          <cell r="A2876">
            <v>97616</v>
          </cell>
          <cell r="B2876" t="str">
            <v>LÂMPADA TUBULAR FLUORESCENTE T8 DE 32/36 W, BASE G13 - FORNECIMENTO E INSTALAÇÃO. AF_11/2017_P</v>
          </cell>
          <cell r="C2876" t="str">
            <v>UN</v>
          </cell>
          <cell r="D2876">
            <v>34.65</v>
          </cell>
        </row>
        <row r="2877">
          <cell r="A2877">
            <v>97617</v>
          </cell>
          <cell r="B2877" t="str">
            <v>LÂMPADA TUBULAR FLUORESCENTE T10 DE 20/40 W, BASE G13 - FORNECIMENTO E INSTALAÇÃO. AF_11/2017_P</v>
          </cell>
          <cell r="C2877" t="str">
            <v>UN</v>
          </cell>
          <cell r="D2877">
            <v>34.479999999999997</v>
          </cell>
        </row>
        <row r="2878">
          <cell r="A2878">
            <v>97618</v>
          </cell>
          <cell r="B2878" t="str">
            <v>LÂMPADA TUBULAR FLUORESCENTE T5 DE 14 W, BASE G13 - FORNECIMENTO E INSTALAÇÃO. AF_11/2017_P</v>
          </cell>
          <cell r="C2878" t="str">
            <v>UN</v>
          </cell>
          <cell r="D2878">
            <v>32.44</v>
          </cell>
        </row>
        <row r="2879">
          <cell r="A2879">
            <v>41598</v>
          </cell>
          <cell r="B2879" t="str">
            <v>ENTRADA PROVISORIA DE ENERGIA ELETRICA AEREA TRIFASICA 40A EM POSTE MADEIRA</v>
          </cell>
          <cell r="C2879" t="str">
            <v>UN</v>
          </cell>
          <cell r="D2879">
            <v>1414.61</v>
          </cell>
        </row>
        <row r="2880">
          <cell r="A2880">
            <v>72941</v>
          </cell>
          <cell r="B2880" t="str">
            <v>APARELHO SINALIZADOR DE SAIDA DE GARAGEM, COM CELULA FOTOELETRICA - FORNECIMENTO E INSTALACAO</v>
          </cell>
          <cell r="C2880" t="str">
            <v>UN</v>
          </cell>
          <cell r="D2880">
            <v>176.53</v>
          </cell>
        </row>
        <row r="2881">
          <cell r="A2881">
            <v>73624</v>
          </cell>
          <cell r="B2881" t="str">
            <v>SUPORTE PARA TRANSFORMADOR EM POSTE DE CONCRETO CIRCULAR</v>
          </cell>
          <cell r="C2881" t="str">
            <v>UN</v>
          </cell>
          <cell r="D2881">
            <v>80.599999999999994</v>
          </cell>
        </row>
        <row r="2882">
          <cell r="A2882" t="str">
            <v>73767/1</v>
          </cell>
          <cell r="B2882" t="str">
            <v>GRAMPO PARALELO EM ALUMINIO FUNDIDO OU ESTRUDADO DE 2 PARAFUSOS, PARA CABO DE 6 A 50 MM2, PASTA ANTIOXIDANTE. FORNEC E INSTALAÇÃO.</v>
          </cell>
          <cell r="C2882" t="str">
            <v>UN</v>
          </cell>
          <cell r="D2882">
            <v>9.19</v>
          </cell>
        </row>
        <row r="2883">
          <cell r="A2883" t="str">
            <v>73767/2</v>
          </cell>
          <cell r="B2883" t="str">
            <v>ALCA PRE-FORMADA DISTRIBUIÇÃO EM  ACO RECOBERTO COM ALUMINIO PARA CABO 25MM2, ENCAPADO. FORNECIMENTO E INSTALAÇÃO.</v>
          </cell>
          <cell r="C2883" t="str">
            <v>UN</v>
          </cell>
          <cell r="D2883">
            <v>10.53</v>
          </cell>
        </row>
        <row r="2884">
          <cell r="A2884" t="str">
            <v>73767/3</v>
          </cell>
          <cell r="B2884" t="str">
            <v>LACO DE ROLDANA PRE-FORMADO ACO RECOBERTO DE ALUMINIO PARA CABO DE ALUMINIO NU BITOLA 25MM2 - FORNECIMENTO E COLOCACAO</v>
          </cell>
          <cell r="C2884" t="str">
            <v>UN</v>
          </cell>
          <cell r="D2884">
            <v>7.5</v>
          </cell>
        </row>
        <row r="2885">
          <cell r="A2885" t="str">
            <v>73767/4</v>
          </cell>
          <cell r="B2885" t="str">
            <v>ALCA PRE-FORMADA DISTRIBUICAO EM ACO RECOBERTO COM ALUMINIO NU PARA CABO 25MM2, ENCAPADO. FORNECIMENTO E INSTALACAO.</v>
          </cell>
          <cell r="C2885" t="str">
            <v>UN</v>
          </cell>
          <cell r="D2885">
            <v>4.7300000000000004</v>
          </cell>
        </row>
        <row r="2886">
          <cell r="A2886" t="str">
            <v>73767/5</v>
          </cell>
          <cell r="B2886" t="str">
            <v>ALCA PRE-FORMADA SERV DE ACO RECOB C/ALUM NU ENCAPADO 25MM2 (BITOLA)  CONF PROJ A4-148-CP RIOLUZ FORNECIMENTO E COLOCACAO</v>
          </cell>
          <cell r="C2886" t="str">
            <v>UN</v>
          </cell>
          <cell r="D2886">
            <v>4.29</v>
          </cell>
        </row>
        <row r="2887">
          <cell r="A2887" t="str">
            <v>73781/2</v>
          </cell>
          <cell r="B2887" t="str">
            <v>ISOLADOR DE PINO TP HI-POT CILINDRICO CLASSE 15KV. FORNECIMENTO E INSTALACAO.</v>
          </cell>
          <cell r="C2887" t="str">
            <v>UN</v>
          </cell>
          <cell r="D2887">
            <v>26.66</v>
          </cell>
        </row>
        <row r="2888">
          <cell r="A2888" t="str">
            <v>73781/3</v>
          </cell>
          <cell r="B2888" t="str">
            <v>ISOLADOR DE SUSPENSAO (DISCO) TP CAVILHA CLASSE 15KV - 6''. FORNECIMENTO E INSTALACAO.</v>
          </cell>
          <cell r="C2888" t="str">
            <v>UN</v>
          </cell>
          <cell r="D2888">
            <v>81.510000000000005</v>
          </cell>
        </row>
        <row r="2889">
          <cell r="A2889">
            <v>88543</v>
          </cell>
          <cell r="B2889" t="str">
            <v>ARMACAO SECUNDARIA OU REX COMPLETA PARA TRESLINHAS-FORNECIMENTO E INSTALACAO.</v>
          </cell>
          <cell r="C2889" t="str">
            <v>UN</v>
          </cell>
          <cell r="D2889">
            <v>151.78</v>
          </cell>
        </row>
        <row r="2890">
          <cell r="A2890">
            <v>88544</v>
          </cell>
          <cell r="B2890" t="str">
            <v>ARMACAO SECUNDARIA OU REX COMPLETA PARA DUAS LINHAS-FORNECIMENTO E INSTALACAO.</v>
          </cell>
          <cell r="C2890" t="str">
            <v>UN</v>
          </cell>
          <cell r="D2890">
            <v>93.79</v>
          </cell>
        </row>
        <row r="2891">
          <cell r="A2891">
            <v>88545</v>
          </cell>
          <cell r="B2891" t="str">
            <v>ARMACAO SECUNDARIA OU REX COMPLETA PARA QUATRO LINHAS-FORNECIMENTO E INSTALACAO.</v>
          </cell>
          <cell r="C2891" t="str">
            <v>UN</v>
          </cell>
          <cell r="D2891">
            <v>175.25</v>
          </cell>
        </row>
        <row r="2892">
          <cell r="A2892">
            <v>100578</v>
          </cell>
          <cell r="B2892" t="str">
            <v>ASSENTAMENTO DE POSTE DE CONCRETO COM COMPRIMENTO NOMINAL DE 9 M, CARGA NOMINAL MENOR OU IGUAL A 1000 DAN, ENGASTAMENTO SIMPLES COM 1,5 M DE SOLO (NÃO INCLUI FORNECIMENTO). AF_11/2019</v>
          </cell>
          <cell r="C2892" t="str">
            <v>UN</v>
          </cell>
          <cell r="D2892">
            <v>265.86</v>
          </cell>
        </row>
        <row r="2893">
          <cell r="A2893">
            <v>100579</v>
          </cell>
          <cell r="B2893" t="str">
            <v>ASSENTAMENTO DE POSTE DE CONCRETO COM COMPRIMENTO NOMINAL DE 10 M, CARGA NOMINAL MENOR OU IGUAL A 1000 DAN, ENGASTAMENTO SIMPLES COM 1,6 M DE SOLO (NÃO INCLUI FORNECIMENTO). AF_11/2019</v>
          </cell>
          <cell r="C2893" t="str">
            <v>UN</v>
          </cell>
          <cell r="D2893">
            <v>290.64</v>
          </cell>
        </row>
        <row r="2894">
          <cell r="A2894">
            <v>100580</v>
          </cell>
          <cell r="B2894" t="str">
            <v>ASSENTAMENTO DE POSTE DE CONCRETO COM COMPRIMENTO NOMINAL DE 10 M, CARGA NOMINAL MAIOR QUE 1000 DAN, ENGASTAMENTO SIMPLES COM 1,6 M DE SOLO (NÃO INCLUI FORNECIMENTO). AF_11/2019</v>
          </cell>
          <cell r="C2894" t="str">
            <v>UN</v>
          </cell>
          <cell r="D2894">
            <v>325.79000000000002</v>
          </cell>
        </row>
        <row r="2895">
          <cell r="A2895">
            <v>100581</v>
          </cell>
          <cell r="B2895" t="str">
            <v>ASSENTAMENTO DE POSTE DE CONCRETO COM COMPRIMENTO NOMINAL DE 10,5 M, CARGA NOMINAL MENOR OU IGUAL A 1000 DAN, ENGASTAMENTO SIMPLES COM 1,65 M DE SOLO (NÃO INCLUI FORNECIMENTO). AF_11/2019</v>
          </cell>
          <cell r="C2895" t="str">
            <v>UN</v>
          </cell>
          <cell r="D2895">
            <v>302.89</v>
          </cell>
        </row>
        <row r="2896">
          <cell r="A2896">
            <v>100582</v>
          </cell>
          <cell r="B2896" t="str">
            <v>ASSENTAMENTO DE POSTE DE CONCRETO COM COMPRIMENTO NOMINAL DE 10,5 M, CARGA NOMINAL MAIOR QUE 1000 DAN, ENGASTAMENTO SIMPLES COM 1,65 M DE SOLO (NÃO INCLUI FORNECIMENTO). AF_11/2019</v>
          </cell>
          <cell r="C2896" t="str">
            <v>UN</v>
          </cell>
          <cell r="D2896">
            <v>366.31</v>
          </cell>
        </row>
        <row r="2897">
          <cell r="A2897">
            <v>100583</v>
          </cell>
          <cell r="B2897" t="str">
            <v>ASSENTAMENTO DE POSTE DE CONCRETO COM COMPRIMENTO NOMINAL DE 11 M, CARGA NOMINAL MENOR OU IGUAL A 1000 DAN, ENGASTAMENTO SIMPLES COM 1,7 M DE SOLO (NÃO INCLUI FORNECIMENTO). AF_11/2019</v>
          </cell>
          <cell r="C2897" t="str">
            <v>UN</v>
          </cell>
          <cell r="D2897">
            <v>316.27</v>
          </cell>
        </row>
        <row r="2898">
          <cell r="A2898">
            <v>100584</v>
          </cell>
          <cell r="B2898" t="str">
            <v>ASSENTAMENTO DE POSTE DE CONCRETO COM COMPRIMENTO NOMINAL DE 11 M, CARGA NOMINAL MAIOR QUE 1000 DAN, ENGASTAMENTO SIMPLES COM 1,7 M DE SOLO (NÃO INCLUI FORNECIMENTO). AF_11/2019</v>
          </cell>
          <cell r="C2898" t="str">
            <v>UN</v>
          </cell>
          <cell r="D2898">
            <v>354.37</v>
          </cell>
        </row>
        <row r="2899">
          <cell r="A2899">
            <v>100585</v>
          </cell>
          <cell r="B2899" t="str">
            <v>ASSENTAMENTO DE POSTE DE CONCRETO COM COMPRIMENTO NOMINAL DE 12 M, CARGA NOMINAL MENOR OU IGUAL A 1000 DAN, ENGASTAMENTO SIMPLES COM 1,8 M DE SOLO (NÃO INCLUI FORNECIMENTO). AF_11/2019</v>
          </cell>
          <cell r="C2899" t="str">
            <v>UN</v>
          </cell>
          <cell r="D2899">
            <v>342.09</v>
          </cell>
        </row>
        <row r="2900">
          <cell r="A2900">
            <v>100586</v>
          </cell>
          <cell r="B2900" t="str">
            <v>ASSENTAMENTO DE POSTE DE CONCRETO COM COMPRIMENTO NOMINAL DE 12 M, CARGA NOMINAL MAIOR QUE 1000 DAN, ENGASTAMENTO SIMPLES COM 1,8 M DE SOLO (NÃO INCLUI FORNECIMENTO). AF_11/2019</v>
          </cell>
          <cell r="C2900" t="str">
            <v>UN</v>
          </cell>
          <cell r="D2900">
            <v>402.76</v>
          </cell>
        </row>
        <row r="2901">
          <cell r="A2901">
            <v>100587</v>
          </cell>
          <cell r="B2901" t="str">
            <v>ASSENTAMENTO DE POSTE DE CONCRETO COM COMPRIMENTO NOMINAL DE 13 M, CARGA NOMINAL MENOR OU IGUAL A 1000 DAN, ENGASTAMENTO SIMPLES COM 1,9 M DE SOLO (NÃO INCLUI FORNECIMENTO). AF_11/2019</v>
          </cell>
          <cell r="C2901" t="str">
            <v>UN</v>
          </cell>
          <cell r="D2901">
            <v>369.1</v>
          </cell>
        </row>
        <row r="2902">
          <cell r="A2902">
            <v>100588</v>
          </cell>
          <cell r="B2902" t="str">
            <v>ASSENTAMENTO DE POSTE DE CONCRETO COM COMPRIMENTO NOMINAL DE 13 M, CARGA NOMINAL MAIOR QUE 1000 DAN, ENGASTAMENTO SIMPLES COM 1,9 M DE SOLO (NÃO INCLUI FORNECIMENTO). AF_11/2019</v>
          </cell>
          <cell r="C2902" t="str">
            <v>UN</v>
          </cell>
          <cell r="D2902">
            <v>416.26</v>
          </cell>
        </row>
        <row r="2903">
          <cell r="A2903">
            <v>100589</v>
          </cell>
          <cell r="B2903" t="str">
            <v>ASSENTAMENTO DE POSTE DE CONCRETO COM COMPRIMENTO NOMINAL DE 13,5 M, CARGA NOMINAL MENOR OU IGUAL A 1000 DAN, ENGASTAMENTO SIMPLES COM 1,95 M DE SOLO (NÃO INCLUI FORNECIMENTO). AF_11/2019</v>
          </cell>
          <cell r="C2903" t="str">
            <v>UN</v>
          </cell>
          <cell r="D2903">
            <v>415.45</v>
          </cell>
        </row>
        <row r="2904">
          <cell r="A2904">
            <v>100590</v>
          </cell>
          <cell r="B2904" t="str">
            <v>ASSENTAMENTO DE POSTE DE CONCRETO COM COMPRIMENTO NOMINAL DE 13,5 M, CARGA NOMINAL MAIOR QUE 1000 DAN, ENGASTAMENTO SIMPLES COM 1,95 M DE SOLO (NÃO INCLUI FORNECIMENTO). AF_11/2019</v>
          </cell>
          <cell r="C2904" t="str">
            <v>UN</v>
          </cell>
          <cell r="D2904">
            <v>462.15</v>
          </cell>
        </row>
        <row r="2905">
          <cell r="A2905">
            <v>100591</v>
          </cell>
          <cell r="B2905" t="str">
            <v>ASSENTAMENTO DE POSTE DE CONCRETO COM COMPRIMENTO NOMINAL DE 14 M, CARGA NOMINAL MENOR OU IGUAL A 1000 DAN, ENGASTAMENTO SIMPLES COM 2 M DE SOLO (NÃO INCLUI FORNECIMENTO). AF_11/2019</v>
          </cell>
          <cell r="C2905" t="str">
            <v>UN</v>
          </cell>
          <cell r="D2905">
            <v>408.43</v>
          </cell>
        </row>
        <row r="2906">
          <cell r="A2906">
            <v>100592</v>
          </cell>
          <cell r="B2906" t="str">
            <v>ASSENTAMENTO DE POSTE DE CONCRETO COM COMPRIMENTO NOMINAL DE 14 M, CARGA NOMINAL MAIOR QUE 1000 DAN, ENGASTAMENTO SIMPLES COM 2 M DE SOLO (NÃO INCLUI FORNECIMENTO). AF_11/2019</v>
          </cell>
          <cell r="C2906" t="str">
            <v>UN</v>
          </cell>
          <cell r="D2906">
            <v>447.12</v>
          </cell>
        </row>
        <row r="2907">
          <cell r="A2907">
            <v>100593</v>
          </cell>
          <cell r="B2907" t="str">
            <v>ASSENTAMENTO DE POSTE DE CONCRETO COM COMPRIMENTO NOMINAL DE 15 M, CARGA NOMINAL MENOR OU IGUAL A 1000 DAN, ENGASTAMENTO SIMPLES COM 2,1 M DE SOLO (NÃO INCLUI FORNECIMENTO). AF_11/2019</v>
          </cell>
          <cell r="C2907" t="str">
            <v>UN</v>
          </cell>
          <cell r="D2907">
            <v>437.56</v>
          </cell>
        </row>
        <row r="2908">
          <cell r="A2908">
            <v>100594</v>
          </cell>
          <cell r="B2908" t="str">
            <v>ASSENTAMENTO DE POSTE DE CONCRETO COM COMPRIMENTO NOMINAL DE 15 M, CARGA NOMINAL MAIOR QUE 1000 DAN, ENGASTAMENTO SIMPLES COM 2,1 M DE SOLO (NÃO INCLUI FORNECIMENTO). AF_11/2019</v>
          </cell>
          <cell r="C2908" t="str">
            <v>UN</v>
          </cell>
          <cell r="D2908">
            <v>503.06</v>
          </cell>
        </row>
        <row r="2909">
          <cell r="A2909">
            <v>100595</v>
          </cell>
          <cell r="B2909" t="str">
            <v>ASSENTAMENTO DE POSTE DE CONCRETO COM COMPRIMENTO NOMINAL DE 18 M, CARGA NOMINAL MENOR OU IGUAL A 1000 DAN, ENGASTAMENTO SIMPLES COM 2,4 M DE SOLO (NÃO INCLUI FORNECIMENTO). AF_11/2019</v>
          </cell>
          <cell r="C2909" t="str">
            <v>UN</v>
          </cell>
          <cell r="D2909">
            <v>524.98</v>
          </cell>
        </row>
        <row r="2910">
          <cell r="A2910">
            <v>100596</v>
          </cell>
          <cell r="B2910" t="str">
            <v>ASSENTAMENTO DE POSTE DE CONCRETO COM COMPRIMENTO NOMINAL DE 18 M, CARGA NOMINAL MAIOR QUE 1000 DAN, ENGASTAMENTO SIMPLES COM 2,4 M DE SOLO (NÃO INCLUI FORNECIMENTO). AF_11/2019</v>
          </cell>
          <cell r="C2910" t="str">
            <v>UN</v>
          </cell>
          <cell r="D2910">
            <v>613.28</v>
          </cell>
        </row>
        <row r="2911">
          <cell r="A2911">
            <v>100597</v>
          </cell>
          <cell r="B2911" t="str">
            <v>ASSENTAMENTO DE POSTE DE CONCRETO COM COMPRIMENTO NOMINAL DE 20 M, CARGA NOMINAL MENOR OU IGUAL A 1000 DAN, ENGASTAMENTO SIMPLES COM 2,6 M DE SOLO (NÃO INCLUI FORNECIMENTO). AF_11/2019</v>
          </cell>
          <cell r="C2911" t="str">
            <v>UN</v>
          </cell>
          <cell r="D2911">
            <v>613.32000000000005</v>
          </cell>
        </row>
        <row r="2912">
          <cell r="A2912">
            <v>100598</v>
          </cell>
          <cell r="B2912" t="str">
            <v>ASSENTAMENTO DE POSTE DE CONCRETO COM COMPRIMENTO NOMINAL DE 20 M, CARGA NOMINAL MAIOR QUE 1000, ENGASTAMENTO SIMPLES COM 2,6 M DE SOLO (NÃO INCLUI FORNECIMENTO). AF_11/2019</v>
          </cell>
          <cell r="C2912" t="str">
            <v>UN</v>
          </cell>
          <cell r="D2912">
            <v>686.11</v>
          </cell>
        </row>
        <row r="2913">
          <cell r="A2913">
            <v>100599</v>
          </cell>
          <cell r="B2913" t="str">
            <v>ASSENTAMENTO DE POSTE DE CONCRETO COM COMPRIMENTO NOMINAL DE 9 M, CARGA NOMINAL DE 150 DAN, ENGASTAMENTO BASE CONCRETADA COM 1 M DE CONCRETO E 0,5 M DE SOLO (NÃO INCLUI FORNECIMENTO). AF_11/2019</v>
          </cell>
          <cell r="C2913" t="str">
            <v>UN</v>
          </cell>
          <cell r="D2913">
            <v>277.8</v>
          </cell>
        </row>
        <row r="2914">
          <cell r="A2914">
            <v>100600</v>
          </cell>
          <cell r="B2914" t="str">
            <v>ASSENTAMENTO DE POSTE DE CONCRETO COM COMPRIMENTO NOMINAL DE 9 M, CARGA NOMINAL DE 300 DAN, ENGASTAMENTO BASE CONCRETADA COM 1 M DE CONCRETO E 0,5 M DE SOLO (NÃO INCLUI FORNECIMENTO). AF_11/2019</v>
          </cell>
          <cell r="C2914" t="str">
            <v>UN</v>
          </cell>
          <cell r="D2914">
            <v>343.32</v>
          </cell>
        </row>
        <row r="2915">
          <cell r="A2915">
            <v>100601</v>
          </cell>
          <cell r="B2915" t="str">
            <v>ASSENTAMENTO DE POSTE DE CONCRETO COM COMPRIMENTO NOMINAL DE 9 M, CARGA NOMINAL DE 400 DAN, ENGASTAMENTO BASE CONCRETADA COM 1 M DE CONCRETO E 0,5 M DE SOLO (NÃO INCLUI FORNECIMENTO). AF_11/2019</v>
          </cell>
          <cell r="C2915" t="str">
            <v>UN</v>
          </cell>
          <cell r="D2915">
            <v>454.16</v>
          </cell>
        </row>
        <row r="2916">
          <cell r="A2916">
            <v>100602</v>
          </cell>
          <cell r="B2916" t="str">
            <v>ASSENTAMENTO DE POSTE DE CONCRETO COM COMPRIMENTO NOMINAL DE 9 M, CARGA NOMINAL DE 600 DAN, ENGASTAMENTO BASE CONCRETADA COM 1 M DE CONCRETO E 0,5 M DE SOLO (NÃO INCLUI FORNECIMENTO). AF_11/2019</v>
          </cell>
          <cell r="C2916" t="str">
            <v>UN</v>
          </cell>
          <cell r="D2916">
            <v>592.42999999999995</v>
          </cell>
        </row>
        <row r="2917">
          <cell r="A2917">
            <v>100603</v>
          </cell>
          <cell r="B2917" t="str">
            <v>ASSENTAMENTO DE POSTE DE CONCRETO COM COMPRIMENTO NOMINAL DE 9 M, CARGA NOMINAL DE 1000 DAN, ENGASTAMENTO BASE CONCRETADA COM 1 M DE CONCRETO E 0,5 M DE SOLO (NÃO INCLUI FORNECIMENTO). AF_11/2019</v>
          </cell>
          <cell r="C2917" t="str">
            <v>UN</v>
          </cell>
          <cell r="D2917">
            <v>948.03</v>
          </cell>
        </row>
        <row r="2918">
          <cell r="A2918">
            <v>100604</v>
          </cell>
          <cell r="B2918" t="str">
            <v>ASSENTAMENTO DE POSTE DE CONCRETO COM COMPRIMENTO NOMINAL DE 10 M, CARGA NOMINAL DE 300 DAN, ENGASTAMENTO BASE CONCRETADA COM 1 M DE CONCRETO E 0,6 M DE SOLO (NÃO INCLUI FORNECIMENTO). AF_11/2019</v>
          </cell>
          <cell r="C2918" t="str">
            <v>UN</v>
          </cell>
          <cell r="D2918">
            <v>361.38</v>
          </cell>
        </row>
        <row r="2919">
          <cell r="A2919">
            <v>100605</v>
          </cell>
          <cell r="B2919" t="str">
            <v>ASSENTAMENTO DE POSTE DE CONCRETO COM COMPRIMENTO NOMINAL DE 10 M, CARGA NOMINAL DE 600 DAN, ENGASTAMENTO BASE CONCRETADA COM 1 M DE CONCRETO E 0,6 M DE SOLO (NÃO INCLUI FORNECIMENTO). AF_11/2019</v>
          </cell>
          <cell r="C2919" t="str">
            <v>UN</v>
          </cell>
          <cell r="D2919">
            <v>616.96</v>
          </cell>
        </row>
        <row r="2920">
          <cell r="A2920">
            <v>100606</v>
          </cell>
          <cell r="B2920" t="str">
            <v>ASSENTAMENTO DE POSTE DE CONCRETO COM COMPRIMENTO NOMINAL DE 10 M, CARGA NOMINAL DE 1000 DAN, ENGASTAMENTO BASE CONCRETADA COM 1 M DE CONCRETO E 0,6 M DE SOLO (NÃO INCLUI FORNECIMENTO). AF_11/2019</v>
          </cell>
          <cell r="C2920" t="str">
            <v>UN</v>
          </cell>
          <cell r="D2920">
            <v>980.95</v>
          </cell>
        </row>
        <row r="2921">
          <cell r="A2921">
            <v>100607</v>
          </cell>
          <cell r="B2921" t="str">
            <v>ASSENTAMENTO DE POSTE DE CONCRETO COM COMPRIMENTO NOMINAL DE 10,5 M, CARGA NOMINAL DE 300 DAN, ENGASTAMENTO BASE CONCRETADA COM 1 M DE CONCRETO E 0,65 M DE SOLO (NÃO INCLUI FORNECIMENTO). AF_11/2019</v>
          </cell>
          <cell r="C2921" t="str">
            <v>UN</v>
          </cell>
          <cell r="D2921">
            <v>369.82</v>
          </cell>
        </row>
        <row r="2922">
          <cell r="A2922">
            <v>100608</v>
          </cell>
          <cell r="B2922" t="str">
            <v>ASSENTAMENTO DE POSTE DE CONCRETO COM COMPRIMENTO NOMINAL DE 10,5 M, CARGA NOMINAL DE 600 DAN, ENGASTAMENTO BASE CONCRETADA COM 1 M DE CONCRETO E 0,65 M DE SOLO (NÃO INCLUI FORNECIMENTO). AF_11/2019</v>
          </cell>
          <cell r="C2922" t="str">
            <v>UN</v>
          </cell>
          <cell r="D2922">
            <v>629.03</v>
          </cell>
        </row>
        <row r="2923">
          <cell r="A2923">
            <v>100609</v>
          </cell>
          <cell r="B2923" t="str">
            <v>ASSENTAMENTO DE POSTE DE CONCRETO COM COMPRIMENTO NOMINAL DE 10,5 M, CARGA NOMINAL DE 1000 DAN, ENGASTAMENTO BASE CONCRETADA COM 1 M DE CONCRETO E 0,65 M DE SOLO (NÃO INCLUI FORNECIMENTO). AF_11/2019</v>
          </cell>
          <cell r="C2923" t="str">
            <v>UN</v>
          </cell>
          <cell r="D2923">
            <v>998.78</v>
          </cell>
        </row>
        <row r="2924">
          <cell r="A2924">
            <v>100610</v>
          </cell>
          <cell r="B2924" t="str">
            <v>ASSENTAMENTO DE POSTE DE CONCRETO COM COMPRIMENTO NOMINAL DE 11 M, CARGA NOMINAL DE 300 DAN, ENGASTAMENTO BASE CONCRETADA COM 1 M DE CONCRETO E 0,7 M DE SOLO (NÃO INCLUI FORNECIMENTO). AF_11/2019</v>
          </cell>
          <cell r="C2924" t="str">
            <v>UN</v>
          </cell>
          <cell r="D2924">
            <v>378.19</v>
          </cell>
        </row>
        <row r="2925">
          <cell r="A2925">
            <v>100611</v>
          </cell>
          <cell r="B2925" t="str">
            <v>ASSENTAMENTO DE POSTE DE CONCRETO COM COMPRIMENTO NOMINAL DE 11 M, CARGA NOMINAL DE 400 DAN, ENGASTAMENTO BASE CONCRETADA COM 1 M DE CONCRETO E 0,7 M DE SOLO (NÃO INCLUI FORNECIMENTO). AF_11/2019</v>
          </cell>
          <cell r="C2925" t="str">
            <v>UN</v>
          </cell>
          <cell r="D2925">
            <v>494.75</v>
          </cell>
        </row>
        <row r="2926">
          <cell r="A2926">
            <v>100612</v>
          </cell>
          <cell r="B2926" t="str">
            <v>ASSENTAMENTO DE POSTE DE CONCRETO COM COMPRIMENTO NOMINAL DE 11 M, CARGA NOMINAL DE 600 DAN, ENGASTAMENTO BASE CONCRETADA COM 1 M DE CONCRETO E 0,7 M DE SOLO (NÃO INCLUI FORNECIMENTO). AF_11/2019</v>
          </cell>
          <cell r="C2926" t="str">
            <v>UN</v>
          </cell>
          <cell r="D2926">
            <v>640.79</v>
          </cell>
        </row>
        <row r="2927">
          <cell r="A2927">
            <v>100613</v>
          </cell>
          <cell r="B2927" t="str">
            <v>ASSENTAMENTO DE POSTE DE CONCRETO COM COMPRIMENTO NOMINAL DE 11 M, CARGA NOMINAL DE 1000 DAN, ENGASTAMENTO BASE CONCRETADA COM 1 M DE CONCRETO E 0,7 M DE SOLO (NÃO INCLUI FORNECIMENTO). AF_11/2019</v>
          </cell>
          <cell r="C2927" t="str">
            <v>UN</v>
          </cell>
          <cell r="D2927">
            <v>1016.13</v>
          </cell>
        </row>
        <row r="2928">
          <cell r="A2928">
            <v>100614</v>
          </cell>
          <cell r="B2928" t="str">
            <v>ASSENTAMENTO DE POSTE DE CONCRETO COM COMPRIMENTO NOMINAL DE 12 M, CARGA NOMINAL DE 400 DAN, ENGASTAMENTO BASE CONCRETADA COM 1 M DE CONCRETO E 0,8 M DE SOLO (NÃO INCLUI FORNECIMENTO). AF_11/2019</v>
          </cell>
          <cell r="C2928" t="str">
            <v>UN</v>
          </cell>
          <cell r="D2928">
            <v>514.53</v>
          </cell>
        </row>
        <row r="2929">
          <cell r="A2929">
            <v>100615</v>
          </cell>
          <cell r="B2929" t="str">
            <v>ASSENTAMENTO DE POSTE DE CONCRETO COM COMPRIMENTO NOMINAL DE 12 M, CARGA NOMINAL DE 600 DAN, ENGASTAMENTO BASE CONCRETADA COM 1 M DE CONCRETO E 0,8 M DE SOLO (NÃO INCLUI FORNECIMENTO). AF_11/2019</v>
          </cell>
          <cell r="C2929" t="str">
            <v>UN</v>
          </cell>
          <cell r="D2929">
            <v>664.05</v>
          </cell>
        </row>
        <row r="2930">
          <cell r="A2930">
            <v>100616</v>
          </cell>
          <cell r="B2930" t="str">
            <v>ASSENTAMENTO DE POSTE DE CONCRETO COM COMPRIMENTO NOMINAL DE 12 M, CARGA NOMINAL DE 1000 DAN, ENGASTAMENTO BASE CONCRETADA COM 1 M DE CONCRETO E 0,8 M DE SOLO (NÃO INCLUI FORNECIMENTO). AF_11/2019</v>
          </cell>
          <cell r="C2930" t="str">
            <v>UN</v>
          </cell>
          <cell r="D2930">
            <v>1052.93</v>
          </cell>
        </row>
        <row r="2931">
          <cell r="A2931">
            <v>100617</v>
          </cell>
          <cell r="B2931" t="str">
            <v>ASSENTAMENTO DE POSTE DE CONCRETO COM COMPRIMENTO NOMINAL DE 13 M, CARGA NOMINAL DE 600 DAN, ENGASTAMENTO BASE CONCRETADA COM 1 M DE CONCRETO E 0,9 M DE SOLO (NÃO INCLUI FORNECIMENTO). AF_11/2019</v>
          </cell>
          <cell r="C2931" t="str">
            <v>UN</v>
          </cell>
          <cell r="D2931">
            <v>687.18</v>
          </cell>
        </row>
        <row r="2932">
          <cell r="A2932">
            <v>100618</v>
          </cell>
          <cell r="B2932" t="str">
            <v>ASSENTAMENTO DE POSTE DE CONCRETO COM COMPRIMENTO NOMINAL DE 13 M, CARGA NOMINAL DE 1000 DAN, ENGASTAMENTO BASE CONCRETADA COM 1 M DE CONCRETO E 0,9 M DE SOLO - SOMENTE INSTALAÇÃO, SEM FORNECIMENTO. AF_11/2019</v>
          </cell>
          <cell r="C2932" t="str">
            <v>UN</v>
          </cell>
          <cell r="D2932">
            <v>1093.31</v>
          </cell>
        </row>
        <row r="2933">
          <cell r="A2933">
            <v>100619</v>
          </cell>
          <cell r="B2933" t="str">
            <v>POSTE DECORATIVO PARA JARDIM EM AÇO TUBULAR, H = *2,5* M, SEM LUMINÁRIA - FORNECIMENTO E INSTALAÇÃO. AF_11/2019</v>
          </cell>
          <cell r="C2933" t="str">
            <v>UN</v>
          </cell>
          <cell r="D2933">
            <v>339.76</v>
          </cell>
        </row>
        <row r="2934">
          <cell r="A2934">
            <v>100620</v>
          </cell>
          <cell r="B2934" t="str">
            <v>POSTE DE AÇO CONICO CONTÍNUO CURVO SIMPLES, FLANGEADO, H=9M, INCLUSIVE LUMINÁRIA, SEM LÂMPADA - FORNECIMENTO E INSTALACAO. AF_11/2019</v>
          </cell>
          <cell r="C2934" t="str">
            <v>UN</v>
          </cell>
          <cell r="D2934">
            <v>2003.69</v>
          </cell>
        </row>
        <row r="2935">
          <cell r="A2935">
            <v>100621</v>
          </cell>
          <cell r="B2935" t="str">
            <v>POSTE DE AÇO CONICO CONTÍNUO CURVO DUPLO, FLANGEADO, H=9M, INCLUSIVE LUMINÁRIAS, SEM LÂMPADAS - FORNECIMENTO E INSTALACAO. AF_11/2019</v>
          </cell>
          <cell r="C2935" t="str">
            <v>UN</v>
          </cell>
          <cell r="D2935">
            <v>2246.7600000000002</v>
          </cell>
        </row>
        <row r="2936">
          <cell r="A2936">
            <v>100622</v>
          </cell>
          <cell r="B2936" t="str">
            <v>POSTE DE AÇO CONICO CONTÍNUO CURVO SIMPLES, ENGASTADO, H=9M, INCLUSIVE LUMINÁRIA, SEM LÂMPADA - FORNECIMENTO E INSTALACAO. AF_11/2019</v>
          </cell>
          <cell r="C2936" t="str">
            <v>UN</v>
          </cell>
          <cell r="D2936">
            <v>1309.3800000000001</v>
          </cell>
        </row>
        <row r="2937">
          <cell r="A2937">
            <v>100623</v>
          </cell>
          <cell r="B2937" t="str">
            <v>POSTE DE AÇO CONICO CONTÍNUO CURVO DUPLO, ENGASTADO, H=9M, INCLUSIVE LUMINÁRIAS, SEM LÂMPADAS - FORNECIMENTO E INSTALACAO. AF_11/2019</v>
          </cell>
          <cell r="C2937" t="str">
            <v>UN</v>
          </cell>
          <cell r="D2937">
            <v>1408.73</v>
          </cell>
        </row>
        <row r="2938">
          <cell r="A2938">
            <v>72281</v>
          </cell>
          <cell r="B2938" t="str">
            <v>REATOR PARA LAMPADA VAPOR DE MERCURIO USO EXTERNO 220V/400W</v>
          </cell>
          <cell r="C2938" t="str">
            <v>UN</v>
          </cell>
          <cell r="D2938">
            <v>104.18</v>
          </cell>
        </row>
        <row r="2939">
          <cell r="A2939">
            <v>72282</v>
          </cell>
          <cell r="B2939" t="str">
            <v>REATOR PARA LAMPADA VAPOR DE SODIO ALTA PRESSAO - 220V/250W - USO EXTERNO</v>
          </cell>
          <cell r="C2939" t="str">
            <v>UN</v>
          </cell>
          <cell r="D2939">
            <v>140.99</v>
          </cell>
        </row>
        <row r="2940">
          <cell r="A2940" t="str">
            <v>73831/2</v>
          </cell>
          <cell r="B2940" t="str">
            <v>LAMPADA DE VAPOR DE MERCURIO DE 250W - FORNECIMENTO E INSTALACAO</v>
          </cell>
          <cell r="C2940" t="str">
            <v>UN</v>
          </cell>
          <cell r="D2940">
            <v>26.59</v>
          </cell>
        </row>
        <row r="2941">
          <cell r="A2941" t="str">
            <v>73831/3</v>
          </cell>
          <cell r="B2941" t="str">
            <v>LAMPADA DE VAPOR DE MERCURIO DE 400W/250V - FORNECIMENTO E INSTALACAO</v>
          </cell>
          <cell r="C2941" t="str">
            <v>UN</v>
          </cell>
          <cell r="D2941">
            <v>34.79</v>
          </cell>
        </row>
        <row r="2942">
          <cell r="A2942" t="str">
            <v>73831/4</v>
          </cell>
          <cell r="B2942" t="str">
            <v>LAMPADA MISTA DE 160W - FORNECIMENTO E INSTALACAO</v>
          </cell>
          <cell r="C2942" t="str">
            <v>UN</v>
          </cell>
          <cell r="D2942">
            <v>17.22</v>
          </cell>
        </row>
        <row r="2943">
          <cell r="A2943" t="str">
            <v>73831/5</v>
          </cell>
          <cell r="B2943" t="str">
            <v>LAMPADA MISTA DE 250W - FORNECIMENTO E INSTALACAO</v>
          </cell>
          <cell r="C2943" t="str">
            <v>UN</v>
          </cell>
          <cell r="D2943">
            <v>22.09</v>
          </cell>
        </row>
        <row r="2944">
          <cell r="A2944" t="str">
            <v>73831/6</v>
          </cell>
          <cell r="B2944" t="str">
            <v>LAMPADA MISTA DE 500W - FORNECIMENTO E INSTALACAO</v>
          </cell>
          <cell r="C2944" t="str">
            <v>UN</v>
          </cell>
          <cell r="D2944">
            <v>38.61</v>
          </cell>
        </row>
        <row r="2945">
          <cell r="A2945" t="str">
            <v>73831/7</v>
          </cell>
          <cell r="B2945" t="str">
            <v>LAMPADA DE VAPOR DE SODIO DE 150WX220V - FORNECIMENTO E INSTALACAO</v>
          </cell>
          <cell r="C2945" t="str">
            <v>UN</v>
          </cell>
          <cell r="D2945">
            <v>31.43</v>
          </cell>
        </row>
        <row r="2946">
          <cell r="A2946" t="str">
            <v>73831/8</v>
          </cell>
          <cell r="B2946" t="str">
            <v>LAMPADA DE VAPOR DE SODIO DE 250WX220V - FORNECIMENTO E INSTALACAO</v>
          </cell>
          <cell r="C2946" t="str">
            <v>UN</v>
          </cell>
          <cell r="D2946">
            <v>35.700000000000003</v>
          </cell>
        </row>
        <row r="2947">
          <cell r="A2947" t="str">
            <v>73831/9</v>
          </cell>
          <cell r="B2947" t="str">
            <v>LAMPADA DE VAPOR DE SODIO DE 400WX220V - FORNECIMENTO E INSTALACAO</v>
          </cell>
          <cell r="C2947" t="str">
            <v>UN</v>
          </cell>
          <cell r="D2947">
            <v>40.94</v>
          </cell>
        </row>
        <row r="2948">
          <cell r="A2948" t="str">
            <v>74231/1</v>
          </cell>
          <cell r="B2948" t="str">
            <v>LUMINARIA ABERTA PARA ILUMINACAO PUBLICA, PARA LAMPADA A VAPOR DE MERCURIO ATE 400W E MISTA ATE 500W, COM BRACO EM TUBO DE ACO GALV D=50MM PROJ HOR=2.500MM E PROJ VERT= 2.200MM, FORNECIMENTO E INSTALACAO</v>
          </cell>
          <cell r="C2948" t="str">
            <v>UN</v>
          </cell>
          <cell r="D2948">
            <v>132.71</v>
          </cell>
        </row>
        <row r="2949">
          <cell r="A2949" t="str">
            <v>74246/1</v>
          </cell>
          <cell r="B2949" t="str">
            <v>REFLETOR RETANGULAR FECHADO COM LAMPADA VAPOR METALICO 400 W</v>
          </cell>
          <cell r="C2949" t="str">
            <v>UN</v>
          </cell>
          <cell r="D2949">
            <v>251.12</v>
          </cell>
        </row>
        <row r="2950">
          <cell r="A2950">
            <v>83399</v>
          </cell>
          <cell r="B2950" t="str">
            <v>RELE FOTOELETRICO P/ COMANDO DE ILUMINACAO EXTERNA 220V/1000W - FORNECIMENTO E INSTALACAO</v>
          </cell>
          <cell r="C2950" t="str">
            <v>UN</v>
          </cell>
          <cell r="D2950">
            <v>30.03</v>
          </cell>
        </row>
        <row r="2951">
          <cell r="A2951">
            <v>83400</v>
          </cell>
          <cell r="B2951" t="str">
            <v>BRACO P/ ILUMINACAO DE RUAS EM TUBO ACO GALV 1" COMP = 1,20M E INCLINACAO 25GRAUS EM RELACAO AO PLANO VERTICAL P/ FIXACAO EM POSTE OU PAREDE - FORNECIMENTO E INSTALACAO</v>
          </cell>
          <cell r="C2951" t="str">
            <v>UN</v>
          </cell>
          <cell r="D2951">
            <v>96.56</v>
          </cell>
        </row>
        <row r="2952">
          <cell r="A2952">
            <v>83401</v>
          </cell>
          <cell r="B2952" t="str">
            <v>BRACO P/ LUMINARIA PUBLICA 1 X 1,50 M, EM TUBO ACO GALV 3/4, P/ FIXACAO EM POSTE OU PAREDE - FORNECIMENTO E INSTALACAO</v>
          </cell>
          <cell r="C2952" t="str">
            <v>UN</v>
          </cell>
          <cell r="D2952">
            <v>96.56</v>
          </cell>
        </row>
        <row r="2953">
          <cell r="A2953">
            <v>83402</v>
          </cell>
          <cell r="B2953" t="str">
            <v>ABRACADEIRA DE FIXACAO DE BRACOS DE LUMINARIAS DE 4" - FORNECIMENTO E INSTALACAO</v>
          </cell>
          <cell r="C2953" t="str">
            <v>UN</v>
          </cell>
          <cell r="D2953">
            <v>53.77</v>
          </cell>
        </row>
        <row r="2954">
          <cell r="A2954">
            <v>83475</v>
          </cell>
          <cell r="B2954" t="str">
            <v>LUMINARIA FECHADA PARA ILUMINACAO PUBLICA COM REATOR DE PARTIDA RAPIDA COM LAMPADA A VAPOR DE MERCURIO 250W - FORNECIMENTO E INSTALACAO</v>
          </cell>
          <cell r="C2954" t="str">
            <v>UN</v>
          </cell>
          <cell r="D2954">
            <v>365.68</v>
          </cell>
        </row>
        <row r="2955">
          <cell r="A2955">
            <v>83478</v>
          </cell>
          <cell r="B2955" t="str">
            <v>LUMINARIA FECHADA PARA ILUMINACAO PUBLICA - LAMPADAS DE 250/500W - FORNECIMENTO E INSTALACAO (EXCLUINDO LAMPADAS)</v>
          </cell>
          <cell r="C2955" t="str">
            <v>UN</v>
          </cell>
          <cell r="D2955">
            <v>268.35000000000002</v>
          </cell>
        </row>
        <row r="2956">
          <cell r="A2956">
            <v>83479</v>
          </cell>
          <cell r="B2956" t="str">
            <v>LUMINARIA ESTANQUE - PROTECAO CONTRA AGUA, POEIRA OU IMPACTOS - TIPO AQUATIC PIAL OU EQUIVALENTE</v>
          </cell>
          <cell r="C2956" t="str">
            <v>UN</v>
          </cell>
          <cell r="D2956">
            <v>106.43</v>
          </cell>
        </row>
        <row r="2957">
          <cell r="A2957">
            <v>83480</v>
          </cell>
          <cell r="B2957" t="str">
            <v>REATOR PARA LAMPADA VAPOR DE MERCURIO 125W  USO EXTERNO</v>
          </cell>
          <cell r="C2957" t="str">
            <v>UN</v>
          </cell>
          <cell r="D2957">
            <v>83.77</v>
          </cell>
        </row>
        <row r="2958">
          <cell r="A2958">
            <v>83481</v>
          </cell>
          <cell r="B2958" t="str">
            <v>REATOR PARA LAMPADA VAPOR DE MERCURIO 250W USO EXTERNO</v>
          </cell>
          <cell r="C2958" t="str">
            <v>UN</v>
          </cell>
          <cell r="D2958">
            <v>94.28</v>
          </cell>
        </row>
        <row r="2959">
          <cell r="A2959">
            <v>97600</v>
          </cell>
          <cell r="B2959" t="str">
            <v>REFLETOR EM ALUMÍNIO COM SUPORTE E ALÇA, LÂMPADA 125 W - FORNECIMENTO E INSTALAÇÃO. AF_11/2017</v>
          </cell>
          <cell r="C2959" t="str">
            <v>UN</v>
          </cell>
          <cell r="D2959">
            <v>189.49</v>
          </cell>
        </row>
        <row r="2960">
          <cell r="A2960">
            <v>97601</v>
          </cell>
          <cell r="B2960" t="str">
            <v>REFLETOR EM ALUMÍNIO COM SUPORTE E ALÇA, LÂMPADA 250 W - FORNECIMENTO E INSTALAÇÃO. AF_11/2017</v>
          </cell>
          <cell r="C2960" t="str">
            <v>UN</v>
          </cell>
          <cell r="D2960">
            <v>199.36</v>
          </cell>
        </row>
        <row r="2961">
          <cell r="A2961">
            <v>97605</v>
          </cell>
          <cell r="B2961" t="str">
            <v>LUMINÁRIA ARANDELA TIPO MEIA-LUA, PARA 1 LÂMPADA LED - FORNECIMENTO E INSTALAÇÃO. AF_11/2017</v>
          </cell>
          <cell r="C2961" t="str">
            <v>UN</v>
          </cell>
          <cell r="D2961">
            <v>61.59</v>
          </cell>
        </row>
        <row r="2962">
          <cell r="A2962">
            <v>97606</v>
          </cell>
          <cell r="B2962" t="str">
            <v>LUMINÁRIA ARANDELA TIPO MEIA-LUA, PARA 1 LÂMPADA DE 15 W - FORNECIMENTO E INSTALAÇÃO. AF_11/2017</v>
          </cell>
          <cell r="C2962" t="str">
            <v>UN</v>
          </cell>
          <cell r="D2962">
            <v>52.45</v>
          </cell>
        </row>
        <row r="2963">
          <cell r="A2963">
            <v>97607</v>
          </cell>
          <cell r="B2963" t="str">
            <v>LUMINÁRIA ARANDELA TIPO TARTARUGA PARA 1 LÂMPADA LED - FORNECIMENTO E INSTALAÇÃO. AF_11/2017</v>
          </cell>
          <cell r="C2963" t="str">
            <v>UN</v>
          </cell>
          <cell r="D2963">
            <v>71.290000000000006</v>
          </cell>
        </row>
        <row r="2964">
          <cell r="A2964">
            <v>97608</v>
          </cell>
          <cell r="B2964" t="str">
            <v>LUMINÁRIA ARANDELA TIPO TARTARUGA, COM GRADE, PARA 1 LÂMPADA DE 15 W - FORNECIMENTO E INSTALAÇÃO. AF_11/2017</v>
          </cell>
          <cell r="C2964" t="str">
            <v>UN</v>
          </cell>
          <cell r="D2964">
            <v>62.15</v>
          </cell>
        </row>
        <row r="2965">
          <cell r="A2965" t="str">
            <v>73857/1</v>
          </cell>
          <cell r="B2965" t="str">
            <v>TRANSFORMADOR DISTRIBUICAO  75KVA TRIFASICO 60HZ CLASSE 15KV IMERSO EM ÓLEO MINERAL FORNECIMENTO E INSTALACAO</v>
          </cell>
          <cell r="C2965" t="str">
            <v>UN</v>
          </cell>
          <cell r="D2965">
            <v>7319.08</v>
          </cell>
        </row>
        <row r="2966">
          <cell r="A2966" t="str">
            <v>73857/2</v>
          </cell>
          <cell r="B2966" t="str">
            <v>TRANSFORMADOR DISTRIBUICAO  112,5KVA TRIFASICO 60HZ CLASSE 15KV IMERSO EM ÓLEO MINERAL FORNECIMENTO E INSTALACAO</v>
          </cell>
          <cell r="C2966" t="str">
            <v>UN</v>
          </cell>
          <cell r="D2966">
            <v>9044.69</v>
          </cell>
        </row>
        <row r="2967">
          <cell r="A2967" t="str">
            <v>73857/3</v>
          </cell>
          <cell r="B2967" t="str">
            <v>TRANSFORMADOR DISTRIBUICAO  150KVA TRIFASICO 60HZ CLASSE 15KV IMERSO EM ÓLEO MINERAL FORNECIMENTO E INSTALACAO</v>
          </cell>
          <cell r="C2967" t="str">
            <v>UN</v>
          </cell>
          <cell r="D2967">
            <v>11401.93</v>
          </cell>
        </row>
        <row r="2968">
          <cell r="A2968" t="str">
            <v>73857/4</v>
          </cell>
          <cell r="B2968" t="str">
            <v>TRANSFORMADOR DISTRIBUICAO  225KVA TRIFASICO 60HZ CLASSE 15KV IMERSO EM ÓLEO MINERAL FORNECIMENTO E INSTALACAO</v>
          </cell>
          <cell r="C2968" t="str">
            <v>UN</v>
          </cell>
          <cell r="D2968">
            <v>15969.33</v>
          </cell>
        </row>
        <row r="2969">
          <cell r="A2969" t="str">
            <v>73857/5</v>
          </cell>
          <cell r="B2969" t="str">
            <v>TRANSFORMADOR DISTRIBUICAO  300KVA TRIFASICO 60HZ CLASSE 15KV IMERSO EM ÓLEO MINERAL FORNECIMENTO E INSTALACAO</v>
          </cell>
          <cell r="C2969" t="str">
            <v>UN</v>
          </cell>
          <cell r="D2969">
            <v>18627.849999999999</v>
          </cell>
        </row>
        <row r="2970">
          <cell r="A2970" t="str">
            <v>73857/6</v>
          </cell>
          <cell r="B2970" t="str">
            <v>TRANSFORMADOR DISTRIBUICAO  500KVA TRIFASICO 60HZ CLASSE 15KV IMERSO EM ÓLEO MINERAL FORNECIMENTO E INSTALACAO</v>
          </cell>
          <cell r="C2970" t="str">
            <v>UN</v>
          </cell>
          <cell r="D2970">
            <v>30323.62</v>
          </cell>
        </row>
        <row r="2971">
          <cell r="A2971" t="str">
            <v>73857/7</v>
          </cell>
          <cell r="B2971" t="str">
            <v>TRANSFORMADOR DISTRIBUICAO  30KVA TRIFASICO 60HZ CLASSE 15KV IMERSO EM ÓLEO MINERAL FORNECIMENTO E INSTALACAO</v>
          </cell>
          <cell r="C2971" t="str">
            <v>UN</v>
          </cell>
          <cell r="D2971">
            <v>5053</v>
          </cell>
        </row>
        <row r="2972">
          <cell r="A2972" t="str">
            <v>73857/8</v>
          </cell>
          <cell r="B2972" t="str">
            <v>TRANSFORMADOR DISTRIBUICAO  45KVA TRIFASICO 60HZ CLASSE 15KV IMERSO EM ÓLEO MINERAL FORNECIMENTO E INSTALACAO</v>
          </cell>
          <cell r="C2972" t="str">
            <v>UN</v>
          </cell>
          <cell r="D2972">
            <v>5657.98</v>
          </cell>
        </row>
        <row r="2973">
          <cell r="A2973" t="str">
            <v>73857/9</v>
          </cell>
          <cell r="B2973" t="str">
            <v>TRANSFORMADOR DISTRIBUICAO  750KVA TRIFASICO 60HZ CLASSE 15KV IMERSO EM ÓLEO MINERAL FORNECIMENTO E INSTALACAO</v>
          </cell>
          <cell r="C2973" t="str">
            <v>UN</v>
          </cell>
          <cell r="D2973">
            <v>41551.19</v>
          </cell>
        </row>
        <row r="2974">
          <cell r="A2974" t="str">
            <v>73857/10</v>
          </cell>
          <cell r="B2974" t="str">
            <v>TRANSFORMADOR DISTRIBUICAO  1000KVA TRIFASICO 60HZ CLASSE 15KV IMERSO EM ÓLEO MINERAL FORNECIMENTO E INSTALACAO</v>
          </cell>
          <cell r="C2974" t="str">
            <v>UN</v>
          </cell>
          <cell r="D2974">
            <v>58122.02</v>
          </cell>
        </row>
        <row r="2975">
          <cell r="A2975">
            <v>93128</v>
          </cell>
          <cell r="B2975" t="str">
            <v>PONTO DE ILUMINAÇÃO RESIDENCIAL INCLUINDO INTERRUPTOR SIMPLES, CAIXA ELÉTRICA, ELETRODUTO, CABO, RASGO, QUEBRA E CHUMBAMENTO (EXCLUINDO LUMINÁRIA E LÂMPADA). AF_01/2016</v>
          </cell>
          <cell r="C2975" t="str">
            <v>UN</v>
          </cell>
          <cell r="D2975">
            <v>104.81</v>
          </cell>
        </row>
        <row r="2976">
          <cell r="A2976">
            <v>93137</v>
          </cell>
          <cell r="B2976" t="str">
            <v>PONTO DE ILUMINAÇÃO RESIDENCIAL INCLUINDO INTERRUPTOR SIMPLES (2 MÓDULOS), CAIXA ELÉTRICA, ELETRODUTO, CABO, RASGO, QUEBRA E CHUMBAMENTO (EXCLUINDO LUMINÁRIA E LÂMPADA). AF_01/2016</v>
          </cell>
          <cell r="C2976" t="str">
            <v>UN</v>
          </cell>
          <cell r="D2976">
            <v>123.46</v>
          </cell>
        </row>
        <row r="2977">
          <cell r="A2977">
            <v>93138</v>
          </cell>
          <cell r="B2977" t="str">
            <v>PONTO DE ILUMINAÇÃO RESIDENCIAL INCLUINDO INTERRUPTOR PARALELO, CAIXA ELÉTRICA, ELETRODUTO, CABO, RASGO, QUEBRA E CHUMBAMENTO (EXCLUINDO LUMINÁRIA E LÂMPADA). AF_01/2016</v>
          </cell>
          <cell r="C2977" t="str">
            <v>UN</v>
          </cell>
          <cell r="D2977">
            <v>117.08</v>
          </cell>
        </row>
        <row r="2978">
          <cell r="A2978">
            <v>93139</v>
          </cell>
          <cell r="B2978" t="str">
            <v>PONTO DE ILUMINAÇÃO RESIDENCIAL INCLUINDO INTERRUPTOR PARALELO (2 MÓDULOS), CAIXA ELÉTRICA, ELETRODUTO, CABO, RASGO, QUEBRA E CHUMBAMENTO (EXCLUINDO LUMINÁRIA E LÂMPADA). AF_01/2016</v>
          </cell>
          <cell r="C2978" t="str">
            <v>UN</v>
          </cell>
          <cell r="D2978">
            <v>147.94999999999999</v>
          </cell>
        </row>
        <row r="2979">
          <cell r="A2979">
            <v>93140</v>
          </cell>
          <cell r="B2979" t="str">
            <v>PONTO DE ILUMINAÇÃO RESIDENCIAL INCLUINDO INTERRUPTOR SIMPLES CONJUGADO COM PARALELO, CAIXA ELÉTRICA, ELETRODUTO, CABO, RASGO, QUEBRA E CHUMBAMENTO (EXCLUINDO LUMINÁRIA E LÂMPADA). AF_01/2016</v>
          </cell>
          <cell r="C2979" t="str">
            <v>UN</v>
          </cell>
          <cell r="D2979">
            <v>139.57</v>
          </cell>
        </row>
        <row r="2980">
          <cell r="A2980">
            <v>93141</v>
          </cell>
          <cell r="B2980" t="str">
            <v>PONTO DE TOMADA RESIDENCIAL INCLUINDO TOMADA 10A/250V, CAIXA ELÉTRICA, ELETRODUTO, CABO, RASGO, QUEBRA E CHUMBAMENTO. AF_01/2016</v>
          </cell>
          <cell r="C2980" t="str">
            <v>UN</v>
          </cell>
          <cell r="D2980">
            <v>125.98</v>
          </cell>
        </row>
        <row r="2981">
          <cell r="A2981">
            <v>93142</v>
          </cell>
          <cell r="B2981" t="str">
            <v>PONTO DE TOMADA RESIDENCIAL INCLUINDO TOMADA (2 MÓDULOS) 10A/250V, CAIXA ELÉTRICA, ELETRODUTO, CABO, RASGO, QUEBRA E CHUMBAMENTO. AF_01/2016</v>
          </cell>
          <cell r="C2981" t="str">
            <v>UN</v>
          </cell>
          <cell r="D2981">
            <v>140.51</v>
          </cell>
        </row>
        <row r="2982">
          <cell r="A2982">
            <v>93143</v>
          </cell>
          <cell r="B2982" t="str">
            <v>PONTO DE TOMADA RESIDENCIAL INCLUINDO TOMADA 20A/250V, CAIXA ELÉTRICA, ELETRODUTO, CABO, RASGO, QUEBRA E CHUMBAMENTO. AF_01/2016</v>
          </cell>
          <cell r="C2982" t="str">
            <v>UN</v>
          </cell>
          <cell r="D2982">
            <v>127.52</v>
          </cell>
        </row>
        <row r="2983">
          <cell r="A2983">
            <v>93144</v>
          </cell>
          <cell r="B2983" t="str">
            <v>PONTO DE UTILIZAÇÃO DE EQUIPAMENTOS ELÉTRICOS, RESIDENCIAL, INCLUINDO SUPORTE E PLACA, CAIXA ELÉTRICA, ELETRODUTO, CABO, RASGO, QUEBRA E CHUMBAMENTO. AF_01/2016</v>
          </cell>
          <cell r="C2983" t="str">
            <v>UN</v>
          </cell>
          <cell r="D2983">
            <v>160.34</v>
          </cell>
        </row>
        <row r="2984">
          <cell r="A2984">
            <v>93145</v>
          </cell>
          <cell r="B2984" t="str">
            <v>PONTO DE ILUMINAÇÃO E TOMADA, RESIDENCIAL, INCLUINDO INTERRUPTOR SIMPLES E TOMADA 10A/250V, CAIXA ELÉTRICA, ELETRODUTO, CABO, RASGO, QUEBRA E CHUMBAMENTO (EXCLUINDO LUMINÁRIA E LÂMPADA). AF_01/2016</v>
          </cell>
          <cell r="C2984" t="str">
            <v>UN</v>
          </cell>
          <cell r="D2984">
            <v>152.36000000000001</v>
          </cell>
        </row>
        <row r="2985">
          <cell r="A2985">
            <v>93146</v>
          </cell>
          <cell r="B2985" t="str">
            <v>PONTO DE ILUMINAÇÃO E TOMADA, RESIDENCIAL, INCLUINDO INTERRUPTOR PARALELO E TOMADA 10A/250V, CAIXA ELÉTRICA, ELETRODUTO, CABO, RASGO, QUEBRA E CHUMBAMENTO (EXCLUINDO LUMINÁRIA E LÂMPADA). AF_01/2016</v>
          </cell>
          <cell r="C2985" t="str">
            <v>UN</v>
          </cell>
          <cell r="D2985">
            <v>164.62</v>
          </cell>
        </row>
        <row r="2986">
          <cell r="A2986">
            <v>93147</v>
          </cell>
          <cell r="B2986" t="str">
            <v>PONTO DE ILUMINAÇÃO E TOMADA, RESIDENCIAL, INCLUINDO INTERRUPTOR SIMPLES, INTERRUPTOR PARALELO E TOMADA 10A/250V, CAIXA ELÉTRICA, ELETRODUTO, CABO, RASGO, QUEBRA E CHUMBAMENTO (EXCLUINDO LUMINÁRIA E LÂMPADA). AF_01/2016</v>
          </cell>
          <cell r="C2986" t="str">
            <v>UN</v>
          </cell>
          <cell r="D2986">
            <v>187.16</v>
          </cell>
        </row>
        <row r="2987">
          <cell r="A2987">
            <v>8260</v>
          </cell>
          <cell r="B2987" t="str">
            <v>INSTALACAO PARA-RAIOS P/RESERVATORIO</v>
          </cell>
          <cell r="C2987" t="str">
            <v>UN</v>
          </cell>
          <cell r="D2987">
            <v>2960.27</v>
          </cell>
        </row>
        <row r="2988">
          <cell r="A2988">
            <v>72315</v>
          </cell>
          <cell r="B2988" t="str">
            <v>TERMINAL AEREO EM ACO GALVANIZADO COM BASE DE FIXACAO H = 30CM</v>
          </cell>
          <cell r="C2988" t="str">
            <v>UN</v>
          </cell>
          <cell r="D2988">
            <v>28.69</v>
          </cell>
        </row>
        <row r="2989">
          <cell r="A2989">
            <v>96971</v>
          </cell>
          <cell r="B2989" t="str">
            <v>CORDOALHA DE COBRE NU 16 MM², NÃO ENTERRADA, COM ISOLADOR - FORNECIMENTO E INSTALAÇÃO. AF_12/2017</v>
          </cell>
          <cell r="C2989" t="str">
            <v>M</v>
          </cell>
          <cell r="D2989">
            <v>22.02</v>
          </cell>
        </row>
        <row r="2990">
          <cell r="A2990">
            <v>96972</v>
          </cell>
          <cell r="B2990" t="str">
            <v>CORDOALHA DE COBRE NU 25 MM², NÃO ENTERRADA, COM ISOLADOR - FORNECIMENTO E INSTALAÇÃO. AF_12/2017</v>
          </cell>
          <cell r="C2990" t="str">
            <v>M</v>
          </cell>
          <cell r="D2990">
            <v>29.8</v>
          </cell>
        </row>
        <row r="2991">
          <cell r="A2991">
            <v>96973</v>
          </cell>
          <cell r="B2991" t="str">
            <v>CORDOALHA DE COBRE NU 35 MM², NÃO ENTERRADA, COM ISOLADOR - FORNECIMENTO E INSTALAÇÃO. AF_12/2017</v>
          </cell>
          <cell r="C2991" t="str">
            <v>M</v>
          </cell>
          <cell r="D2991">
            <v>37.17</v>
          </cell>
        </row>
        <row r="2992">
          <cell r="A2992">
            <v>96974</v>
          </cell>
          <cell r="B2992" t="str">
            <v>CORDOALHA DE COBRE NU 50 MM², NÃO ENTERRADA, COM ISOLADOR - FORNECIMENTO E INSTALAÇÃO. AF_12/2017</v>
          </cell>
          <cell r="C2992" t="str">
            <v>M</v>
          </cell>
          <cell r="D2992">
            <v>46.75</v>
          </cell>
        </row>
        <row r="2993">
          <cell r="A2993">
            <v>96975</v>
          </cell>
          <cell r="B2993" t="str">
            <v>CORDOALHA DE COBRE NU 70 MM², NÃO ENTERRADA, COM ISOLADOR - FORNECIMENTO E INSTALAÇÃO. AF_12/2017</v>
          </cell>
          <cell r="C2993" t="str">
            <v>M</v>
          </cell>
          <cell r="D2993">
            <v>59.31</v>
          </cell>
        </row>
        <row r="2994">
          <cell r="A2994">
            <v>96976</v>
          </cell>
          <cell r="B2994" t="str">
            <v>CORDOALHA DE COBRE NU 95 MM², NÃO ENTERRADA, COM ISOLADOR - FORNECIMENTO E INSTALAÇÃO. AF_12/2017</v>
          </cell>
          <cell r="C2994" t="str">
            <v>M</v>
          </cell>
          <cell r="D2994">
            <v>75.760000000000005</v>
          </cell>
        </row>
        <row r="2995">
          <cell r="A2995">
            <v>96977</v>
          </cell>
          <cell r="B2995" t="str">
            <v>CORDOALHA DE COBRE NU 50 MM², ENTERRADA, SEM ISOLADOR - FORNECIMENTO E INSTALAÇÃO. AF_12/2017</v>
          </cell>
          <cell r="C2995" t="str">
            <v>M</v>
          </cell>
          <cell r="D2995">
            <v>27.07</v>
          </cell>
        </row>
        <row r="2996">
          <cell r="A2996">
            <v>96978</v>
          </cell>
          <cell r="B2996" t="str">
            <v>CORDOALHA DE COBRE NU 70 MM², ENTERRADA, SEM ISOLADOR - FORNECIMENTO E INSTALAÇÃO. AF_12/2017</v>
          </cell>
          <cell r="C2996" t="str">
            <v>M</v>
          </cell>
          <cell r="D2996">
            <v>37.89</v>
          </cell>
        </row>
        <row r="2997">
          <cell r="A2997">
            <v>96979</v>
          </cell>
          <cell r="B2997" t="str">
            <v>CORDOALHA DE COBRE NU 95 MM², ENTERRADA, SEM ISOLADOR - FORNECIMENTO E INSTALAÇÃO. AF_12/2017</v>
          </cell>
          <cell r="C2997" t="str">
            <v>M</v>
          </cell>
          <cell r="D2997">
            <v>53</v>
          </cell>
        </row>
        <row r="2998">
          <cell r="A2998">
            <v>96984</v>
          </cell>
          <cell r="B2998" t="str">
            <v>ELETRODUTO PVC 40MM (1 ¼ ) PARA SPDA - FORNECIMENTO E INSTALAÇÃO. AF_12/2017</v>
          </cell>
          <cell r="C2998" t="str">
            <v>UN</v>
          </cell>
          <cell r="D2998">
            <v>40.07</v>
          </cell>
        </row>
        <row r="2999">
          <cell r="A2999">
            <v>96985</v>
          </cell>
          <cell r="B2999" t="str">
            <v>HASTE DE ATERRAMENTO 5/8  PARA SPDA - FORNECIMENTO E INSTALAÇÃO. AF_12/2017</v>
          </cell>
          <cell r="C2999" t="str">
            <v>UN</v>
          </cell>
          <cell r="D2999">
            <v>41.68</v>
          </cell>
        </row>
        <row r="3000">
          <cell r="A3000">
            <v>96986</v>
          </cell>
          <cell r="B3000" t="str">
            <v>HASTE DE ATERRAMENTO 3/4  PARA SPDA - FORNECIMENTO E INSTALAÇÃO. AF_12/2017</v>
          </cell>
          <cell r="C3000" t="str">
            <v>UN</v>
          </cell>
          <cell r="D3000">
            <v>62.43</v>
          </cell>
        </row>
        <row r="3001">
          <cell r="A3001">
            <v>96987</v>
          </cell>
          <cell r="B3001" t="str">
            <v>BASE METÁLICA PARA MASTRO 1 ½  PARA SPDA - FORNECIMENTO E INSTALAÇÃO. AF_12/2017</v>
          </cell>
          <cell r="C3001" t="str">
            <v>UN</v>
          </cell>
          <cell r="D3001">
            <v>107.67</v>
          </cell>
        </row>
        <row r="3002">
          <cell r="A3002">
            <v>96988</v>
          </cell>
          <cell r="B3002" t="str">
            <v>MASTRO 1 ½  PARA SPDA - FORNECIMENTO E INSTALAÇÃO. AF_12/2017</v>
          </cell>
          <cell r="C3002" t="str">
            <v>UN</v>
          </cell>
          <cell r="D3002">
            <v>157.82</v>
          </cell>
        </row>
        <row r="3003">
          <cell r="A3003">
            <v>96989</v>
          </cell>
          <cell r="B3003" t="str">
            <v>CAPTOR TIPO FRANKLIN PARA SPDA - FORNECIMENTO E INSTALAÇÃO. AF_12/2017</v>
          </cell>
          <cell r="C3003" t="str">
            <v>UN</v>
          </cell>
          <cell r="D3003">
            <v>103.86</v>
          </cell>
        </row>
        <row r="3004">
          <cell r="A3004">
            <v>98463</v>
          </cell>
          <cell r="B3004" t="str">
            <v>SUPORTE ISOLADOR PARA CORDOALHA DE COBRE - FORNECIMENTO E INSTALAÇÃO. AF_12/2017</v>
          </cell>
          <cell r="C3004" t="str">
            <v>UN</v>
          </cell>
          <cell r="D3004">
            <v>20.46</v>
          </cell>
        </row>
        <row r="3005">
          <cell r="A3005">
            <v>9535</v>
          </cell>
          <cell r="B3005" t="str">
            <v>CHUVEIRO ELETRICO COMUM CORPO PLASTICO TIPO DUCHA, FORNECIMENTO E INSTALACAO</v>
          </cell>
          <cell r="C3005" t="str">
            <v>UN</v>
          </cell>
          <cell r="D3005">
            <v>73.08</v>
          </cell>
        </row>
        <row r="3006">
          <cell r="A3006">
            <v>88547</v>
          </cell>
          <cell r="B3006" t="str">
            <v>CHAVE DE BOIA AUTOMÁTICA SUPERIOR 10A/250V - FORNECIMENTO E INSTALACAO</v>
          </cell>
          <cell r="C3006" t="str">
            <v>UN</v>
          </cell>
          <cell r="D3006">
            <v>65.91</v>
          </cell>
        </row>
        <row r="3007">
          <cell r="A3007">
            <v>72283</v>
          </cell>
          <cell r="B3007" t="str">
            <v>ABRIGO PARA HIDRANTE, 75X45X17CM, COM REGISTRO GLOBO ANGULAR 45º 2.1/2", ADAPTADOR STORZ 2.1/2", MANGUEIRA DE INCÊNDIO 15M, REDUÇÃO 2.1/2X1.1/2" E ESGUICHO EM LATÃO 1.1/2" - FORNECIMENTO E INSTALAÇÃO</v>
          </cell>
          <cell r="C3007" t="str">
            <v>UN</v>
          </cell>
          <cell r="D3007">
            <v>817.57</v>
          </cell>
        </row>
        <row r="3008">
          <cell r="A3008">
            <v>72287</v>
          </cell>
          <cell r="B3008" t="str">
            <v>CAIXA DE INCÊNDIO 45X75X17CM - FORNECIMENTO E INSTALAÇÃO</v>
          </cell>
          <cell r="C3008" t="str">
            <v>UN</v>
          </cell>
          <cell r="D3008">
            <v>211.67</v>
          </cell>
        </row>
        <row r="3009">
          <cell r="A3009">
            <v>72288</v>
          </cell>
          <cell r="B3009" t="str">
            <v>CAIXA DE INCÊNDIO 60X75X17CM - FORNECIMENTO E INSTALAÇÃO</v>
          </cell>
          <cell r="C3009" t="str">
            <v>UN</v>
          </cell>
          <cell r="D3009">
            <v>262.88</v>
          </cell>
        </row>
        <row r="3010">
          <cell r="A3010">
            <v>72553</v>
          </cell>
          <cell r="B3010" t="str">
            <v>EXTINTOR DE PQS 4KG - FORNECIMENTO E INSTALACAO</v>
          </cell>
          <cell r="C3010" t="str">
            <v>UN</v>
          </cell>
          <cell r="D3010">
            <v>130.16</v>
          </cell>
        </row>
        <row r="3011">
          <cell r="A3011">
            <v>72554</v>
          </cell>
          <cell r="B3011" t="str">
            <v>EXTINTOR DE CO2 6KG - FORNECIMENTO E INSTALACAO</v>
          </cell>
          <cell r="C3011" t="str">
            <v>UN</v>
          </cell>
          <cell r="D3011">
            <v>432.95</v>
          </cell>
        </row>
        <row r="3012">
          <cell r="A3012" t="str">
            <v>73775/1</v>
          </cell>
          <cell r="B3012" t="str">
            <v>EXTINTOR INCENDIO TP PO QUIMICO 4KG FORNECIMENTO E COLOCACAO</v>
          </cell>
          <cell r="C3012" t="str">
            <v>UN</v>
          </cell>
          <cell r="D3012">
            <v>136.86000000000001</v>
          </cell>
        </row>
        <row r="3013">
          <cell r="A3013" t="str">
            <v>73775/2</v>
          </cell>
          <cell r="B3013" t="str">
            <v>EXTINTOR INCENDIO AGUA-PRESSURIZADA 10L INCL SUPORTE PAREDE CARGA     COMPLETA FORNECIMENTO E COLOCACAO</v>
          </cell>
          <cell r="C3013" t="str">
            <v>UN</v>
          </cell>
          <cell r="D3013">
            <v>140.91</v>
          </cell>
        </row>
        <row r="3014">
          <cell r="A3014">
            <v>83633</v>
          </cell>
          <cell r="B3014" t="str">
            <v>HIDRANTE SUBTERRANEO FERRO FUNDIDO C/ CURVA LONGA E CAIXA DN=75MM</v>
          </cell>
          <cell r="C3014" t="str">
            <v>UN</v>
          </cell>
          <cell r="D3014">
            <v>1958.13</v>
          </cell>
        </row>
        <row r="3015">
          <cell r="A3015">
            <v>83634</v>
          </cell>
          <cell r="B3015" t="str">
            <v>EXTINTOR INCENDIO TP GAS CARBONICO 4KG COMPLETO - FORNECIMENTO E INSTALACAO</v>
          </cell>
          <cell r="C3015" t="str">
            <v>UN</v>
          </cell>
          <cell r="D3015">
            <v>407.2</v>
          </cell>
        </row>
        <row r="3016">
          <cell r="A3016">
            <v>83635</v>
          </cell>
          <cell r="B3016" t="str">
            <v>EXTINTOR INCENDIO TP PO QUIMICO 6KG - FORNECIMENTO E INSTALACAO</v>
          </cell>
          <cell r="C3016" t="str">
            <v>UN</v>
          </cell>
          <cell r="D3016">
            <v>158.49</v>
          </cell>
        </row>
        <row r="3017">
          <cell r="A3017">
            <v>96765</v>
          </cell>
          <cell r="B3017" t="str">
            <v>ABRIGO PARA HIDRANTE, 90X60X17CM, COM REGISTRO GLOBO ANGULAR 45 GRAUS 2 1/2", ADAPTADOR STORZ 2 1/2", MANGUEIRA DE INCÊNDIO 20M, REDUÇÃO 2 1/2 X 1 1/2" E ESGUICHO EM LATÃO 1 1/2" - FORNECIMENTO E INSTALAÇÃO. AF_08/2017</v>
          </cell>
          <cell r="C3017" t="str">
            <v>UN</v>
          </cell>
          <cell r="D3017">
            <v>957.21</v>
          </cell>
        </row>
        <row r="3018">
          <cell r="A3018" t="str">
            <v>73749/1</v>
          </cell>
          <cell r="B3018" t="str">
            <v>CAIXA ENTERRADA PARA INSTALACOES TELEFONICAS TIPO R1 0,60X0,35X0,50M EM BLOCOS DE CONCRETO ESTRUTURAL</v>
          </cell>
          <cell r="C3018" t="str">
            <v>UN</v>
          </cell>
          <cell r="D3018">
            <v>182.64</v>
          </cell>
        </row>
        <row r="3019">
          <cell r="A3019" t="str">
            <v>73749/2</v>
          </cell>
          <cell r="B3019" t="str">
            <v>CAIXA ENTERRADA PARA INSTALACOES TELEFONICAS TIPO R2 1,07X0,52X0,50M EM BLOCOS DE CONCRETO ESTRUTURAL</v>
          </cell>
          <cell r="C3019" t="str">
            <v>UN</v>
          </cell>
          <cell r="D3019">
            <v>332.75</v>
          </cell>
        </row>
        <row r="3020">
          <cell r="A3020" t="str">
            <v>73749/3</v>
          </cell>
          <cell r="B3020" t="str">
            <v>CAIXA ENTERRADA PARA INSTALACOES TELEFONICAS TIPO R3 1,30X1,20X1,20M EM BLOCOS DE CONCRETO ESTRUTURAL</v>
          </cell>
          <cell r="C3020" t="str">
            <v>UN</v>
          </cell>
          <cell r="D3020">
            <v>1085.3399999999999</v>
          </cell>
        </row>
        <row r="3021">
          <cell r="A3021">
            <v>84796</v>
          </cell>
          <cell r="B3021" t="str">
            <v>TAMPAO FOFO P/ CAIXA R2 PADRAO TELEBRAS COMPLETO - FORNECIMENTO E INSTALACAO</v>
          </cell>
          <cell r="C3021" t="str">
            <v>UN</v>
          </cell>
          <cell r="D3021">
            <v>474.62</v>
          </cell>
        </row>
        <row r="3022">
          <cell r="A3022">
            <v>84798</v>
          </cell>
          <cell r="B3022" t="str">
            <v>TAMPAO FOFO P/ CAIXA R1 PADRAO TELEBRAS COMPLETO - FORNECIMENTO E INSTALACAO</v>
          </cell>
          <cell r="C3022" t="str">
            <v>UN</v>
          </cell>
          <cell r="D3022">
            <v>217.31</v>
          </cell>
        </row>
        <row r="3023">
          <cell r="A3023">
            <v>98261</v>
          </cell>
          <cell r="B3023" t="str">
            <v>CABO TELEFÔNICO CCI-50 1 PAR, INSTALADO EM ENTRADA DE EDIFICAÇÃO - FORNECIMENTO E INSTALAÇÃO. AF_11/2019</v>
          </cell>
          <cell r="C3023" t="str">
            <v>M</v>
          </cell>
          <cell r="D3023">
            <v>2.87</v>
          </cell>
        </row>
        <row r="3024">
          <cell r="A3024">
            <v>98262</v>
          </cell>
          <cell r="B3024" t="str">
            <v>CABO TELEFÔNICO CCI-50 2 PARES, SEM BLINDAGEM, INSTALADO EM ENTRADA DE EDIFICAÇÃO - FORNECIMENTO E INSTALAÇÃO. AF_11/2019</v>
          </cell>
          <cell r="C3024" t="str">
            <v>M</v>
          </cell>
          <cell r="D3024">
            <v>3.43</v>
          </cell>
        </row>
        <row r="3025">
          <cell r="A3025">
            <v>98263</v>
          </cell>
          <cell r="B3025" t="str">
            <v>CABO TELEFÔNICO CCI-50 3 PARES, SEM BLINDAGEM, INSTALADO EM ENTRADA DE EDIFICAÇÃO - FORNECIMENTO E INSTALAÇÃO. AF_11/2019</v>
          </cell>
          <cell r="C3025" t="str">
            <v>M</v>
          </cell>
          <cell r="D3025">
            <v>4.1399999999999997</v>
          </cell>
        </row>
        <row r="3026">
          <cell r="A3026">
            <v>98264</v>
          </cell>
          <cell r="B3026" t="str">
            <v>CABO TELEFÔNICO CCI-50 4 PARES, SEM BLINDAGEM, INSTALADO EM ENTRADA DE EDIFICAÇÃO - FORNECIMENTO E INSTALAÇÃO. AF_11/2019</v>
          </cell>
          <cell r="C3026" t="str">
            <v>M</v>
          </cell>
          <cell r="D3026">
            <v>4.6900000000000004</v>
          </cell>
        </row>
        <row r="3027">
          <cell r="A3027">
            <v>98265</v>
          </cell>
          <cell r="B3027" t="str">
            <v>CABO TELEFÔNICO CCI-50 5 PARES, SEM BLINDAGEM, INSTALADO EM ENTRADA DE EDIFICAÇÃO - FORNECIMENTO E INSTALAÇÃO. AF_11/2019</v>
          </cell>
          <cell r="C3027" t="str">
            <v>M</v>
          </cell>
          <cell r="D3027">
            <v>5.5</v>
          </cell>
        </row>
        <row r="3028">
          <cell r="A3028">
            <v>98266</v>
          </cell>
          <cell r="B3028" t="str">
            <v>CABO TELEFÔNICO CCI-50 6 PARES, SEM BLINDAGEM, INSTALADO EM ENTRADA DE EDIFICAÇÃO - FORNECIMENTO E INSTALAÇÃO. AF_11/2019</v>
          </cell>
          <cell r="C3028" t="str">
            <v>M</v>
          </cell>
          <cell r="D3028">
            <v>5.98</v>
          </cell>
        </row>
        <row r="3029">
          <cell r="A3029">
            <v>98267</v>
          </cell>
          <cell r="B3029" t="str">
            <v>CABO TELEFÔNICO CI-50 10 PARES INSTALADO EM ENTRADA DE EDIFICAÇÃO - FORNECIMENTO E INSTALAÇÃO. AF_11/2019</v>
          </cell>
          <cell r="C3029" t="str">
            <v>M</v>
          </cell>
          <cell r="D3029">
            <v>10.01</v>
          </cell>
        </row>
        <row r="3030">
          <cell r="A3030">
            <v>98268</v>
          </cell>
          <cell r="B3030" t="str">
            <v>CABO TELEFÔNICO CI-50 20 PARES INSTALADO EM ENTRADA DE EDIFICAÇÃO - FORNECIMENTO E INSTALAÇÃO. AF_11/2019</v>
          </cell>
          <cell r="C3030" t="str">
            <v>M</v>
          </cell>
          <cell r="D3030">
            <v>16.71</v>
          </cell>
        </row>
        <row r="3031">
          <cell r="A3031">
            <v>98269</v>
          </cell>
          <cell r="B3031" t="str">
            <v>CABO TELEFÔNICO CI-50 30 PARES INSTALADO EM ENTRADA DE EDIFICAÇÃO - FORNECIMENTO E INSTALAÇÃO. AF_11/2019</v>
          </cell>
          <cell r="C3031" t="str">
            <v>M</v>
          </cell>
          <cell r="D3031">
            <v>21.75</v>
          </cell>
        </row>
        <row r="3032">
          <cell r="A3032">
            <v>98270</v>
          </cell>
          <cell r="B3032" t="str">
            <v>CABO TELEFÔNICO CI-50 50 PARES INSTALADO EM ENTRADA DE EDIFICAÇÃO - FORNECIMENTO E INSTALAÇÃO. AF_11/2019</v>
          </cell>
          <cell r="C3032" t="str">
            <v>M</v>
          </cell>
          <cell r="D3032">
            <v>35.840000000000003</v>
          </cell>
        </row>
        <row r="3033">
          <cell r="A3033">
            <v>98271</v>
          </cell>
          <cell r="B3033" t="str">
            <v>CABO TELEFÔNICO CI-50 75 PARES INSTALADO EM ENTRADA DE EDIFICAÇÃO - FORNECIMENTO E INSTALAÇÃO. AF_11/2019</v>
          </cell>
          <cell r="C3033" t="str">
            <v>M</v>
          </cell>
          <cell r="D3033">
            <v>56.06</v>
          </cell>
        </row>
        <row r="3034">
          <cell r="A3034">
            <v>98272</v>
          </cell>
          <cell r="B3034" t="str">
            <v>CABO TELEFÔNICO CI-50 200 PARES INSTALADO EM ENTRADA DE EDIFICAÇÃO - FORNECIMENTO E INSTALAÇÃO. AF_11/2019</v>
          </cell>
          <cell r="C3034" t="str">
            <v>M</v>
          </cell>
          <cell r="D3034">
            <v>132.6</v>
          </cell>
        </row>
        <row r="3035">
          <cell r="A3035">
            <v>98273</v>
          </cell>
          <cell r="B3035" t="str">
            <v>CABO TELEFÔNICO CCI-50 4 PARES, SEM BLINDAGEM, INSTALADO EM PRUMADA - FORNECIMENTO E INSTALAÇÃO. AF_11/2019</v>
          </cell>
          <cell r="C3035" t="str">
            <v>M</v>
          </cell>
          <cell r="D3035">
            <v>2.4900000000000002</v>
          </cell>
        </row>
        <row r="3036">
          <cell r="A3036">
            <v>98274</v>
          </cell>
          <cell r="B3036" t="str">
            <v>CABO TELEFÔNICO CCI-50 5 PARES, SEM BLINDAGEM, INSTALADO EM PRUMADA - FORNECIMENTO E INSTALAÇÃO. AF_11/2019</v>
          </cell>
          <cell r="C3036" t="str">
            <v>M</v>
          </cell>
          <cell r="D3036">
            <v>3.3</v>
          </cell>
        </row>
        <row r="3037">
          <cell r="A3037">
            <v>98275</v>
          </cell>
          <cell r="B3037" t="str">
            <v>CABO TELEFÔNICO CCI-50 6 PARES, SEM BLINDAGEM, INSTALADO EM PRUMADA - FORNECIMENTO E INSTALAÇÃO. AF_11/2019</v>
          </cell>
          <cell r="C3037" t="str">
            <v>M</v>
          </cell>
          <cell r="D3037">
            <v>3.79</v>
          </cell>
        </row>
        <row r="3038">
          <cell r="A3038">
            <v>98276</v>
          </cell>
          <cell r="B3038" t="str">
            <v>CABO TELEFÔNICO CI-50 10 PARES INSTALADO EM PRUMADA - FORNECIMENTO E INSTALAÇÃO. AF_11/2019</v>
          </cell>
          <cell r="C3038" t="str">
            <v>M</v>
          </cell>
          <cell r="D3038">
            <v>7.81</v>
          </cell>
        </row>
        <row r="3039">
          <cell r="A3039">
            <v>98277</v>
          </cell>
          <cell r="B3039" t="str">
            <v>CABO TELEFÔNICO CI-50 20 PARES INSTALADO EM PRUMADA - FORNECIMENTO E INSTALAÇÃO. AF_11/2019</v>
          </cell>
          <cell r="C3039" t="str">
            <v>M</v>
          </cell>
          <cell r="D3039">
            <v>14.51</v>
          </cell>
        </row>
        <row r="3040">
          <cell r="A3040">
            <v>98278</v>
          </cell>
          <cell r="B3040" t="str">
            <v>CABO TELEFÔNICO CI-50 30 PARES INSTALADO EM PRUMADA - FORNECIMENTO E INSTALAÇÃO. AF_11/2019</v>
          </cell>
          <cell r="C3040" t="str">
            <v>M</v>
          </cell>
          <cell r="D3040">
            <v>19.55</v>
          </cell>
        </row>
        <row r="3041">
          <cell r="A3041">
            <v>98279</v>
          </cell>
          <cell r="B3041" t="str">
            <v>CABO TELEFÔNICO CI-50 50 PARES INSTALADO EM PRUMADA - FORNECIMENTO E INSTALAÇÃO. AF_11/2019</v>
          </cell>
          <cell r="C3041" t="str">
            <v>M</v>
          </cell>
          <cell r="D3041">
            <v>33.64</v>
          </cell>
        </row>
        <row r="3042">
          <cell r="A3042">
            <v>98280</v>
          </cell>
          <cell r="B3042" t="str">
            <v>CABO TELEFÔNICO CCI-50 1 PAR, SEM BLINDAGEM, INSTALADO EM DISTRIBUIÇÃO DE EDIFICAÇÃO RESIDENCIAL - FORNECIMENTO E INSTALAÇÃO. AF_11/2019</v>
          </cell>
          <cell r="C3042" t="str">
            <v>M</v>
          </cell>
          <cell r="D3042">
            <v>5.69</v>
          </cell>
        </row>
        <row r="3043">
          <cell r="A3043">
            <v>98281</v>
          </cell>
          <cell r="B3043" t="str">
            <v>CABO TELEFÔNICO CCI-50 2 PARES, SEM BLINDAGEM, INSTALADO EM DISTRIBUIÇÃO DE EDIFICAÇÃO RESIDENCIAL - FORNECIMENTO E INSTALAÇÃO. AF_11/2019</v>
          </cell>
          <cell r="C3043" t="str">
            <v>M</v>
          </cell>
          <cell r="D3043">
            <v>6.27</v>
          </cell>
        </row>
        <row r="3044">
          <cell r="A3044">
            <v>98282</v>
          </cell>
          <cell r="B3044" t="str">
            <v>CABO TELEFÔNICO CCI-50 3 PARES, SEM BLINDAGEM, INSTALADO EM DISTRIBUIÇÃO DE EDIFICAÇÃO RESIDENCIAL - FORNECIMENTO E INSTALAÇÃO. AF_11/2019</v>
          </cell>
          <cell r="C3044" t="str">
            <v>M</v>
          </cell>
          <cell r="D3044">
            <v>6.96</v>
          </cell>
        </row>
        <row r="3045">
          <cell r="A3045">
            <v>98283</v>
          </cell>
          <cell r="B3045" t="str">
            <v>CABO TELEFÔNICO CCI-50 4 PARES, SEM BLINDAGEM, INSTALADO EM DISTRIBUIÇÃO DE EDIFICAÇÃO RESIDENCIAL - FORNECIMENTO E INSTALAÇÃO. AF_11/2019</v>
          </cell>
          <cell r="C3045" t="str">
            <v>M</v>
          </cell>
          <cell r="D3045">
            <v>7.51</v>
          </cell>
        </row>
        <row r="3046">
          <cell r="A3046">
            <v>98284</v>
          </cell>
          <cell r="B3046" t="str">
            <v>CABO TELEFÔNICO CCI-50 5 PARES, SEM BLINDAGEM, INSTALADO EM DISTRIBUIÇÃO DE EDIFICAÇÃO RESIDENCIAL - FORNECIMENTO E INSTALAÇÃO. AF_11/2019</v>
          </cell>
          <cell r="C3046" t="str">
            <v>M</v>
          </cell>
          <cell r="D3046">
            <v>8.33</v>
          </cell>
        </row>
        <row r="3047">
          <cell r="A3047">
            <v>98285</v>
          </cell>
          <cell r="B3047" t="str">
            <v>CABO TELEFÔNICO CCI-50 6 PARES, SEM BLINDAGEM, INSTALADO EM DISTRIBUIÇÃO DE EDIFICAÇÃO RESIDENCIAL - FORNECIMENTO E INSTALAÇÃO. AF_11/2019</v>
          </cell>
          <cell r="C3047" t="str">
            <v>M</v>
          </cell>
          <cell r="D3047">
            <v>8.81</v>
          </cell>
        </row>
        <row r="3048">
          <cell r="A3048">
            <v>98286</v>
          </cell>
          <cell r="B3048" t="str">
            <v>CABO TELEFÔNICO CI-50 10 PARES INSTALADO EM DISTRIBUIÇÃO DE EDIFICAÇÃO RESIDENCIAL - FORNECIMENTO E INSTALAÇÃO. AF_11/2019</v>
          </cell>
          <cell r="C3048" t="str">
            <v>M</v>
          </cell>
          <cell r="D3048">
            <v>12.83</v>
          </cell>
        </row>
        <row r="3049">
          <cell r="A3049">
            <v>98287</v>
          </cell>
          <cell r="B3049" t="str">
            <v>CABO TELEFÔNICO CCI-50 1 PAR, SEM BLINDAGEM, INSTALADO EM DISTRIBUIÇÃO DE EDIFICAÇÃO INSTITUCIONAL - FORNECIMENTO E INSTALAÇÃO. AF_11/2019</v>
          </cell>
          <cell r="C3049" t="str">
            <v>M</v>
          </cell>
          <cell r="D3049">
            <v>1.17</v>
          </cell>
        </row>
        <row r="3050">
          <cell r="A3050">
            <v>98288</v>
          </cell>
          <cell r="B3050" t="str">
            <v>CABO TELEFÔNICO CCI-50 2 PARES, SEM BLINDAGEM, INSTALADO EM DISTRIBUIÇÃO DE EDIFICAÇÃO INSTITUCIONAL - FORNECIMENTO E INSTALAÇÃO. AF_11/2019</v>
          </cell>
          <cell r="C3050" t="str">
            <v>M</v>
          </cell>
          <cell r="D3050">
            <v>1.74</v>
          </cell>
        </row>
        <row r="3051">
          <cell r="A3051">
            <v>98289</v>
          </cell>
          <cell r="B3051" t="str">
            <v>CABO TELEFÔNICO CCI-50 3 PARES, SEM BLINDAGEM, INSTALADO EM DISTRIBUIÇÃO DE EDIFICAÇÃO INSTITUCIONAL - FORNECIMENTO E INSTALAÇÃO. AF_11/2019</v>
          </cell>
          <cell r="C3051" t="str">
            <v>M</v>
          </cell>
          <cell r="D3051">
            <v>2.44</v>
          </cell>
        </row>
        <row r="3052">
          <cell r="A3052">
            <v>98290</v>
          </cell>
          <cell r="B3052" t="str">
            <v>CABO TELEFÔNICO CCI-50 4 PARES, SEM BLINDAGEM, INSTALADO EM DISTRIBUIÇÃO DE EDIFICAÇÃO INSTITUCIONAL - FORNECIMENTO E INSTALAÇÃO. AF_11/2019</v>
          </cell>
          <cell r="C3052" t="str">
            <v>M</v>
          </cell>
          <cell r="D3052">
            <v>2.99</v>
          </cell>
        </row>
        <row r="3053">
          <cell r="A3053">
            <v>98291</v>
          </cell>
          <cell r="B3053" t="str">
            <v>CABO TELEFÔNICO CCI-50 5 PARES, SEM BLINDAGEM, INSTALADO EM DISTRIBUIÇÃO DE EDIFICAÇÃO INSTITUCIONAL - FORNECIMENTO E INSTALAÇÃO. AF_11/2019</v>
          </cell>
          <cell r="C3053" t="str">
            <v>M</v>
          </cell>
          <cell r="D3053">
            <v>3.81</v>
          </cell>
        </row>
        <row r="3054">
          <cell r="A3054">
            <v>98292</v>
          </cell>
          <cell r="B3054" t="str">
            <v>CABO TELEFÔNICO CCI-50 6 PARES, SEM BLINDAGEM, INSTALADO EM DISTRIBUIÇÃO DE EDIFICAÇÃO INSTITUCIONAL - FORNECIMENTO E INSTALAÇÃO. AF_11/2019</v>
          </cell>
          <cell r="C3054" t="str">
            <v>M</v>
          </cell>
          <cell r="D3054">
            <v>4.29</v>
          </cell>
        </row>
        <row r="3055">
          <cell r="A3055">
            <v>98293</v>
          </cell>
          <cell r="B3055" t="str">
            <v>CABO TELEFÔNICO CI-50 10 PARES INSTALADO EM DISTRIBUIÇÃO DE EDIFICAÇÃO INSTITUCIONAL - FORNECIMENTO E INSTALAÇÃO. AF_11/2019</v>
          </cell>
          <cell r="C3055" t="str">
            <v>M</v>
          </cell>
          <cell r="D3055">
            <v>8.31</v>
          </cell>
        </row>
        <row r="3056">
          <cell r="A3056">
            <v>98400</v>
          </cell>
          <cell r="B3056" t="str">
            <v>CABO TELEFÔNICO CTP-APL-50 10 PARES INSTALADO EM ENTRADA DE EDIFICAÇÃO - FORNECIMENTO E INSTALAÇÃO. AF_11/2019</v>
          </cell>
          <cell r="C3056" t="str">
            <v>M</v>
          </cell>
          <cell r="D3056">
            <v>12</v>
          </cell>
        </row>
        <row r="3057">
          <cell r="A3057">
            <v>98401</v>
          </cell>
          <cell r="B3057" t="str">
            <v>CABO TELEFÔNICO CTP-APL-50 20 PARES INSTALADO EM ENTRADA DE EDIFICAÇÃO - FORNECIMENTO E INSTALAÇÃO. AF_11/2019</v>
          </cell>
          <cell r="C3057" t="str">
            <v>M</v>
          </cell>
          <cell r="D3057">
            <v>18.850000000000001</v>
          </cell>
        </row>
        <row r="3058">
          <cell r="A3058">
            <v>98402</v>
          </cell>
          <cell r="B3058" t="str">
            <v>CABO TELEFÔNICO CTP-APL-50 30 PARES INSTALADO EM ENTRADA DE EDIFICAÇÃO - FORNECIMENTO E INSTALAÇÃO. AF_11/2019</v>
          </cell>
          <cell r="C3058" t="str">
            <v>M</v>
          </cell>
          <cell r="D3058">
            <v>24.6</v>
          </cell>
        </row>
        <row r="3059">
          <cell r="A3059">
            <v>100556</v>
          </cell>
          <cell r="B3059" t="str">
            <v>CAIXA DE PASSAGEM PARA TELEFONE 15X15X10CM (SOBREPOR), FORNECIMENTO E INSTALACAO. AF_11/2019</v>
          </cell>
          <cell r="C3059" t="str">
            <v>UN</v>
          </cell>
          <cell r="D3059">
            <v>27.86</v>
          </cell>
        </row>
        <row r="3060">
          <cell r="A3060">
            <v>100557</v>
          </cell>
          <cell r="B3060" t="str">
            <v>CAIXA DE PASSAGEM PARA TELEFONE 80X80X15CM (SOBREPOR) FORNECIMENTO E INSTALACAO. AF_11/2019</v>
          </cell>
          <cell r="C3060" t="str">
            <v>UN</v>
          </cell>
          <cell r="D3060">
            <v>322.74</v>
          </cell>
        </row>
        <row r="3061">
          <cell r="A3061">
            <v>100559</v>
          </cell>
          <cell r="B3061" t="str">
            <v>CAIXA DE PASSAGEM PARA TELEFONE 150X150X15CM (SOBREPOR) FORNECIMENTO E INSTALACAO. AF_11/2019</v>
          </cell>
          <cell r="C3061" t="str">
            <v>UN</v>
          </cell>
          <cell r="D3061">
            <v>71.86</v>
          </cell>
        </row>
        <row r="3062">
          <cell r="A3062">
            <v>100560</v>
          </cell>
          <cell r="B3062" t="str">
            <v>QUADRO DE DISTRIBUIÇÃO PARA TELEFONE N.2, 20X20X12CM EM CHAPA METALICA, DE EMBUTIR, SEM ACESSORIOS, PADRÃO TELEBRAS, FORNECIMENTO E INSTALAÇÃO. AF_11/2019</v>
          </cell>
          <cell r="C3062" t="str">
            <v>UN</v>
          </cell>
          <cell r="D3062">
            <v>75.45</v>
          </cell>
        </row>
        <row r="3063">
          <cell r="A3063">
            <v>100561</v>
          </cell>
          <cell r="B3063" t="str">
            <v>QUADRO DE DISTRIBUICAO PARA TELEFONE N.3, 40X40X12CM EM CHAPA METALICA, DE EMBUTIR, SEM ACESSORIOS, PADRAO TELEBRAS, FORNECIMENTO E INSTALAÇÃO. AF_11/2019</v>
          </cell>
          <cell r="C3063" t="str">
            <v>UN</v>
          </cell>
          <cell r="D3063">
            <v>133.25</v>
          </cell>
        </row>
        <row r="3064">
          <cell r="A3064">
            <v>100562</v>
          </cell>
          <cell r="B3064" t="str">
            <v>QUADRO DE DISTRIBUICAO PARA TELEFONE N.4, 60X60X12CM EM CHAPA METALICA, DE EMBUTIR, SEM ACESSORIOS, PADRAO TELEBRAS, FORNECIMENTO E INSTALAÇÃO. AF_11/2019</v>
          </cell>
          <cell r="C3064" t="str">
            <v>UN</v>
          </cell>
          <cell r="D3064">
            <v>203.15</v>
          </cell>
        </row>
        <row r="3065">
          <cell r="A3065">
            <v>100563</v>
          </cell>
          <cell r="B3065" t="str">
            <v>QUADRO DE DISTRIBUIÇÃO PARA TELEFONE N.5, 80X80X12CM EM CHAPA METALICA, SEM ACESSORIOS, PADRAO TELEBRAS, FORNECIMENTO E INSTALAÇÃO. AF_11/2019</v>
          </cell>
          <cell r="C3065" t="str">
            <v>UN</v>
          </cell>
          <cell r="D3065">
            <v>290.20999999999998</v>
          </cell>
        </row>
        <row r="3066">
          <cell r="A3066">
            <v>98397</v>
          </cell>
          <cell r="B3066" t="str">
            <v>PINTURA ANTICORROSIVA DE DUTO METÁLICO. AF_04/2018</v>
          </cell>
          <cell r="C3066" t="str">
            <v>M2</v>
          </cell>
          <cell r="D3066">
            <v>8.26</v>
          </cell>
        </row>
        <row r="3067">
          <cell r="A3067" t="str">
            <v>74003/1</v>
          </cell>
          <cell r="B3067" t="str">
            <v>INSTALACOES GAS CENTRAL P/ EDIFICIO RESIDENCIAL C/ 4 PAVTOS 16 UNID.  UMA CENTRAL POR BLOCO COM 16 PONTOS</v>
          </cell>
          <cell r="C3067" t="str">
            <v>UN</v>
          </cell>
          <cell r="D3067">
            <v>5328.7</v>
          </cell>
        </row>
        <row r="3068">
          <cell r="A3068">
            <v>85120</v>
          </cell>
          <cell r="B3068" t="str">
            <v>MANOMETRO 0 A 200 PSI (0 A 14 KGF/CM2), D = 50MM - FORNECIMENTO E COLOCACAO</v>
          </cell>
          <cell r="C3068" t="str">
            <v>UN</v>
          </cell>
          <cell r="D3068">
            <v>120.79</v>
          </cell>
        </row>
        <row r="3069">
          <cell r="A3069">
            <v>83486</v>
          </cell>
          <cell r="B3069" t="str">
            <v>BOMBA CENTRIFUGA C/ MOTOR ELETRICO TRIFASICO 1CV</v>
          </cell>
          <cell r="C3069" t="str">
            <v>UN</v>
          </cell>
          <cell r="D3069">
            <v>1209.1199999999999</v>
          </cell>
        </row>
        <row r="3070">
          <cell r="A3070">
            <v>83643</v>
          </cell>
          <cell r="B3070" t="str">
            <v>BOMBA SUBMERSIVEL ELETRICA, TRIFASICA, POTÊNCIA 3,75 HP, DIAMETRO DO ROTOR 90 MM SEMIABERTO, BOCAL DE SAIDA DIAMETRO DE 2 POLEGADAS, HM/Q = 5 M / 61,2 M3/H A 25,5 M / 3,6 M3/H</v>
          </cell>
          <cell r="C3070" t="str">
            <v>UN</v>
          </cell>
          <cell r="D3070">
            <v>4226.79</v>
          </cell>
        </row>
        <row r="3071">
          <cell r="A3071">
            <v>83644</v>
          </cell>
          <cell r="B3071" t="str">
            <v>BOMBA RECALQUE D'AGUA TRIFASICA 10,0 HP</v>
          </cell>
          <cell r="C3071" t="str">
            <v>UN</v>
          </cell>
          <cell r="D3071">
            <v>5135.16</v>
          </cell>
        </row>
        <row r="3072">
          <cell r="A3072">
            <v>83645</v>
          </cell>
          <cell r="B3072" t="str">
            <v>BOMBA RECALQUE D'AGUA TRIFASICA 3,0 HP</v>
          </cell>
          <cell r="C3072" t="str">
            <v>UN</v>
          </cell>
          <cell r="D3072">
            <v>1635.55</v>
          </cell>
        </row>
        <row r="3073">
          <cell r="A3073">
            <v>83646</v>
          </cell>
          <cell r="B3073" t="str">
            <v>BOMBA RECALQUE D'AGUA DE ESTAGIOS TRIFASICA 2,0 HP</v>
          </cell>
          <cell r="C3073" t="str">
            <v>UN</v>
          </cell>
          <cell r="D3073">
            <v>1897.74</v>
          </cell>
        </row>
        <row r="3074">
          <cell r="A3074">
            <v>83647</v>
          </cell>
          <cell r="B3074" t="str">
            <v>BOMBA RECALQUE D'AGUA TRIFASICA 1,5HP</v>
          </cell>
          <cell r="C3074" t="str">
            <v>UN</v>
          </cell>
          <cell r="D3074">
            <v>1243.1600000000001</v>
          </cell>
        </row>
        <row r="3075">
          <cell r="A3075">
            <v>83648</v>
          </cell>
          <cell r="B3075" t="str">
            <v>BOMBA RECALQUE D'AGUA TRIFASICA 0,5 HP</v>
          </cell>
          <cell r="C3075" t="str">
            <v>UN</v>
          </cell>
          <cell r="D3075">
            <v>799.87</v>
          </cell>
        </row>
        <row r="3076">
          <cell r="A3076">
            <v>83649</v>
          </cell>
          <cell r="B3076" t="str">
            <v>BOMBA RECALQUE D'AGUA PREDIO 6 A 10 PAVTOS - 2UD</v>
          </cell>
          <cell r="C3076" t="str">
            <v>UN</v>
          </cell>
          <cell r="D3076">
            <v>4802.29</v>
          </cell>
        </row>
        <row r="3077">
          <cell r="A3077">
            <v>83650</v>
          </cell>
          <cell r="B3077" t="str">
            <v>BOMBA RECALQUE D'AGUA PREDIO 3 A 5 PAVTOS - 2UD</v>
          </cell>
          <cell r="C3077" t="str">
            <v>UN</v>
          </cell>
          <cell r="D3077">
            <v>4017.51</v>
          </cell>
        </row>
        <row r="3078">
          <cell r="A3078">
            <v>98294</v>
          </cell>
          <cell r="B3078" t="str">
            <v>CABO ELETRÔNICO CATEGORIA 5E, INSTALADO EM EDIFICAÇÃO RESIDENCIAL - FORNECIMENTO E INSTALAÇÃO. AF_11/2019</v>
          </cell>
          <cell r="C3078" t="str">
            <v>M</v>
          </cell>
          <cell r="D3078">
            <v>1.69</v>
          </cell>
        </row>
        <row r="3079">
          <cell r="A3079">
            <v>98295</v>
          </cell>
          <cell r="B3079" t="str">
            <v>CABO ELETRÔNICO CATEGORIA 5E, INSTALADO EM EDIFICAÇÃO INSTITUCIONAL - FORNECIMENTO E INSTALAÇÃO. AF_11/2019</v>
          </cell>
          <cell r="C3079" t="str">
            <v>M</v>
          </cell>
          <cell r="D3079">
            <v>1.18</v>
          </cell>
        </row>
        <row r="3080">
          <cell r="A3080">
            <v>98296</v>
          </cell>
          <cell r="B3080" t="str">
            <v>CABO ELETRÔNICO CATEGORIA 6, INSTALADO EM EDIFICAÇÃO RESIDENCIAL - FORNECIMENTO E INSTALAÇÃO. AF_11/2019</v>
          </cell>
          <cell r="C3080" t="str">
            <v>M</v>
          </cell>
          <cell r="D3080">
            <v>2.62</v>
          </cell>
        </row>
        <row r="3081">
          <cell r="A3081">
            <v>98297</v>
          </cell>
          <cell r="B3081" t="str">
            <v>CABO ELETRÔNICO CATEGORIA 6, INSTALADO EM EDIFICAÇÃO INSTITUCIONAL - FORNECIMENTO E INSTALAÇÃO. AF_11/2019</v>
          </cell>
          <cell r="C3081" t="str">
            <v>M</v>
          </cell>
          <cell r="D3081">
            <v>1.81</v>
          </cell>
        </row>
        <row r="3082">
          <cell r="A3082">
            <v>98301</v>
          </cell>
          <cell r="B3082" t="str">
            <v>PATCH PANEL 24 PORTAS, CATEGORIA 5E - FORNECIMENTO E INSTALAÇÃO. AF_11/2019</v>
          </cell>
          <cell r="C3082" t="str">
            <v>UN</v>
          </cell>
          <cell r="D3082">
            <v>395.19</v>
          </cell>
        </row>
        <row r="3083">
          <cell r="A3083">
            <v>98302</v>
          </cell>
          <cell r="B3083" t="str">
            <v>PATCH PANEL 24 PORTAS, CATEGORIA 6 - FORNECIMENTO E INSTALAÇÃO. AF_11/2019</v>
          </cell>
          <cell r="C3083" t="str">
            <v>UN</v>
          </cell>
          <cell r="D3083">
            <v>520.75</v>
          </cell>
        </row>
        <row r="3084">
          <cell r="A3084">
            <v>98304</v>
          </cell>
          <cell r="B3084" t="str">
            <v>PATCH PANEL 48 PORTAS, CATEGORIA 6 - FORNECIMENTO E INSTALAÇÃO. AF_11/2019</v>
          </cell>
          <cell r="C3084" t="str">
            <v>UN</v>
          </cell>
          <cell r="D3084">
            <v>846.78</v>
          </cell>
        </row>
        <row r="3085">
          <cell r="A3085">
            <v>98307</v>
          </cell>
          <cell r="B3085" t="str">
            <v>TOMADA DE REDE RJ45 - FORNECIMENTO E INSTALAÇÃO. AF_11/2019</v>
          </cell>
          <cell r="C3085" t="str">
            <v>UN</v>
          </cell>
          <cell r="D3085">
            <v>32.79</v>
          </cell>
        </row>
        <row r="3086">
          <cell r="A3086">
            <v>98308</v>
          </cell>
          <cell r="B3086" t="str">
            <v>TOMADA PARA TELEFONE RJ11 - FORNECIMENTO E INSTALAÇÃO. AF_11/2019</v>
          </cell>
          <cell r="C3086" t="str">
            <v>UN</v>
          </cell>
          <cell r="D3086">
            <v>21.83</v>
          </cell>
        </row>
        <row r="3087">
          <cell r="A3087">
            <v>98593</v>
          </cell>
          <cell r="B3087" t="str">
            <v>PATCH PANEL 48 PORTAS, CATEGORIA 5E - FORNECIMENTO E INSTALAÇÃO. AF_11/2019</v>
          </cell>
          <cell r="C3087" t="str">
            <v>UN</v>
          </cell>
          <cell r="D3087">
            <v>696.82</v>
          </cell>
        </row>
        <row r="3088">
          <cell r="A3088">
            <v>89355</v>
          </cell>
          <cell r="B3088" t="str">
            <v>TUBO, PVC, SOLDÁVEL, DN 20MM, INSTALADO EM RAMAL OU SUB-RAMAL DE ÁGUA - FORNECIMENTO E INSTALAÇÃO. AF_12/2014</v>
          </cell>
          <cell r="C3088" t="str">
            <v>M</v>
          </cell>
          <cell r="D3088">
            <v>13.5</v>
          </cell>
        </row>
        <row r="3089">
          <cell r="A3089">
            <v>89356</v>
          </cell>
          <cell r="B3089" t="str">
            <v>TUBO, PVC, SOLDÁVEL, DN 25MM, INSTALADO EM RAMAL OU SUB-RAMAL DE ÁGUA - FORNECIMENTO E INSTALAÇÃO. AF_12/2014</v>
          </cell>
          <cell r="C3089" t="str">
            <v>M</v>
          </cell>
          <cell r="D3089">
            <v>15.89</v>
          </cell>
        </row>
        <row r="3090">
          <cell r="A3090">
            <v>89357</v>
          </cell>
          <cell r="B3090" t="str">
            <v>TUBO, PVC, SOLDÁVEL, DN 32MM, INSTALADO EM RAMAL OU SUB-RAMAL DE ÁGUA - FORNECIMENTO E INSTALAÇÃO. AF_12/2014</v>
          </cell>
          <cell r="C3090" t="str">
            <v>M</v>
          </cell>
          <cell r="D3090">
            <v>21.72</v>
          </cell>
        </row>
        <row r="3091">
          <cell r="A3091">
            <v>89401</v>
          </cell>
          <cell r="B3091" t="str">
            <v>TUBO, PVC, SOLDÁVEL, DN 20MM, INSTALADO EM RAMAL DE DISTRIBUIÇÃO DE ÁGUA - FORNECIMENTO E INSTALAÇÃO. AF_12/2014</v>
          </cell>
          <cell r="C3091" t="str">
            <v>M</v>
          </cell>
          <cell r="D3091">
            <v>5.51</v>
          </cell>
        </row>
        <row r="3092">
          <cell r="A3092">
            <v>89402</v>
          </cell>
          <cell r="B3092" t="str">
            <v>TUBO, PVC, SOLDÁVEL, DN 25MM, INSTALADO EM RAMAL DE DISTRIBUIÇÃO DE ÁGUA - FORNECIMENTO E INSTALAÇÃO. AF_12/2014</v>
          </cell>
          <cell r="C3092" t="str">
            <v>M</v>
          </cell>
          <cell r="D3092">
            <v>6.68</v>
          </cell>
        </row>
        <row r="3093">
          <cell r="A3093">
            <v>89403</v>
          </cell>
          <cell r="B3093" t="str">
            <v>TUBO, PVC, SOLDÁVEL, DN 32MM, INSTALADO EM RAMAL DE DISTRIBUIÇÃO DE ÁGUA - FORNECIMENTO E INSTALAÇÃO. AF_12/2014</v>
          </cell>
          <cell r="C3093" t="str">
            <v>M</v>
          </cell>
          <cell r="D3093">
            <v>10.7</v>
          </cell>
        </row>
        <row r="3094">
          <cell r="A3094">
            <v>89446</v>
          </cell>
          <cell r="B3094" t="str">
            <v>TUBO, PVC, SOLDÁVEL, DN 25MM, INSTALADO EM PRUMADA DE ÁGUA - FORNECIMENTO E INSTALAÇÃO. AF_12/2014</v>
          </cell>
          <cell r="C3094" t="str">
            <v>M</v>
          </cell>
          <cell r="D3094">
            <v>3.18</v>
          </cell>
        </row>
        <row r="3095">
          <cell r="A3095">
            <v>89447</v>
          </cell>
          <cell r="B3095" t="str">
            <v>TUBO, PVC, SOLDÁVEL, DN 32MM, INSTALADO EM PRUMADA DE ÁGUA - FORNECIMENTO E INSTALAÇÃO. AF_12/2014</v>
          </cell>
          <cell r="C3095" t="str">
            <v>M</v>
          </cell>
          <cell r="D3095">
            <v>6.59</v>
          </cell>
        </row>
        <row r="3096">
          <cell r="A3096">
            <v>89448</v>
          </cell>
          <cell r="B3096" t="str">
            <v>TUBO, PVC, SOLDÁVEL, DN 40MM, INSTALADO EM PRUMADA DE ÁGUA - FORNECIMENTO E INSTALAÇÃO. AF_12/2014</v>
          </cell>
          <cell r="C3096" t="str">
            <v>M</v>
          </cell>
          <cell r="D3096">
            <v>9.44</v>
          </cell>
        </row>
        <row r="3097">
          <cell r="A3097">
            <v>89449</v>
          </cell>
          <cell r="B3097" t="str">
            <v>TUBO, PVC, SOLDÁVEL, DN 50MM, INSTALADO EM PRUMADA DE ÁGUA - FORNECIMENTO E INSTALAÇÃO. AF_12/2014</v>
          </cell>
          <cell r="C3097" t="str">
            <v>M</v>
          </cell>
          <cell r="D3097">
            <v>10.86</v>
          </cell>
        </row>
        <row r="3098">
          <cell r="A3098">
            <v>89450</v>
          </cell>
          <cell r="B3098" t="str">
            <v>TUBO, PVC, SOLDÁVEL, DN 60MM, INSTALADO EM PRUMADA DE ÁGUA - FORNECIMENTO E INSTALAÇÃO. AF_12/2014</v>
          </cell>
          <cell r="C3098" t="str">
            <v>M</v>
          </cell>
          <cell r="D3098">
            <v>17.82</v>
          </cell>
        </row>
        <row r="3099">
          <cell r="A3099">
            <v>89451</v>
          </cell>
          <cell r="B3099" t="str">
            <v>TUBO, PVC, SOLDÁVEL, DN 75MM, INSTALADO EM PRUMADA DE ÁGUA - FORNECIMENTO E INSTALAÇÃO. AF_12/2014</v>
          </cell>
          <cell r="C3099" t="str">
            <v>M</v>
          </cell>
          <cell r="D3099">
            <v>29.33</v>
          </cell>
        </row>
        <row r="3100">
          <cell r="A3100">
            <v>89452</v>
          </cell>
          <cell r="B3100" t="str">
            <v>TUBO, PVC, SOLDÁVEL, DN 85MM, INSTALADO EM PRUMADA DE ÁGUA - FORNECIMENTO E INSTALAÇÃO. AF_12/2014</v>
          </cell>
          <cell r="C3100" t="str">
            <v>M</v>
          </cell>
          <cell r="D3100">
            <v>36.46</v>
          </cell>
        </row>
        <row r="3101">
          <cell r="A3101">
            <v>89508</v>
          </cell>
          <cell r="B3101" t="str">
            <v>TUBO PVC, SÉRIE R, ÁGUA PLUVIAL, DN 40 MM, FORNECIDO E INSTALADO EM RAMAL DE ENCAMINHAMENTO. AF_12/2014</v>
          </cell>
          <cell r="C3101" t="str">
            <v>M</v>
          </cell>
          <cell r="D3101">
            <v>13.34</v>
          </cell>
        </row>
        <row r="3102">
          <cell r="A3102">
            <v>89509</v>
          </cell>
          <cell r="B3102" t="str">
            <v>TUBO PVC, SÉRIE R, ÁGUA PLUVIAL, DN 50 MM, FORNECIDO E INSTALADO EM RAMAL DE ENCAMINHAMENTO. AF_12/2014</v>
          </cell>
          <cell r="C3102" t="str">
            <v>M</v>
          </cell>
          <cell r="D3102">
            <v>18.690000000000001</v>
          </cell>
        </row>
        <row r="3103">
          <cell r="A3103">
            <v>89511</v>
          </cell>
          <cell r="B3103" t="str">
            <v>TUBO PVC, SÉRIE R, ÁGUA PLUVIAL, DN 75 MM, FORNECIDO E INSTALADO EM RAMAL DE ENCAMINHAMENTO. AF_12/2014</v>
          </cell>
          <cell r="C3103" t="str">
            <v>M</v>
          </cell>
          <cell r="D3103">
            <v>28.32</v>
          </cell>
        </row>
        <row r="3104">
          <cell r="A3104">
            <v>89512</v>
          </cell>
          <cell r="B3104" t="str">
            <v>TUBO PVC, SÉRIE R, ÁGUA PLUVIAL, DN 100 MM, FORNECIDO E INSTALADO EM RAMAL DE ENCAMINHAMENTO. AF_12/2014</v>
          </cell>
          <cell r="C3104" t="str">
            <v>M</v>
          </cell>
          <cell r="D3104">
            <v>44.09</v>
          </cell>
        </row>
        <row r="3105">
          <cell r="A3105">
            <v>89576</v>
          </cell>
          <cell r="B3105" t="str">
            <v>TUBO PVC, SÉRIE R, ÁGUA PLUVIAL, DN 75 MM, FORNECIDO E INSTALADO EM CONDUTORES VERTICAIS DE ÁGUAS PLUVIAIS. AF_12/2014</v>
          </cell>
          <cell r="C3105" t="str">
            <v>M</v>
          </cell>
          <cell r="D3105">
            <v>15.17</v>
          </cell>
        </row>
        <row r="3106">
          <cell r="A3106">
            <v>89578</v>
          </cell>
          <cell r="B3106" t="str">
            <v>TUBO PVC, SÉRIE R, ÁGUA PLUVIAL, DN 100 MM, FORNECIDO E INSTALADO EM CONDUTORES VERTICAIS DE ÁGUAS PLUVIAIS. AF_12/2014</v>
          </cell>
          <cell r="C3106" t="str">
            <v>M</v>
          </cell>
          <cell r="D3106">
            <v>26.04</v>
          </cell>
        </row>
        <row r="3107">
          <cell r="A3107">
            <v>89580</v>
          </cell>
          <cell r="B3107" t="str">
            <v>TUBO PVC, SÉRIE R, ÁGUA PLUVIAL, DN 150 MM, FORNECIDO E INSTALADO EM CONDUTORES VERTICAIS DE ÁGUAS PLUVIAIS. AF_12/2014</v>
          </cell>
          <cell r="C3107" t="str">
            <v>M</v>
          </cell>
          <cell r="D3107">
            <v>50.78</v>
          </cell>
        </row>
        <row r="3108">
          <cell r="A3108">
            <v>89633</v>
          </cell>
          <cell r="B3108" t="str">
            <v>TUBO, CPVC, SOLDÁVEL, DN 15MM, INSTALADO EM RAMAL OU SUB-RAMAL DE ÁGUA - FORNECIMENTO E INSTALAÇÃO. AF_12/2014</v>
          </cell>
          <cell r="C3108" t="str">
            <v>M</v>
          </cell>
          <cell r="D3108">
            <v>19.46</v>
          </cell>
        </row>
        <row r="3109">
          <cell r="A3109">
            <v>89634</v>
          </cell>
          <cell r="B3109" t="str">
            <v>TUBO, CPVC, SOLDÁVEL, DN 22MM, INSTALADO EM RAMAL OU SUB-RAMAL DE ÁGUA - FORNECIMENTO E INSTALAÇÃO. AF_12/2014</v>
          </cell>
          <cell r="C3109" t="str">
            <v>M</v>
          </cell>
          <cell r="D3109">
            <v>29.68</v>
          </cell>
        </row>
        <row r="3110">
          <cell r="A3110">
            <v>89635</v>
          </cell>
          <cell r="B3110" t="str">
            <v>TUBO, CPVC, SOLDÁVEL, DN 28MM, INSTALADO EM RAMAL OU SUB-RAMAL DE ÁGUA - FORNECIMENTO E INSTALAÇÃO. AF_12/2014</v>
          </cell>
          <cell r="C3110" t="str">
            <v>M</v>
          </cell>
          <cell r="D3110">
            <v>42.56</v>
          </cell>
        </row>
        <row r="3111">
          <cell r="A3111">
            <v>89636</v>
          </cell>
          <cell r="B3111" t="str">
            <v>TUBO, CPVC, SOLDÁVEL, DN 35MM, INSTALADO EM RAMAL OU SUB-RAMAL DE ÁGUA  FORNECIMENTO E INSTALAÇÃO. AF_12/2014</v>
          </cell>
          <cell r="C3111" t="str">
            <v>M</v>
          </cell>
          <cell r="D3111">
            <v>51.85</v>
          </cell>
        </row>
        <row r="3112">
          <cell r="A3112">
            <v>89711</v>
          </cell>
          <cell r="B3112" t="str">
            <v>TUBO PVC, SERIE NORMAL, ESGOTO PREDIAL, DN 40 MM, FORNECIDO E INSTALADO EM RAMAL DE DESCARGA OU RAMAL DE ESGOTO SANITÁRIO. AF_12/2014</v>
          </cell>
          <cell r="C3112" t="str">
            <v>M</v>
          </cell>
          <cell r="D3112">
            <v>13.93</v>
          </cell>
        </row>
        <row r="3113">
          <cell r="A3113">
            <v>89712</v>
          </cell>
          <cell r="B3113" t="str">
            <v>TUBO PVC, SERIE NORMAL, ESGOTO PREDIAL, DN 50 MM, FORNECIDO E INSTALADO EM RAMAL DE DESCARGA OU RAMAL DE ESGOTO SANITÁRIO. AF_12/2014</v>
          </cell>
          <cell r="C3113" t="str">
            <v>M</v>
          </cell>
          <cell r="D3113">
            <v>20.62</v>
          </cell>
        </row>
        <row r="3114">
          <cell r="A3114">
            <v>89713</v>
          </cell>
          <cell r="B3114" t="str">
            <v>TUBO PVC, SERIE NORMAL, ESGOTO PREDIAL, DN 75 MM, FORNECIDO E INSTALADO EM RAMAL DE DESCARGA OU RAMAL DE ESGOTO SANITÁRIO. AF_12/2014</v>
          </cell>
          <cell r="C3114" t="str">
            <v>M</v>
          </cell>
          <cell r="D3114">
            <v>31.63</v>
          </cell>
        </row>
        <row r="3115">
          <cell r="A3115">
            <v>89714</v>
          </cell>
          <cell r="B3115" t="str">
            <v>TUBO PVC, SERIE NORMAL, ESGOTO PREDIAL, DN 100 MM, FORNECIDO E INSTALADO EM RAMAL DE DESCARGA OU RAMAL DE ESGOTO SANITÁRIO. AF_12/2014</v>
          </cell>
          <cell r="C3115" t="str">
            <v>M</v>
          </cell>
          <cell r="D3115">
            <v>41.04</v>
          </cell>
        </row>
        <row r="3116">
          <cell r="A3116">
            <v>89716</v>
          </cell>
          <cell r="B3116" t="str">
            <v>TUBO, CPVC, SOLDÁVEL, DN 22MM, INSTALADO EM RAMAL DE DISTRIBUIÇÃO DE ÁGUA - FORNECIMENTO E INSTALAÇÃO. AF_12/2014</v>
          </cell>
          <cell r="C3116" t="str">
            <v>M</v>
          </cell>
          <cell r="D3116">
            <v>21.32</v>
          </cell>
        </row>
        <row r="3117">
          <cell r="A3117">
            <v>89717</v>
          </cell>
          <cell r="B3117" t="str">
            <v>TUBO, CPVC, SOLDÁVEL, DN 28MM, INSTALADO EM RAMAL DE DISTRIBUIÇÃO DE ÁGUA - FORNECIMENTO E INSTALAÇÃO. AF_12/2014</v>
          </cell>
          <cell r="C3117" t="str">
            <v>M</v>
          </cell>
          <cell r="D3117">
            <v>32.72</v>
          </cell>
        </row>
        <row r="3118">
          <cell r="A3118">
            <v>89770</v>
          </cell>
          <cell r="B3118" t="str">
            <v>TUBO, CPVC, SOLDÁVEL, DN 35MM, INSTALADO EM PRUMADA DE ÁGUA  FORNECIMENTO E INSTALAÇÃO. AF_12/2014</v>
          </cell>
          <cell r="C3118" t="str">
            <v>M</v>
          </cell>
          <cell r="D3118">
            <v>35.909999999999997</v>
          </cell>
        </row>
        <row r="3119">
          <cell r="A3119">
            <v>89771</v>
          </cell>
          <cell r="B3119" t="str">
            <v>TUBO, CPVC, SOLDÁVEL, DN 42MM, INSTALADO EM PRUMADA DE ÁGUA  FORNECIMENTO E INSTALAÇÃO. AF_12/2014</v>
          </cell>
          <cell r="C3119" t="str">
            <v>M</v>
          </cell>
          <cell r="D3119">
            <v>49.08</v>
          </cell>
        </row>
        <row r="3120">
          <cell r="A3120">
            <v>89773</v>
          </cell>
          <cell r="B3120" t="str">
            <v>TUBO, CPVC, SOLDÁVEL, DN 73MM, INSTALADO EM PRUMADA DE ÁGUA  FORNECIMENTO E INSTALAÇÃO. AF_12/2014</v>
          </cell>
          <cell r="C3120" t="str">
            <v>M</v>
          </cell>
          <cell r="D3120">
            <v>114.33</v>
          </cell>
        </row>
        <row r="3121">
          <cell r="A3121">
            <v>89775</v>
          </cell>
          <cell r="B3121" t="str">
            <v>TUBO, CPVC, SOLDÁVEL, DN 89MM, INSTALADO EM PRUMADA DE ÁGUA  FORNECIMENTO E INSTALAÇÃO. AF_12/2014</v>
          </cell>
          <cell r="C3121" t="str">
            <v>M</v>
          </cell>
          <cell r="D3121">
            <v>180.6</v>
          </cell>
        </row>
        <row r="3122">
          <cell r="A3122">
            <v>89798</v>
          </cell>
          <cell r="B3122" t="str">
            <v>TUBO PVC, SERIE NORMAL, ESGOTO PREDIAL, DN 50 MM, FORNECIDO E INSTALADO EM PRUMADA DE ESGOTO SANITÁRIO OU VENTILAÇÃO. AF_12/2014</v>
          </cell>
          <cell r="C3122" t="str">
            <v>M</v>
          </cell>
          <cell r="D3122">
            <v>7.62</v>
          </cell>
        </row>
        <row r="3123">
          <cell r="A3123">
            <v>89799</v>
          </cell>
          <cell r="B3123" t="str">
            <v>TUBO PVC, SERIE NORMAL, ESGOTO PREDIAL, DN 75 MM, FORNECIDO E INSTALADO EM PRUMADA DE ESGOTO SANITÁRIO OU VENTILAÇÃO. AF_12/2014</v>
          </cell>
          <cell r="C3123" t="str">
            <v>M</v>
          </cell>
          <cell r="D3123">
            <v>12.89</v>
          </cell>
        </row>
        <row r="3124">
          <cell r="A3124">
            <v>89800</v>
          </cell>
          <cell r="B3124" t="str">
            <v>TUBO PVC, SERIE NORMAL, ESGOTO PREDIAL, DN 100 MM, FORNECIDO E INSTALADO EM PRUMADA DE ESGOTO SANITÁRIO OU VENTILAÇÃO. AF_12/2014</v>
          </cell>
          <cell r="C3124" t="str">
            <v>M</v>
          </cell>
          <cell r="D3124">
            <v>16.3</v>
          </cell>
        </row>
        <row r="3125">
          <cell r="A3125">
            <v>89848</v>
          </cell>
          <cell r="B3125" t="str">
            <v>TUBO PVC, SERIE NORMAL, ESGOTO PREDIAL, DN 100 MM, FORNECIDO E INSTALADO EM SUBCOLETOR AÉREO DE ESGOTO SANITÁRIO. AF_12/2014</v>
          </cell>
          <cell r="C3125" t="str">
            <v>M</v>
          </cell>
          <cell r="D3125">
            <v>20.59</v>
          </cell>
        </row>
        <row r="3126">
          <cell r="A3126">
            <v>89849</v>
          </cell>
          <cell r="B3126" t="str">
            <v>TUBO PVC, SERIE NORMAL, ESGOTO PREDIAL, DN 150 MM, FORNECIDO E INSTALADO EM SUBCOLETOR AÉREO DE ESGOTO SANITÁRIO. AF_12/2014</v>
          </cell>
          <cell r="C3126" t="str">
            <v>M</v>
          </cell>
          <cell r="D3126">
            <v>38.340000000000003</v>
          </cell>
        </row>
        <row r="3127">
          <cell r="A3127">
            <v>89865</v>
          </cell>
          <cell r="B3127" t="str">
            <v>TUBO, PVC, SOLDÁVEL, DN 25MM, INSTALADO EM DRENO DE AR-CONDICIONADO - FORNECIMENTO E INSTALAÇÃO. AF_12/2014</v>
          </cell>
          <cell r="C3127" t="str">
            <v>M</v>
          </cell>
          <cell r="D3127">
            <v>9.41</v>
          </cell>
        </row>
        <row r="3128">
          <cell r="A3128">
            <v>91784</v>
          </cell>
          <cell r="B3128" t="str">
            <v>(COMPOSIÇÃO REPRESENTATIVA) DO SERVIÇO DE INSTALAÇÃO DE TUBOS DE PVC, SOLDÁVEL, ÁGUA FRIA, DN 20 MM (INSTALADO EM RAMAL, SUB-RAMAL OU RAMAL DE DISTRIBUIÇÃO), INCLUSIVE CONEXÕES, CORTES E FIXAÇÕES, PARA PRÉDIOS. AF_10/2015</v>
          </cell>
          <cell r="C3128" t="str">
            <v>M</v>
          </cell>
          <cell r="D3128">
            <v>32.35</v>
          </cell>
        </row>
        <row r="3129">
          <cell r="A3129">
            <v>91785</v>
          </cell>
          <cell r="B3129" t="str">
            <v>(COMPOSIÇÃO REPRESENTATIVA) DO SERVIÇO DE INSTALAÇÃO DE TUBOS DE PVC, SOLDÁVEL, ÁGUA FRIA, DN 25 MM (INSTALADO EM RAMAL, SUB-RAMAL, RAMAL DE DISTRIBUIÇÃO OU PRUMADA), INCLUSIVE CONEXÕES, CORTES E FIXAÇÕES, PARA PRÉDIOS. AF_10/2015</v>
          </cell>
          <cell r="C3129" t="str">
            <v>M</v>
          </cell>
          <cell r="D3129">
            <v>31.92</v>
          </cell>
        </row>
        <row r="3130">
          <cell r="A3130">
            <v>91786</v>
          </cell>
          <cell r="B3130" t="str">
            <v>(COMPOSIÇÃO REPRESENTATIVA) DO SERVIÇO DE INSTALAÇÃO TUBOS DE PVC, SOLDÁVEL, ÁGUA FRIA, DN 32 MM (INSTALADO EM RAMAL, SUB-RAMAL, RAMAL DE DISTRIBUIÇÃO OU PRUMADA), INCLUSIVE CONEXÕES, CORTES E FIXAÇÕES, PARA PRÉDIOS. AF_10/2015</v>
          </cell>
          <cell r="C3130" t="str">
            <v>M</v>
          </cell>
          <cell r="D3130">
            <v>20.3</v>
          </cell>
        </row>
        <row r="3131">
          <cell r="A3131">
            <v>91787</v>
          </cell>
          <cell r="B3131" t="str">
            <v>(COMPOSIÇÃO REPRESENTATIVA) DO SERVIÇO DE INSTALAÇÃO DE TUBOS DE PVC, SOLDÁVEL, ÁGUA FRIA, DN 40 MM (INSTALADO EM PRUMADA), INCLUSIVE CONEXÕES, CORTES E FIXAÇÕES, PARA PRÉDIOS. AF_10/2015</v>
          </cell>
          <cell r="C3131" t="str">
            <v>M</v>
          </cell>
          <cell r="D3131">
            <v>21.28</v>
          </cell>
        </row>
        <row r="3132">
          <cell r="A3132">
            <v>91788</v>
          </cell>
          <cell r="B3132" t="str">
            <v>(COMPOSIÇÃO REPRESENTATIVA) DO SERVIÇO DE INSTALAÇÃO DE TUBOS DE PVC, SOLDÁVEL, ÁGUA FRIA, DN 50 MM (INSTALADO EM PRUMADA), INCLUSIVE CONEXÕES, CORTES E FIXAÇÕES, PARA PRÉDIOS. AF_10/2015</v>
          </cell>
          <cell r="C3132" t="str">
            <v>M</v>
          </cell>
          <cell r="D3132">
            <v>27.65</v>
          </cell>
        </row>
        <row r="3133">
          <cell r="A3133">
            <v>91789</v>
          </cell>
          <cell r="B3133" t="str">
            <v>(COMPOSIÇÃO REPRESENTATIVA) DO SERVIÇO DE INSTALAÇÃO DE TUBOS DE PVC, SÉRIE R, ÁGUA PLUVIAL, DN 75 MM (INSTALADO EM RAMAL DE ENCAMINHAMENTO, OU CONDUTORES VERTICAIS), INCLUSIVE CONEXÕES, CORTE E FIXAÇÕES, PARA PRÉDIOS. AF_10/2015</v>
          </cell>
          <cell r="C3133" t="str">
            <v>M</v>
          </cell>
          <cell r="D3133">
            <v>28.62</v>
          </cell>
        </row>
        <row r="3134">
          <cell r="A3134">
            <v>91790</v>
          </cell>
          <cell r="B3134" t="str">
            <v>(COMPOSIÇÃO REPRESENTATIVA) DO SERVIÇO DE INSTALAÇÃO DE TUBOS DE PVC, SÉRIE R, ÁGUA PLUVIAL, DN 100 MM (INSTALADO EM RAMAL DE ENCAMINHAMENTO, OU CONDUTORES VERTICAIS), INCLUSIVE CONEXÕES, CORTES E FIXAÇÕES, PARA PRÉDIOS. AF_10/2015</v>
          </cell>
          <cell r="C3134" t="str">
            <v>M</v>
          </cell>
          <cell r="D3134">
            <v>43.94</v>
          </cell>
        </row>
        <row r="3135">
          <cell r="A3135">
            <v>91791</v>
          </cell>
          <cell r="B3135" t="str">
            <v>(COMPOSIÇÃO REPRESENTATIVA) DO SERVIÇO DE INSTALAÇÃO DE TUBOS DE PVC, SÉRIE R, ÁGUA PLUVIAL, DN 150 MM (INSTALADO EM CONDUTORES VERTICAIS), INCLUSIVE CONEXÕES, CORTES E FIXAÇÕES, PARA PRÉDIOS. AF_10/2015</v>
          </cell>
          <cell r="C3135" t="str">
            <v>M</v>
          </cell>
          <cell r="D3135">
            <v>54.39</v>
          </cell>
        </row>
        <row r="3136">
          <cell r="A3136">
            <v>91792</v>
          </cell>
          <cell r="B3136" t="str">
            <v>(COMPOSIÇÃO REPRESENTATIVA) DO SERVIÇO DE INSTALAÇÃO DE TUBO DE PVC, SÉRIE NORMAL, ESGOTO PREDIAL, DN 40 MM (INSTALADO EM RAMAL DE DESCARGA OU RAMAL DE ESGOTO SANITÁRIO), INCLUSIVE CONEXÕES, CORTES E FIXAÇÕES, PARA PRÉDIOS. AF_10/2015</v>
          </cell>
          <cell r="C3136" t="str">
            <v>M</v>
          </cell>
          <cell r="D3136">
            <v>42.34</v>
          </cell>
        </row>
        <row r="3137">
          <cell r="A3137">
            <v>91793</v>
          </cell>
          <cell r="B3137" t="str">
            <v>(COMPOSIÇÃO REPRESENTATIVA) DO SERVIÇO DE INSTALAÇÃO DE TUBO DE PVC, SÉRIE NORMAL, ESGOTO PREDIAL, DN 50 MM (INSTALADO EM RAMAL DE DESCARGA OU RAMAL DE ESGOTO SANITÁRIO), INCLUSIVE CONEXÕES, CORTES E FIXAÇÕES PARA, PRÉDIOS. AF_10/2015</v>
          </cell>
          <cell r="C3137" t="str">
            <v>M</v>
          </cell>
          <cell r="D3137">
            <v>63.16</v>
          </cell>
        </row>
        <row r="3138">
          <cell r="A3138">
            <v>91794</v>
          </cell>
          <cell r="B3138" t="str">
            <v>(COMPOSIÇÃO REPRESENTATIVA) DO SERVIÇO DE INST. TUBO PVC, SÉRIE N, ESGOTO PREDIAL, DN 75 MM, (INST. EM RAMAL DE DESCARGA, RAMAL DE ESG. SANITÁRIO, PRUMADA DE ESG. SANITÁRIO OU VENTILAÇÃO), INCL. CONEXÕES, CORTES E FIXAÇÕES, P/ PRÉDIOS. AF_10/2015</v>
          </cell>
          <cell r="C3138" t="str">
            <v>M</v>
          </cell>
          <cell r="D3138">
            <v>27.59</v>
          </cell>
        </row>
        <row r="3139">
          <cell r="A3139">
            <v>91795</v>
          </cell>
          <cell r="B3139" t="str">
            <v>(COMPOSIÇÃO REPRESENTATIVA) DO SERVIÇO DE INST. TUBO PVC, SÉRIE N, ESGOTO PREDIAL, 100 MM (INST. RAMAL DESCARGA, RAMAL DE ESG. SANIT., PRUMADA ESG. SANIT., VENTILAÇÃO OU SUB-COLETOR AÉREO), INCL. CONEXÕES E CORTES, FIXAÇÕES, P/ PRÉDIOS. AF_10/2015</v>
          </cell>
          <cell r="C3139" t="str">
            <v>M</v>
          </cell>
          <cell r="D3139">
            <v>47.46</v>
          </cell>
        </row>
        <row r="3140">
          <cell r="A3140">
            <v>91796</v>
          </cell>
          <cell r="B3140" t="str">
            <v>(COMPOSIÇÃO REPRESENTATIVA) DO SERVIÇO DE INSTALAÇÃO DE TUBO DE PVC, SÉRIE NORMAL, ESGOTO PREDIAL, DN 150 MM (INSTALADO EM SUB-COLETOR AÉREO), INCLUSIVE CONEXÕES, CORTES E FIXAÇÕES, PARA PRÉDIOS. AF_10/2015</v>
          </cell>
          <cell r="C3140" t="str">
            <v>M</v>
          </cell>
          <cell r="D3140">
            <v>48.68</v>
          </cell>
        </row>
        <row r="3141">
          <cell r="A3141">
            <v>92275</v>
          </cell>
          <cell r="B3141" t="str">
            <v>TUBO EM COBRE RÍGIDO, DN 22 MM, CLASSE E, SEM ISOLAMENTO, INSTALADO EM PRUMADA  FORNECIMENTO E INSTALAÇÃO. AF_12/2015</v>
          </cell>
          <cell r="C3141" t="str">
            <v>M</v>
          </cell>
          <cell r="D3141">
            <v>32.86</v>
          </cell>
        </row>
        <row r="3142">
          <cell r="A3142">
            <v>92276</v>
          </cell>
          <cell r="B3142" t="str">
            <v>TUBO EM COBRE RÍGIDO, DN 28 MM, CLASSE E, SEM ISOLAMENTO, INSTALADO EM PRUMADA  FORNECIMENTO E INSTALAÇÃO. AF_12/2015</v>
          </cell>
          <cell r="C3142" t="str">
            <v>M</v>
          </cell>
          <cell r="D3142">
            <v>41.57</v>
          </cell>
        </row>
        <row r="3143">
          <cell r="A3143">
            <v>92277</v>
          </cell>
          <cell r="B3143" t="str">
            <v>TUBO EM COBRE RÍGIDO, DN 35 MM, CLASSE E, SEM ISOLAMENTO, INSTALADO EM PRUMADA  FORNECIMENTO E INSTALAÇÃO. AF_12/2015</v>
          </cell>
          <cell r="C3143" t="str">
            <v>M</v>
          </cell>
          <cell r="D3143">
            <v>59.84</v>
          </cell>
        </row>
        <row r="3144">
          <cell r="A3144">
            <v>92278</v>
          </cell>
          <cell r="B3144" t="str">
            <v>TUBO EM COBRE RÍGIDO, DN 42 MM, CLASSE E, SEM ISOLAMENTO, INSTALADO EM PRUMADA  FORNECIMENTO E INSTALAÇÃO. AF_12/2015</v>
          </cell>
          <cell r="C3144" t="str">
            <v>M</v>
          </cell>
          <cell r="D3144">
            <v>80.36</v>
          </cell>
        </row>
        <row r="3145">
          <cell r="A3145">
            <v>92279</v>
          </cell>
          <cell r="B3145" t="str">
            <v>TUBO EM COBRE RÍGIDO, DN 54 MM, CLASSE E, SEM ISOLAMENTO, INSTALADO EM PRUMADA  FORNECIMENTO E INSTALAÇÃO. AF_12/2015</v>
          </cell>
          <cell r="C3145" t="str">
            <v>M</v>
          </cell>
          <cell r="D3145">
            <v>115.96</v>
          </cell>
        </row>
        <row r="3146">
          <cell r="A3146">
            <v>92280</v>
          </cell>
          <cell r="B3146" t="str">
            <v>TUBO EM COBRE RÍGIDO, DN 66 MM, CLASSE E, SEM ISOLAMENTO, INSTALADO EM PRUMADA  FORNECIMENTO E INSTALAÇÃO. AF_12/2015</v>
          </cell>
          <cell r="C3146" t="str">
            <v>M</v>
          </cell>
          <cell r="D3146">
            <v>162.62</v>
          </cell>
        </row>
        <row r="3147">
          <cell r="A3147">
            <v>92281</v>
          </cell>
          <cell r="B3147" t="str">
            <v>TUBO EM COBRE RÍGIDO, DN 22 MM, CLASSE E, COM ISOLAMENTO, INSTALADO EM PRUMADA  FORNECIMENTO E INSTALAÇÃO. AF_12/2015</v>
          </cell>
          <cell r="C3147" t="str">
            <v>M</v>
          </cell>
          <cell r="D3147">
            <v>95.32</v>
          </cell>
        </row>
        <row r="3148">
          <cell r="A3148">
            <v>92282</v>
          </cell>
          <cell r="B3148" t="str">
            <v>TUBO EM COBRE RÍGIDO, DN 28 MM, CLASSE E, COM ISOLAMENTO, INSTALADO EM PRUMADA  FORNECIMENTO E INSTALAÇÃO. AF_12/2015</v>
          </cell>
          <cell r="C3148" t="str">
            <v>M</v>
          </cell>
          <cell r="D3148">
            <v>106.54</v>
          </cell>
        </row>
        <row r="3149">
          <cell r="A3149">
            <v>92283</v>
          </cell>
          <cell r="B3149" t="str">
            <v>TUBO EM COBRE RÍGIDO, DN 35 MM, CLASSE E, COM ISOLAMENTO, INSTALADO EM PRUMADA  FORNECIMENTO E INSTALAÇÃO. AF_12/2015</v>
          </cell>
          <cell r="C3149" t="str">
            <v>M</v>
          </cell>
          <cell r="D3149">
            <v>141.97999999999999</v>
          </cell>
        </row>
        <row r="3150">
          <cell r="A3150">
            <v>92284</v>
          </cell>
          <cell r="B3150" t="str">
            <v>TUBO EM COBRE RÍGIDO, DN 42 MM, CLASSE E, COM ISOLAMENTO, INSTALADO EM PRUMADA  FORNECIMENTO E INSTALAÇÃO. AF_12/2015</v>
          </cell>
          <cell r="C3150" t="str">
            <v>M</v>
          </cell>
          <cell r="D3150">
            <v>174.02</v>
          </cell>
        </row>
        <row r="3151">
          <cell r="A3151">
            <v>92285</v>
          </cell>
          <cell r="B3151" t="str">
            <v>TUBO EM COBRE RÍGIDO, DN 54 MM, CLASSE E, COM ISOLAMENTO, INSTALADO EM PRUMADA  FORNECIMENTO E INSTALAÇÃO. AF_12/2015</v>
          </cell>
          <cell r="C3151" t="str">
            <v>M</v>
          </cell>
          <cell r="D3151">
            <v>227.87</v>
          </cell>
        </row>
        <row r="3152">
          <cell r="A3152">
            <v>92286</v>
          </cell>
          <cell r="B3152" t="str">
            <v>TUBO EM COBRE RÍGIDO, DN 66 MM, CLASSE E, COM ISOLAMENTO, INSTALADO EM PRUMADA  FORNECIMENTO E INSTALAÇÃO. AF_12/2015</v>
          </cell>
          <cell r="C3152" t="str">
            <v>M</v>
          </cell>
          <cell r="D3152">
            <v>276.08999999999997</v>
          </cell>
        </row>
        <row r="3153">
          <cell r="A3153">
            <v>92305</v>
          </cell>
          <cell r="B3153" t="str">
            <v>TUBO EM COBRE RÍGIDO, DN 15 MM, CLASSE E, SEM ISOLAMENTO, INSTALADO EM RAMAL DE DISTRIBUIÇÃO  FORNECIMENTO E INSTALAÇÃO. AF_12/2015</v>
          </cell>
          <cell r="C3153" t="str">
            <v>M</v>
          </cell>
          <cell r="D3153">
            <v>22.55</v>
          </cell>
        </row>
        <row r="3154">
          <cell r="A3154">
            <v>92306</v>
          </cell>
          <cell r="B3154" t="str">
            <v>TUBO EM COBRE RÍGIDO, DN 22 MM, CLASSE E, SEM ISOLAMENTO, INSTALADO EM RAMAL DE DISTRIBUIÇÃO  FORNECIMENTO E INSTALAÇÃO. AF_12/2015</v>
          </cell>
          <cell r="C3154" t="str">
            <v>M</v>
          </cell>
          <cell r="D3154">
            <v>36.299999999999997</v>
          </cell>
        </row>
        <row r="3155">
          <cell r="A3155">
            <v>92307</v>
          </cell>
          <cell r="B3155" t="str">
            <v>TUBO EM COBRE RÍGIDO, DN 28 MM, CLASSE E, SEM ISOLAMENTO, INSTALADO EM RAMAL DE DISTRIBUIÇÃO  FORNECIMENTO E INSTALAÇÃO. AF_12/2015</v>
          </cell>
          <cell r="C3155" t="str">
            <v>M</v>
          </cell>
          <cell r="D3155">
            <v>45.25</v>
          </cell>
        </row>
        <row r="3156">
          <cell r="A3156">
            <v>92308</v>
          </cell>
          <cell r="B3156" t="str">
            <v>TUBO EM COBRE RÍGIDO, DN 15 MM, CLASSE E, COM ISOLAMENTO, INSTALADO EM RAMAL DE DISTRIBUIÇÃO  FORNECIMENTO E INSTALAÇÃO. AF_12/2015</v>
          </cell>
          <cell r="C3156" t="str">
            <v>M</v>
          </cell>
          <cell r="D3156">
            <v>37.51</v>
          </cell>
        </row>
        <row r="3157">
          <cell r="A3157">
            <v>92309</v>
          </cell>
          <cell r="B3157" t="str">
            <v>TUBO EM COBRE RÍGIDO, DN 22 MM, CLASSE E, COM ISOLAMENTO, INSTALADO EM RAMAL DE DISTRIBUIÇÃO  FORNECIMENTO E INSTALAÇÃO. AF_12/2015</v>
          </cell>
          <cell r="C3157" t="str">
            <v>M</v>
          </cell>
          <cell r="D3157">
            <v>100.49</v>
          </cell>
        </row>
        <row r="3158">
          <cell r="A3158">
            <v>92310</v>
          </cell>
          <cell r="B3158" t="str">
            <v>TUBO EM COBRE RÍGIDO, DN 28 MM, CLASSE E, COM ISOLAMENTO, INSTALADO EM RAMAL DE DISTRIBUIÇÃO  FORNECIMENTO E INSTALAÇÃO. AF_12/2015</v>
          </cell>
          <cell r="C3158" t="str">
            <v>M</v>
          </cell>
          <cell r="D3158">
            <v>112</v>
          </cell>
        </row>
        <row r="3159">
          <cell r="A3159">
            <v>92320</v>
          </cell>
          <cell r="B3159" t="str">
            <v>TUBO EM COBRE RÍGIDO, DN 15 MM, CLASSE E, SEM ISOLAMENTO, INSTALADO EM RAMAL E SUB-RAMAL  FORNECIMENTO E INSTALAÇÃO. AF_12/2015</v>
          </cell>
          <cell r="C3159" t="str">
            <v>M</v>
          </cell>
          <cell r="D3159">
            <v>30.1</v>
          </cell>
        </row>
        <row r="3160">
          <cell r="A3160">
            <v>92321</v>
          </cell>
          <cell r="B3160" t="str">
            <v>TUBO EM COBRE RÍGIDO, DN 22 MM, CLASSE E, SEM ISOLAMENTO, INSTALADO EM RAMAL E SUB-RAMAL  FORNECIMENTO E INSTALAÇÃO. AF_12/2015</v>
          </cell>
          <cell r="C3160" t="str">
            <v>M</v>
          </cell>
          <cell r="D3160">
            <v>49.25</v>
          </cell>
        </row>
        <row r="3161">
          <cell r="A3161">
            <v>92322</v>
          </cell>
          <cell r="B3161" t="str">
            <v>TUBO EM COBRE RÍGIDO, DN 28 MM, CLASSE E, SEM ISOLAMENTO, INSTALADO EM RAMAL E SUB-RAMAL  FORNECIMENTO E INSTALAÇÃO. AF_12/2015</v>
          </cell>
          <cell r="C3161" t="str">
            <v>M</v>
          </cell>
          <cell r="D3161">
            <v>62.92</v>
          </cell>
        </row>
        <row r="3162">
          <cell r="A3162">
            <v>92323</v>
          </cell>
          <cell r="B3162" t="str">
            <v>TUBO EM COBRE RÍGIDO, DN 15 MM, CLASSE E, COM ISOLAMENTO, INSTALADO EM RAMAL E SUB-RAMAL  FORNECIMENTO E INSTALAÇÃO. AF_12/2015</v>
          </cell>
          <cell r="C3162" t="str">
            <v>M</v>
          </cell>
          <cell r="D3162">
            <v>43.25</v>
          </cell>
        </row>
        <row r="3163">
          <cell r="A3163">
            <v>92324</v>
          </cell>
          <cell r="B3163" t="str">
            <v>TUBO EM COBRE RÍGIDO, DN 22 MM, CLASSE E, COM ISOLAMENTO, INSTALADO EM RAMAL E SUB-RAMAL  FORNECIMENTO E INSTALAÇÃO. AF_12/2015</v>
          </cell>
          <cell r="C3163" t="str">
            <v>M</v>
          </cell>
          <cell r="D3163">
            <v>111.64</v>
          </cell>
        </row>
        <row r="3164">
          <cell r="A3164">
            <v>92325</v>
          </cell>
          <cell r="B3164" t="str">
            <v>TUBO EM COBRE RÍGIDO, DN 28 MM, CLASSE E, COM ISOLAMENTO, INSTALADO EM RAMAL E SUB-RAMAL  FORNECIMENTO E INSTALAÇÃO. AF_12/2015</v>
          </cell>
          <cell r="C3164" t="str">
            <v>M</v>
          </cell>
          <cell r="D3164">
            <v>127.82</v>
          </cell>
        </row>
        <row r="3165">
          <cell r="A3165">
            <v>92335</v>
          </cell>
          <cell r="B3165" t="str">
            <v>TUBO DE AÇO GALVANIZADO COM COSTURA, CLASSE MÉDIA, CONEXÃO RANHURADA, DN 50 (2"), INSTALADO EM PRUMADAS - FORNECIMENTO E INSTALAÇÃO. AF_12/2015</v>
          </cell>
          <cell r="C3165" t="str">
            <v>M</v>
          </cell>
          <cell r="D3165">
            <v>56.15</v>
          </cell>
        </row>
        <row r="3166">
          <cell r="A3166">
            <v>92336</v>
          </cell>
          <cell r="B3166" t="str">
            <v>TUBO DE AÇO GALVANIZADO COM COSTURA, CLASSE MÉDIA, CONEXÃO RANHURADA, DN 65 (2 1/2"), INSTALADO EM PRUMADAS - FORNECIMENTO E INSTALAÇÃO. AF_12/2015</v>
          </cell>
          <cell r="C3166" t="str">
            <v>M</v>
          </cell>
          <cell r="D3166">
            <v>68.87</v>
          </cell>
        </row>
        <row r="3167">
          <cell r="A3167">
            <v>92337</v>
          </cell>
          <cell r="B3167" t="str">
            <v>TUBO DE AÇO GALVANIZADO COM COSTURA, CLASSE MÉDIA, CONEXÃO RANHURADA, DN 80 (3"), INSTALADO EM PRUMADAS - FORNECIMENTO E INSTALAÇÃO. AF_12/2015</v>
          </cell>
          <cell r="C3167" t="str">
            <v>M</v>
          </cell>
          <cell r="D3167">
            <v>90.37</v>
          </cell>
        </row>
        <row r="3168">
          <cell r="A3168">
            <v>92338</v>
          </cell>
          <cell r="B3168" t="str">
            <v>TUBO DE AÇO PRETO SEM COSTURA, CONEXÃO SOLDADA, DN 50 (2"), INSTALADO EM PRUMADAS - FORNECIMENTO E INSTALAÇÃO. AF_12/2015</v>
          </cell>
          <cell r="C3168" t="str">
            <v>M</v>
          </cell>
          <cell r="D3168">
            <v>75.42</v>
          </cell>
        </row>
        <row r="3169">
          <cell r="A3169">
            <v>92339</v>
          </cell>
          <cell r="B3169" t="str">
            <v>TUBO DE AÇO PRETO SEM COSTURA, CONEXÃO SOLDADA, DN 65 (2 1/2"), INSTALADO EM PRUMADAS - FORNECIMENTO E INSTALAÇÃO. AF_12/2015</v>
          </cell>
          <cell r="C3169" t="str">
            <v>M</v>
          </cell>
          <cell r="D3169">
            <v>111.5</v>
          </cell>
        </row>
        <row r="3170">
          <cell r="A3170">
            <v>92341</v>
          </cell>
          <cell r="B3170" t="str">
            <v>TUBO DE AÇO GALVANIZADO COM COSTURA, CLASSE MÉDIA, DN 50 (2"), CONEXÃO ROSQUEADA, INSTALADO EM PRUMADAS - FORNECIMENTO E INSTALAÇÃO. AF_12/2015</v>
          </cell>
          <cell r="C3170" t="str">
            <v>M</v>
          </cell>
          <cell r="D3170">
            <v>63.7</v>
          </cell>
        </row>
        <row r="3171">
          <cell r="A3171">
            <v>92342</v>
          </cell>
          <cell r="B3171" t="str">
            <v>TUBO DE AÇO GALVANIZADO COM COSTURA, CLASSE MÉDIA, DN 65 (2 1/2"), CONEXÃO ROSQUEADA, INSTALADO EM PRUMADAS - FORNECIMENTO E INSTALAÇÃO. AF_12/2015</v>
          </cell>
          <cell r="C3171" t="str">
            <v>M</v>
          </cell>
          <cell r="D3171">
            <v>76.44</v>
          </cell>
        </row>
        <row r="3172">
          <cell r="A3172">
            <v>92343</v>
          </cell>
          <cell r="B3172" t="str">
            <v>TUBO DE AÇO GALVANIZADO COM COSTURA, CLASSE MÉDIA, DN 80 (3"), CONEXÃO ROSQUEADA, INSTALADO EM PRUMADAS - FORNECIMENTO E INSTALAÇÃO. AF_12/2015</v>
          </cell>
          <cell r="C3172" t="str">
            <v>M</v>
          </cell>
          <cell r="D3172">
            <v>98.01</v>
          </cell>
        </row>
        <row r="3173">
          <cell r="A3173">
            <v>92361</v>
          </cell>
          <cell r="B3173" t="str">
            <v>TUBO DE AÇO PRETO SEM COSTURA, CONEXÃO SOLDADA, DN 50 (2"), INSTALADO EM REDE DE ALIMENTAÇÃO PARA HIDRANTE - FORNECIMENTO E INSTALAÇÃO. AF_12/2015</v>
          </cell>
          <cell r="C3173" t="str">
            <v>M</v>
          </cell>
          <cell r="D3173">
            <v>60.02</v>
          </cell>
        </row>
        <row r="3174">
          <cell r="A3174">
            <v>92362</v>
          </cell>
          <cell r="B3174" t="str">
            <v>TUBO DE AÇO PRETO SEM COSTURA, CONEXÃO SOLDADA, DN 65 (2 1/2"), INSTALADO EM REDE DE ALIMENTAÇÃO PARA HIDRANTE - FORNECIMENTO E INSTALAÇÃO. AF_12/2015</v>
          </cell>
          <cell r="C3174" t="str">
            <v>M</v>
          </cell>
          <cell r="D3174">
            <v>95.48</v>
          </cell>
        </row>
        <row r="3175">
          <cell r="A3175">
            <v>92364</v>
          </cell>
          <cell r="B3175" t="str">
            <v>TUBO DE AÇO GALVANIZADO COM COSTURA, CLASSE MÉDIA, DN 32 (1 1/4"), CONEXÃO ROSQUEADA, INSTALADO EM REDE DE ALIMENTAÇÃO PARA HIDRANTE - FORNECIMENTO E INSTALAÇÃO. AF_12/2015</v>
          </cell>
          <cell r="C3175" t="str">
            <v>M</v>
          </cell>
          <cell r="D3175">
            <v>34.21</v>
          </cell>
        </row>
        <row r="3176">
          <cell r="A3176">
            <v>92365</v>
          </cell>
          <cell r="B3176" t="str">
            <v>TUBO DE AÇO GALVANIZADO COM COSTURA, CLASSE MÉDIA, DN 40 (1 1/2"), CONEXÃO ROSQUEADA, INSTALADO EM REDE DE ALIMENTAÇÃO PARA HIDRANTE - FORNECIMENTO E INSTALAÇÃO. AF_12/2015</v>
          </cell>
          <cell r="C3176" t="str">
            <v>M</v>
          </cell>
          <cell r="D3176">
            <v>39.299999999999997</v>
          </cell>
        </row>
        <row r="3177">
          <cell r="A3177">
            <v>92366</v>
          </cell>
          <cell r="B3177" t="str">
            <v>TUBO DE AÇO GALVANIZADO COM COSTURA, CLASSE MÉDIA, DN 50 (2"), CONEXÃO ROSQUEADA, INSTALADO EM REDE DE ALIMENTAÇÃO PARA HIDRANTE - FORNECIMENTO E INSTALAÇÃO. AF_12/2015</v>
          </cell>
          <cell r="C3177" t="str">
            <v>M</v>
          </cell>
          <cell r="D3177">
            <v>54.38</v>
          </cell>
        </row>
        <row r="3178">
          <cell r="A3178">
            <v>92367</v>
          </cell>
          <cell r="B3178" t="str">
            <v>TUBO DE AÇO GALVANIZADO COM COSTURA, CLASSE MÉDIA, DN 65 (2 1/2"), CONEXÃO ROSQUEADA, INSTALADO EM REDE DE ALIMENTAÇÃO PARA HIDRANTE - FORNECIMENTO E INSTALAÇÃO. AF_12/2015</v>
          </cell>
          <cell r="C3178" t="str">
            <v>M</v>
          </cell>
          <cell r="D3178">
            <v>66.709999999999994</v>
          </cell>
        </row>
        <row r="3179">
          <cell r="A3179">
            <v>92368</v>
          </cell>
          <cell r="B3179" t="str">
            <v>TUBO DE AÇO GALVANIZADO COM COSTURA, CLASSE MÉDIA, DN 80 (3"), CONEXÃO ROSQUEADA, INSTALADO EM REDE DE ALIMENTAÇÃO PARA HIDRANTE - FORNECIMENTO E INSTALAÇÃO. AF_12/2015</v>
          </cell>
          <cell r="C3179" t="str">
            <v>M</v>
          </cell>
          <cell r="D3179">
            <v>87.89</v>
          </cell>
        </row>
        <row r="3180">
          <cell r="A3180">
            <v>92648</v>
          </cell>
          <cell r="B3180" t="str">
            <v>TUBO DE AÇO PRETO SEM COSTURA, CONEXÃO SOLDADA, DN 40 (1 1/2"), INSTALADO EM REDE DE ALIMENTAÇÃO PARA SPRINKLER - FORNECIMENTO E INSTALAÇÃO. AF_12/2015</v>
          </cell>
          <cell r="C3180" t="str">
            <v>M</v>
          </cell>
          <cell r="D3180">
            <v>51.59</v>
          </cell>
        </row>
        <row r="3181">
          <cell r="A3181">
            <v>92649</v>
          </cell>
          <cell r="B3181" t="str">
            <v>TUBO DE AÇO PRETO SEM COSTURA, CONEXÃO SOLDADA, DN 50 (2"), INSTALADO EM REDE DE ALIMENTAÇÃO PARA SPRINKLER - FORNECIMENTO E INSTALAÇÃO. AF_12/2015</v>
          </cell>
          <cell r="C3181" t="str">
            <v>M</v>
          </cell>
          <cell r="D3181">
            <v>62.79</v>
          </cell>
        </row>
        <row r="3182">
          <cell r="A3182">
            <v>92650</v>
          </cell>
          <cell r="B3182" t="str">
            <v>TUBO DE AÇO PRETO SEM COSTURA, CONEXÃO SOLDADA, DN 65 (2 1/2"), INSTALADO EM REDE DE ALIMENTAÇÃO PARA SPRINKLER - FORNECIMENTO E INSTALAÇÃO. AF_12/2015</v>
          </cell>
          <cell r="C3182" t="str">
            <v>M</v>
          </cell>
          <cell r="D3182">
            <v>98.25</v>
          </cell>
        </row>
        <row r="3183">
          <cell r="A3183">
            <v>92652</v>
          </cell>
          <cell r="B3183" t="str">
            <v>TUBO DE AÇO GALVANIZADO COM COSTURA, CLASSE MÉDIA, CONEXÃO ROSQUEADA, DN 32 (1 1/4"), INSTALADO EM REDE DE ALIMENTAÇÃO PARA SPRINKLER - FORNECIMENTO E INSTALAÇÃO. AF_12/2015</v>
          </cell>
          <cell r="C3183" t="str">
            <v>M</v>
          </cell>
          <cell r="D3183">
            <v>37.65</v>
          </cell>
        </row>
        <row r="3184">
          <cell r="A3184">
            <v>92653</v>
          </cell>
          <cell r="B3184" t="str">
            <v>TUBO DE AÇO GALVANIZADO COM COSTURA, CLASSE MÉDIA, CONEXÃO ROSQUEADA, DN 40 (1 1/2"), INSTALADO EM REDE DE ALIMENTAÇÃO PARA SPRINKLER - FORNECIMENTO E INSTALAÇÃO. AF_12/2015</v>
          </cell>
          <cell r="C3184" t="str">
            <v>M</v>
          </cell>
          <cell r="D3184">
            <v>42.77</v>
          </cell>
        </row>
        <row r="3185">
          <cell r="A3185">
            <v>92654</v>
          </cell>
          <cell r="B3185" t="str">
            <v>TUBO DE AÇO GALVANIZADO COM COSTURA, CLASSE MÉDIA, CONEXÃO ROSQUEADA, DN 50 (2"), INSTALADO EM REDE DE ALIMENTAÇÃO PARA SPRINKLER - FORNECIMENTO E INSTALAÇÃO. AF_12/2015</v>
          </cell>
          <cell r="C3185" t="str">
            <v>M</v>
          </cell>
          <cell r="D3185">
            <v>57.85</v>
          </cell>
        </row>
        <row r="3186">
          <cell r="A3186">
            <v>92655</v>
          </cell>
          <cell r="B3186" t="str">
            <v>TUBO DE AÇO GALVANIZADO COM COSTURA, CLASSE MÉDIA, CONEXÃO ROSQUEADA, DN 65 (2 1/2"), INSTALADO EM REDE DE ALIMENTAÇÃO PARA SPRINKLER - FORNECIMENTO E INSTALAÇÃO. AF_12/2015</v>
          </cell>
          <cell r="C3186" t="str">
            <v>M</v>
          </cell>
          <cell r="D3186">
            <v>70.25</v>
          </cell>
        </row>
        <row r="3187">
          <cell r="A3187">
            <v>92656</v>
          </cell>
          <cell r="B3187" t="str">
            <v>TUBO DE AÇO GALVANIZADO COM COSTURA, CLASSE MÉDIA, CONEXÃO ROSQUEADA, DN 80 (3"), INSTALADO EM REDE DE ALIMENTAÇÃO PARA SPRINKLER - FORNECIMENTO E INSTALAÇÃO. AF_12/2015</v>
          </cell>
          <cell r="C3187" t="str">
            <v>M</v>
          </cell>
          <cell r="D3187">
            <v>91.43</v>
          </cell>
        </row>
        <row r="3188">
          <cell r="A3188">
            <v>92687</v>
          </cell>
          <cell r="B3188" t="str">
            <v>TUBO DE AÇO GALVANIZADO COM COSTURA, CLASSE MÉDIA, CONEXÃO ROSQUEADA, DN 15 (1/2"), INSTALADO EM RAMAIS E SUB-RAMAIS DE GÁS - FORNECIMENTO E INSTALAÇÃO. AF_12/2015</v>
          </cell>
          <cell r="C3188" t="str">
            <v>M</v>
          </cell>
          <cell r="D3188">
            <v>17.91</v>
          </cell>
        </row>
        <row r="3189">
          <cell r="A3189">
            <v>92688</v>
          </cell>
          <cell r="B3189" t="str">
            <v>TUBO DE AÇO GALVANIZADO COM COSTURA, CLASSE MÉDIA, CONEXÃO ROSQUEADA, DN 20 (3/4"), INSTALADO EM RAMAIS E SUB-RAMAIS DE GÁS - FORNECIMENTO E INSTALAÇÃO. AF_12/2015</v>
          </cell>
          <cell r="C3189" t="str">
            <v>M</v>
          </cell>
          <cell r="D3189">
            <v>25.42</v>
          </cell>
        </row>
        <row r="3190">
          <cell r="A3190">
            <v>92689</v>
          </cell>
          <cell r="B3190" t="str">
            <v>TUBO DE AÇO PRETO SEM COSTURA, CLASSE MÉDIA, CONEXÃO SOLDADA, DN 15 (1/2"), INSTALADO EM RAMAIS E SUB-RAMAIS DE GÁS - FORNECIMENTO E INSTALAÇÃO. AF_12/2015</v>
          </cell>
          <cell r="C3190" t="str">
            <v>M</v>
          </cell>
          <cell r="D3190">
            <v>26.1</v>
          </cell>
        </row>
        <row r="3191">
          <cell r="A3191">
            <v>92690</v>
          </cell>
          <cell r="B3191" t="str">
            <v>TUBO DE AÇO PRETO SEM COSTURA, CLASSE MÉDIA, CONEXÃO SOLDADA, DN 20 (3/4"), INSTALADO EM RAMAIS E SUB-RAMAIS DE GÁS - FORNECIMENTO E INSTALAÇÃO. AF_12/2015</v>
          </cell>
          <cell r="C3191" t="str">
            <v>M</v>
          </cell>
          <cell r="D3191">
            <v>37.86</v>
          </cell>
        </row>
        <row r="3192">
          <cell r="A3192">
            <v>94462</v>
          </cell>
          <cell r="B3192" t="str">
            <v>TUBO DE AÇO GALVANIZADO COM COSTURA, CLASSE MÉDIA, DN 50 (2), CONEXÃO ROSQUEADA, INSTALADO EM RESERVAÇÃO DE ÁGUA DE EDIFICAÇÃO QUE POSSUA RESERVATÓRIO DE FIBRA/FIBROCIMENTO  FORNECIMENTO E INSTALAÇÃO. AF_06/2016</v>
          </cell>
          <cell r="C3192" t="str">
            <v>M</v>
          </cell>
          <cell r="D3192">
            <v>63.65</v>
          </cell>
        </row>
        <row r="3193">
          <cell r="A3193">
            <v>94463</v>
          </cell>
          <cell r="B3193" t="str">
            <v>TUBO DE AÇO GALVANIZADO COM COSTURA, CLASSE MÉDIA, DN 65 (2 1/2), CONEXÃO ROSQUEADA, INSTALADO EM RESERVAÇÃO DE ÁGUA DE EDIFICAÇÃO QUE POSSUA RESERVATÓRIO DE FIBRA/FIBROCIMENTO  FORNECIMENTO E INSTALAÇÃO. AF_06/2016</v>
          </cell>
          <cell r="C3193" t="str">
            <v>M</v>
          </cell>
          <cell r="D3193">
            <v>74.05</v>
          </cell>
        </row>
        <row r="3194">
          <cell r="A3194">
            <v>94464</v>
          </cell>
          <cell r="B3194" t="str">
            <v>TUBO DE AÇO GALVANIZADO COM COSTURA, CLASSE MÉDIA, DN 80 (3), CONEXÃO ROSQUEADA, INSTALADO EM RESERVAÇÃO DE ÁGUA DE EDIFICAÇÃO QUE POSSUA RESERVATÓRIO DE FIBRA/FIBROCIMENTO  FORNECIMENTO E INSTALAÇÃO. AF_06/2016</v>
          </cell>
          <cell r="C3194" t="str">
            <v>M</v>
          </cell>
          <cell r="D3194">
            <v>103.78</v>
          </cell>
        </row>
        <row r="3195">
          <cell r="A3195">
            <v>94602</v>
          </cell>
          <cell r="B3195" t="str">
            <v>TUBO EM COBRE RÍGIDO, DN 54 MM, CLASSE E, SEM ISOLAMENTO, INSTALADO EM RESERVAÇÃO DE ÁGUA DE EDIFICAÇÃO QUE POSSUA RESERVATÓRIO DE FIBRA/FIBROCIMENTO  FORNECIMENTO E INSTALAÇÃO. AF_06/2016</v>
          </cell>
          <cell r="C3195" t="str">
            <v>M</v>
          </cell>
          <cell r="D3195">
            <v>129.16</v>
          </cell>
        </row>
        <row r="3196">
          <cell r="A3196">
            <v>94603</v>
          </cell>
          <cell r="B3196" t="str">
            <v>TUBO EM COBRE RÍGIDO, DN 66 MM, CLASSE E, SEM ISOLAMENTO, INSTALADO EM RESERVAÇÃO DE ÁGUA DE EDIFICAÇÃO QUE POSSUA RESERVATÓRIO DE FIBRA/FIBROCIMENTO  FORNECIMENTO E INSTALAÇÃO. AF_06/2016</v>
          </cell>
          <cell r="C3196" t="str">
            <v>M</v>
          </cell>
          <cell r="D3196">
            <v>172.09</v>
          </cell>
        </row>
        <row r="3197">
          <cell r="A3197">
            <v>94604</v>
          </cell>
          <cell r="B3197" t="str">
            <v>TUBO EM COBRE RÍGIDO, DN 79 MM, CLASSE E, SEM ISOLAMENTO, INSTALADO EM RESERVAÇÃO DE ÁGUA DE EDIFICAÇÃO QUE POSSUA RESERVATÓRIO DE FIBRA/FIBROCIMENTO  FORNECIMENTO E INSTALAÇÃO. AF_06/2016</v>
          </cell>
          <cell r="C3197" t="str">
            <v>M</v>
          </cell>
          <cell r="D3197">
            <v>233.96</v>
          </cell>
        </row>
        <row r="3198">
          <cell r="A3198">
            <v>94605</v>
          </cell>
          <cell r="B3198" t="str">
            <v>TUBO EM COBRE RÍGIDO, DN 104 MM, CLASSE E, SEM ISOLAMENTO, INSTALADO EM RESERVAÇÃO DE ÁGUA DE EDIFICAÇÃO QUE POSSUA RESERVATÓRIO DE FIBRA/FIBROCIMENTO  FORNECIMENTO E INSTALAÇÃO. AF_06/2016</v>
          </cell>
          <cell r="C3198" t="str">
            <v>M</v>
          </cell>
          <cell r="D3198">
            <v>332.52</v>
          </cell>
        </row>
        <row r="3199">
          <cell r="A3199">
            <v>94648</v>
          </cell>
          <cell r="B3199" t="str">
            <v>TUBO, PVC, SOLDÁVEL, DN  25 MM, INSTALADO EM RESERVAÇÃO DE ÁGUA DE EDIFICAÇÃO QUE POSSUA RESERVATÓRIO DE FIBRA/FIBROCIMENTO   FORNECIMENTO E INSTALAÇÃO. AF_06/2016</v>
          </cell>
          <cell r="C3199" t="str">
            <v>M</v>
          </cell>
          <cell r="D3199">
            <v>7.28</v>
          </cell>
        </row>
        <row r="3200">
          <cell r="A3200">
            <v>94649</v>
          </cell>
          <cell r="B3200" t="str">
            <v>TUBO, PVC, SOLDÁVEL, DN 32 MM, INSTALADO EM RESERVAÇÃO DE ÁGUA DE EDIFICAÇÃO QUE POSSUA RESERVATÓRIO DE FIBRA/FIBROCIMENTO   FORNECIMENTO E INSTALAÇÃO. AF_06/2016</v>
          </cell>
          <cell r="C3200" t="str">
            <v>M</v>
          </cell>
          <cell r="D3200">
            <v>10.5</v>
          </cell>
        </row>
        <row r="3201">
          <cell r="A3201">
            <v>94650</v>
          </cell>
          <cell r="B3201" t="str">
            <v>TUBO, PVC, SOLDÁVEL, DN 40 MM, INSTALADO EM RESERVAÇÃO DE ÁGUA DE EDIFICAÇÃO QUE POSSUA RESERVATÓRIO DE FIBRA/FIBROCIMENTO   FORNECIMENTO E INSTALAÇÃO. AF_06/2016</v>
          </cell>
          <cell r="C3201" t="str">
            <v>M</v>
          </cell>
          <cell r="D3201">
            <v>15</v>
          </cell>
        </row>
        <row r="3202">
          <cell r="A3202">
            <v>94651</v>
          </cell>
          <cell r="B3202" t="str">
            <v>TUBO, PVC, SOLDÁVEL, DN 50 MM, INSTALADO EM RESERVAÇÃO DE ÁGUA DE EDIFICAÇÃO QUE POSSUA RESERVATÓRIO DE FIBRA/FIBROCIMENTO   FORNECIMENTO E INSTALAÇÃO. AF_06/2016</v>
          </cell>
          <cell r="C3202" t="str">
            <v>M</v>
          </cell>
          <cell r="D3202">
            <v>16.22</v>
          </cell>
        </row>
        <row r="3203">
          <cell r="A3203">
            <v>94652</v>
          </cell>
          <cell r="B3203" t="str">
            <v>TUBO, PVC, SOLDÁVEL, DN 60 MM, INSTALADO EM RESERVAÇÃO DE ÁGUA DE EDIFICAÇÃO QUE POSSUA RESERVATÓRIO DE FIBRA/FIBROCIMENTO   FORNECIMENTO E INSTALAÇÃO. AF_06/2016</v>
          </cell>
          <cell r="C3203" t="str">
            <v>M</v>
          </cell>
          <cell r="D3203">
            <v>26.4</v>
          </cell>
        </row>
        <row r="3204">
          <cell r="A3204">
            <v>94653</v>
          </cell>
          <cell r="B3204" t="str">
            <v>TUBO, PVC, SOLDÁVEL, DN 75 MM, INSTALADO EM RESERVAÇÃO DE ÁGUA DE EDIFICAÇÃO QUE POSSUA RESERVATÓRIO DE FIBRA/FIBROCIMENTO   FORNECIMENTO E INSTALAÇÃO. AF_06/2016</v>
          </cell>
          <cell r="C3204" t="str">
            <v>M</v>
          </cell>
          <cell r="D3204">
            <v>36.880000000000003</v>
          </cell>
        </row>
        <row r="3205">
          <cell r="A3205">
            <v>94654</v>
          </cell>
          <cell r="B3205" t="str">
            <v>TUBO, PVC, SOLDÁVEL, DN 85 MM, INSTALADO EM RESERVAÇÃO DE ÁGUA DE EDIFICAÇÃO QUE POSSUA RESERVATÓRIO DE FIBRA/FIBROCIMENTO   FORNECIMENTO E INSTALAÇÃO. AF_06/2016</v>
          </cell>
          <cell r="C3205" t="str">
            <v>M</v>
          </cell>
          <cell r="D3205">
            <v>49.96</v>
          </cell>
        </row>
        <row r="3206">
          <cell r="A3206">
            <v>94655</v>
          </cell>
          <cell r="B3206" t="str">
            <v>TUBO, PVC, SOLDÁVEL, DN 110 MM, INSTALADO EM RESERVAÇÃO DE ÁGUA DE EDIFICAÇÃO QUE POSSUA RESERVATÓRIO DE FIBRA/FIBROCIMENTO   FORNECIMENTO E INSTALAÇÃO. AF_06/2016</v>
          </cell>
          <cell r="C3206" t="str">
            <v>M</v>
          </cell>
          <cell r="D3206">
            <v>68.63</v>
          </cell>
        </row>
        <row r="3207">
          <cell r="A3207">
            <v>94716</v>
          </cell>
          <cell r="B3207" t="str">
            <v>TUBO, CPVC, SOLDÁVEL, DN 22 MM, INSTALADO EM RESERVAÇÃO DE ÁGUA DE EDIFICAÇÃO QUE POSSUA RESERVATÓRIO DE FIBRA/FIBROCIMENTO  FORNECIMENTO E INSTALAÇÃO. AF_06/2016</v>
          </cell>
          <cell r="C3207" t="str">
            <v>M</v>
          </cell>
          <cell r="D3207">
            <v>21.51</v>
          </cell>
        </row>
        <row r="3208">
          <cell r="A3208">
            <v>94717</v>
          </cell>
          <cell r="B3208" t="str">
            <v>TUBO, CPVC, SOLDÁVEL, DN 28 MM, INSTALADO EM RESERVAÇÃO DE ÁGUA DE EDIFICAÇÃO QUE POSSUA RESERVATÓRIO DE FIBRA/FIBROCIMENTO  FORNECIMENTO E INSTALAÇÃO. AF_06/2016</v>
          </cell>
          <cell r="C3208" t="str">
            <v>M</v>
          </cell>
          <cell r="D3208">
            <v>31.88</v>
          </cell>
        </row>
        <row r="3209">
          <cell r="A3209">
            <v>94718</v>
          </cell>
          <cell r="B3209" t="str">
            <v>TUBO, CPVC, SOLDÁVEL, DN 35 MM, INSTALADO EM RESERVAÇÃO DE ÁGUA DE EDIFICAÇÃO QUE POSSUA RESERVATÓRIO DE FIBRA/FIBROCIMENTO  FORNECIMENTO E INSTALAÇÃO. AF_06/2016</v>
          </cell>
          <cell r="C3209" t="str">
            <v>M</v>
          </cell>
          <cell r="D3209">
            <v>39.380000000000003</v>
          </cell>
        </row>
        <row r="3210">
          <cell r="A3210">
            <v>94719</v>
          </cell>
          <cell r="B3210" t="str">
            <v>TUBO, CPVC, SOLDÁVEL, DN 42 MM, INSTALADO EM RESERVAÇÃO DE ÁGUA DE EDIFICAÇÃO QUE POSSUA RESERVATÓRIO DE FIBRA/FIBROCIMENTO  FORNECIMENTO E INSTALAÇÃO. AF_06/2016</v>
          </cell>
          <cell r="C3210" t="str">
            <v>M</v>
          </cell>
          <cell r="D3210">
            <v>51.82</v>
          </cell>
        </row>
        <row r="3211">
          <cell r="A3211">
            <v>94720</v>
          </cell>
          <cell r="B3211" t="str">
            <v>TUBO, CPVC, SOLDÁVEL, DN 54 MM, INSTALADO EM RESERVAÇÃO DE ÁGUA DE EDIFICAÇÃO QUE POSSUA RESERVATÓRIO DE FIBRA/FIBROCIMENTO  FORNECIMENTO E INSTALAÇÃO. AF_06/2016</v>
          </cell>
          <cell r="C3211" t="str">
            <v>M</v>
          </cell>
          <cell r="D3211">
            <v>78.06</v>
          </cell>
        </row>
        <row r="3212">
          <cell r="A3212">
            <v>94721</v>
          </cell>
          <cell r="B3212" t="str">
            <v>TUBO, CPVC, SOLDÁVEL, DN 73 MM, INSTALADO EM RESERVAÇÃO DE ÁGUA DE EDIFICAÇÃO QUE POSSUA RESERVATÓRIO DE FIBRA/FIBROCIMENTO  FORNECIMENTO E INSTALAÇÃO. AF_06/2016</v>
          </cell>
          <cell r="C3212" t="str">
            <v>M</v>
          </cell>
          <cell r="D3212">
            <v>114.52</v>
          </cell>
        </row>
        <row r="3213">
          <cell r="A3213">
            <v>94722</v>
          </cell>
          <cell r="B3213" t="str">
            <v>TUBO, CPVC, SOLDÁVEL, DN 89 MM, INSTALADO EM RESERVAÇÃO DE ÁGUA DE EDIFICAÇÃO QUE POSSUA RESERVATÓRIO DE FIBRA/FIBROCIMENTO  FORNECIMENTO E INSTALAÇÃO. AF_06/2016</v>
          </cell>
          <cell r="C3213" t="str">
            <v>M</v>
          </cell>
          <cell r="D3213">
            <v>199.22</v>
          </cell>
        </row>
        <row r="3214">
          <cell r="A3214">
            <v>95697</v>
          </cell>
          <cell r="B3214" t="str">
            <v>TUBO DE AÇO PRETO SEM COSTURA, CONEXÃO SOLDADA, DN 40 (1 1/2"), INSTALADO EM REDE DE ALIMENTAÇÃO PARA HIDRANTE - FORNECIMENTO E INSTALAÇÃO. AF_12/2015</v>
          </cell>
          <cell r="C3214" t="str">
            <v>M</v>
          </cell>
          <cell r="D3214">
            <v>48.82</v>
          </cell>
        </row>
        <row r="3215">
          <cell r="A3215">
            <v>96635</v>
          </cell>
          <cell r="B3215" t="str">
            <v>TUBO, PPR, DN 25, CLASSE PN 20,  INSTALADO EM RAMAL OU SUB-RAMAL DE ÁGUA  FORNECIMENTO E INSTALAÇÃO. AF_06/2015</v>
          </cell>
          <cell r="C3215" t="str">
            <v>M</v>
          </cell>
          <cell r="D3215">
            <v>22.31</v>
          </cell>
        </row>
        <row r="3216">
          <cell r="A3216">
            <v>96636</v>
          </cell>
          <cell r="B3216" t="str">
            <v>TUBO, PPR, DN 25, CLASSE PN 25 INSTALADO EM RAMAL OU SUB-RAMAL DE ÁGUA  FORNECIMENTO E INSTALAÇÃO. AF_06/2015</v>
          </cell>
          <cell r="C3216" t="str">
            <v>M</v>
          </cell>
          <cell r="D3216">
            <v>23.58</v>
          </cell>
        </row>
        <row r="3217">
          <cell r="A3217">
            <v>96644</v>
          </cell>
          <cell r="B3217" t="str">
            <v>TUBO, PPR, DN 25, CLASSE PN 20,  INSTALADO EM RAMAL DE DISTRIBUIÇÃO DE ÁGUA  FORNECIMENTO E INSTALAÇÃO. AF_06/2015</v>
          </cell>
          <cell r="C3217" t="str">
            <v>M</v>
          </cell>
          <cell r="D3217">
            <v>14.48</v>
          </cell>
        </row>
        <row r="3218">
          <cell r="A3218">
            <v>96645</v>
          </cell>
          <cell r="B3218" t="str">
            <v>TUBO, PPR, DN 32, CLASSE PN 12,  INSTALADO EM RAMAL DE DISTRIBUIÇÃO DE ÁGUA  FORNECIMENTO E INSTALAÇÃO. AF_06/2015</v>
          </cell>
          <cell r="C3218" t="str">
            <v>M</v>
          </cell>
          <cell r="D3218">
            <v>18.75</v>
          </cell>
        </row>
        <row r="3219">
          <cell r="A3219">
            <v>96646</v>
          </cell>
          <cell r="B3219" t="str">
            <v>TUBO, PPR, DN 40, CLASSE PN 12,  INSTALADO EM RAMAL DE DISTRIBUIÇÃO DE ÁGUA  FORNECIMENTO E INSTALAÇÃO. AF_06/2015</v>
          </cell>
          <cell r="C3219" t="str">
            <v>M</v>
          </cell>
          <cell r="D3219">
            <v>29.1</v>
          </cell>
        </row>
        <row r="3220">
          <cell r="A3220">
            <v>96647</v>
          </cell>
          <cell r="B3220" t="str">
            <v>TUBO, PPR, DN 25, CLASSE PN 25,  INSTALADO EM RAMAL DE DISTRIBUIÇÃO DE ÁGUA  FORNECIMENTO E INSTALAÇÃO. AF_06/2015</v>
          </cell>
          <cell r="C3220" t="str">
            <v>M</v>
          </cell>
          <cell r="D3220">
            <v>13.06</v>
          </cell>
        </row>
        <row r="3221">
          <cell r="A3221">
            <v>96648</v>
          </cell>
          <cell r="B3221" t="str">
            <v>TUBO, PPR, DN 32, CLASSE PN 25,  INSTALADO EM RAMAL DE DISTRIBUIÇÃO DE ÁGUA  FORNECIMENTO E INSTALAÇÃO. AF_06/2015</v>
          </cell>
          <cell r="C3221" t="str">
            <v>M</v>
          </cell>
          <cell r="D3221">
            <v>23.82</v>
          </cell>
        </row>
        <row r="3222">
          <cell r="A3222">
            <v>96649</v>
          </cell>
          <cell r="B3222" t="str">
            <v>TUBO, PPR, DN 40, CLASSE PN 25,  INSTALADO EM RAMAL DE DISTRIBUIÇÃO DE ÁGUA  FORNECIMENTO E INSTALAÇÃO. AF_06/2015</v>
          </cell>
          <cell r="C3222" t="str">
            <v>M</v>
          </cell>
          <cell r="D3222">
            <v>35.130000000000003</v>
          </cell>
        </row>
        <row r="3223">
          <cell r="A3223">
            <v>96668</v>
          </cell>
          <cell r="B3223" t="str">
            <v>TUBO, PPR, DN 25, CLASSE PN 20,  INSTALADO EM PRUMADA DE ÁGUA  FORNECIMENTO E INSTALAÇÃO. AF_06/2015</v>
          </cell>
          <cell r="C3223" t="str">
            <v>M</v>
          </cell>
          <cell r="D3223">
            <v>9.02</v>
          </cell>
        </row>
        <row r="3224">
          <cell r="A3224">
            <v>96669</v>
          </cell>
          <cell r="B3224" t="str">
            <v>TUBO, PPR, DN 32, CLASSE PN 12,  INSTALADO EM PRUMADA DE ÁGUA  FORNECIMENTO E INSTALAÇÃO. AF_06/2015</v>
          </cell>
          <cell r="C3224" t="str">
            <v>M</v>
          </cell>
          <cell r="D3224">
            <v>11.21</v>
          </cell>
        </row>
        <row r="3225">
          <cell r="A3225">
            <v>96670</v>
          </cell>
          <cell r="B3225" t="str">
            <v>TUBO, PPR, DN 40, CLASSE PN 12,  INSTALADO EM PRUMADA DE ÁGUA  FORNECIMENTO E INSTALAÇÃO. AF_06/2015</v>
          </cell>
          <cell r="C3225" t="str">
            <v>M</v>
          </cell>
          <cell r="D3225">
            <v>17.02</v>
          </cell>
        </row>
        <row r="3226">
          <cell r="A3226">
            <v>96671</v>
          </cell>
          <cell r="B3226" t="str">
            <v>TUBO, PPR, DN 50, CLASSE PN 12,  INSTALADO EM PRUMADA DE ÁGUA  FORNECIMENTO E INSTALAÇÃO. AF_06/2015</v>
          </cell>
          <cell r="C3226" t="str">
            <v>M</v>
          </cell>
          <cell r="D3226">
            <v>22.81</v>
          </cell>
        </row>
        <row r="3227">
          <cell r="A3227">
            <v>96672</v>
          </cell>
          <cell r="B3227" t="str">
            <v>TUBO, PPR, DN 63, CLASSE PN 12,  INSTALADO EM PRUMADA DE ÁGUA  FORNECIMENTO E INSTALAÇÃO. AF_06/2015</v>
          </cell>
          <cell r="C3227" t="str">
            <v>M</v>
          </cell>
          <cell r="D3227">
            <v>33.5</v>
          </cell>
        </row>
        <row r="3228">
          <cell r="A3228">
            <v>96673</v>
          </cell>
          <cell r="B3228" t="str">
            <v>TUBO, PPR, DN 75, CLASSE PN 12,  INSTALADO EM PRUMADA DE ÁGUA  FORNECIMENTO E INSTALAÇÃO. AF_06/2015</v>
          </cell>
          <cell r="C3228" t="str">
            <v>M</v>
          </cell>
          <cell r="D3228">
            <v>54.67</v>
          </cell>
        </row>
        <row r="3229">
          <cell r="A3229">
            <v>96674</v>
          </cell>
          <cell r="B3229" t="str">
            <v>TUBO, PPR, DN 90, CLASSE PN 12,  INSTALADO EM PRUMADA DE ÁGUA  FORNECIMENTO E INSTALAÇÃO. AF_06/2015</v>
          </cell>
          <cell r="C3229" t="str">
            <v>M</v>
          </cell>
          <cell r="D3229">
            <v>76.81</v>
          </cell>
        </row>
        <row r="3230">
          <cell r="A3230">
            <v>96675</v>
          </cell>
          <cell r="B3230" t="str">
            <v>TUBO, PPR, DN 110, CLASSE PN 12,  INSTALADO EM PRUMADA DE ÁGUA  FORNECIMENTO E INSTALAÇÃO. AF_06/2015</v>
          </cell>
          <cell r="C3230" t="str">
            <v>M</v>
          </cell>
          <cell r="D3230">
            <v>133.35</v>
          </cell>
        </row>
        <row r="3231">
          <cell r="A3231">
            <v>96676</v>
          </cell>
          <cell r="B3231" t="str">
            <v>TUBO, PPR, DN 25, CLASSE PN 25,  INSTALADO EM PRUMADA DE ÁGUA  FORNECIMENTO E INSTALAÇÃO. AF_06/2015</v>
          </cell>
          <cell r="C3231" t="str">
            <v>M</v>
          </cell>
          <cell r="D3231">
            <v>8.99</v>
          </cell>
        </row>
        <row r="3232">
          <cell r="A3232">
            <v>96677</v>
          </cell>
          <cell r="B3232" t="str">
            <v>TUBO, PPR, DN 32, CLASSE PN 25,  INSTALADO EM PRUMADA DE ÁGUA  FORNECIMENTO E INSTALAÇÃO. AF_06/2015</v>
          </cell>
          <cell r="C3232" t="str">
            <v>M</v>
          </cell>
          <cell r="D3232">
            <v>14.82</v>
          </cell>
        </row>
        <row r="3233">
          <cell r="A3233">
            <v>96678</v>
          </cell>
          <cell r="B3233" t="str">
            <v>TUBO, PPR, DN 40, CLASSE PN 25,  INSTALADO EM PRUMADA DE ÁGUA  FORNECIMENTO E INSTALAÇÃO. AF_06/2015</v>
          </cell>
          <cell r="C3233" t="str">
            <v>M</v>
          </cell>
          <cell r="D3233">
            <v>20.61</v>
          </cell>
        </row>
        <row r="3234">
          <cell r="A3234">
            <v>96679</v>
          </cell>
          <cell r="B3234" t="str">
            <v>TUBO, PPR, DN 50, CLASSE PN 25,  INSTALADO EM PRUMADA DE ÁGUA  FORNECIMENTO E INSTALAÇÃO. AF_06/2015</v>
          </cell>
          <cell r="C3234" t="str">
            <v>M</v>
          </cell>
          <cell r="D3234">
            <v>30.07</v>
          </cell>
        </row>
        <row r="3235">
          <cell r="A3235">
            <v>96680</v>
          </cell>
          <cell r="B3235" t="str">
            <v>TUBO, PPR, DN 63, CLASSE PN 25,  INSTALADO EM PRUMADA DE ÁGUA  FORNECIMENTO E INSTALAÇÃO. AF_06/2015</v>
          </cell>
          <cell r="C3235" t="str">
            <v>M</v>
          </cell>
          <cell r="D3235">
            <v>40.57</v>
          </cell>
        </row>
        <row r="3236">
          <cell r="A3236">
            <v>96681</v>
          </cell>
          <cell r="B3236" t="str">
            <v>TUBO, PPR, DN 75, CLASSE PN 25,  INSTALADO EM PRUMADA DE ÁGUA  FORNECIMENTO E INSTALAÇÃO. AF_06/2015</v>
          </cell>
          <cell r="C3236" t="str">
            <v>M</v>
          </cell>
          <cell r="D3236">
            <v>75.540000000000006</v>
          </cell>
        </row>
        <row r="3237">
          <cell r="A3237">
            <v>96682</v>
          </cell>
          <cell r="B3237" t="str">
            <v>TUBO, PPR, DN 90, CLASSE PN 25,  INSTALADO EM PRUMADA DE ÁGUA  FORNECIMENTO E INSTALAÇÃO. AF_06/2015</v>
          </cell>
          <cell r="C3237" t="str">
            <v>M</v>
          </cell>
          <cell r="D3237">
            <v>111.4</v>
          </cell>
        </row>
        <row r="3238">
          <cell r="A3238">
            <v>96683</v>
          </cell>
          <cell r="B3238" t="str">
            <v>TUBO, PPR, DN 110, CLASSE PN 25,  INSTALADO EM PRUMADA DE ÁGUA  FORNECIMENTO E INSTALAÇÃO. AF_06/2015</v>
          </cell>
          <cell r="C3238" t="str">
            <v>M</v>
          </cell>
          <cell r="D3238">
            <v>152.58000000000001</v>
          </cell>
        </row>
        <row r="3239">
          <cell r="A3239">
            <v>96718</v>
          </cell>
          <cell r="B3239" t="str">
            <v>TUBO, PPR, DN 20, CLASSE PN 20,  INSTALADO EM RESERVAÇÃO DE ÁGUA DE EDIFICAÇÃO QUE POSSUA RESERVATÓRIO DE FIBRA/FIBROCIMENTO  FORNECIMENTO E INSTALAÇÃO. AF_06/2016</v>
          </cell>
          <cell r="C3239" t="str">
            <v>M</v>
          </cell>
          <cell r="D3239">
            <v>5.88</v>
          </cell>
        </row>
        <row r="3240">
          <cell r="A3240">
            <v>96719</v>
          </cell>
          <cell r="B3240" t="str">
            <v>TUBO, PPR, DN 25, CLASSE PN 20,  INSTALADO EM RESERVAÇÃO DE ÁGUA DE EDIFICAÇÃO QUE POSSUA RESERVATÓRIO DE FIBRA/FIBROCIMENTO  FORNECIMENTO E INSTALAÇÃO. AF_06/2016</v>
          </cell>
          <cell r="C3240" t="str">
            <v>M</v>
          </cell>
          <cell r="D3240">
            <v>12.29</v>
          </cell>
        </row>
        <row r="3241">
          <cell r="A3241">
            <v>96720</v>
          </cell>
          <cell r="B3241" t="str">
            <v>TUBO, PPR, DN 32, CLASSE PN 12,  INSTALADO EM RESERVAÇÃO DE ÁGUA DE EDIFICAÇÃO QUE POSSUA RESERVATÓRIO DE FIBRA/FIBROCIMENTO  FORNECIMENTO E INSTALAÇÃO. AF_06/2016</v>
          </cell>
          <cell r="C3241" t="str">
            <v>M</v>
          </cell>
          <cell r="D3241">
            <v>14.91</v>
          </cell>
        </row>
        <row r="3242">
          <cell r="A3242">
            <v>96721</v>
          </cell>
          <cell r="B3242" t="str">
            <v>TUBO, PPR, DN 40, CLASSE PN 12,  INSTALADO EM RESERVAÇÃO DE ÁGUA DE EDIFICAÇÃO QUE POSSUA RESERVATÓRIO DE FIBRA/FIBROCIMENTO  FORNECIMENTO E INSTALAÇÃO. AF_06/2016</v>
          </cell>
          <cell r="C3242" t="str">
            <v>M</v>
          </cell>
          <cell r="D3242">
            <v>19.89</v>
          </cell>
        </row>
        <row r="3243">
          <cell r="A3243">
            <v>96722</v>
          </cell>
          <cell r="B3243" t="str">
            <v>TUBO, PPR, DN 50, CLASSE PN 12,  INSTALADO EM RESERVAÇÃO DE ÁGUA DE EDIFICAÇÃO QUE POSSUA RESERVATÓRIO DE FIBRA/FIBROCIMENTO  FORNECIMENTO E INSTALAÇÃO. AF_06/2016</v>
          </cell>
          <cell r="C3243" t="str">
            <v>M</v>
          </cell>
          <cell r="D3243">
            <v>27.24</v>
          </cell>
        </row>
        <row r="3244">
          <cell r="A3244">
            <v>96723</v>
          </cell>
          <cell r="B3244" t="str">
            <v>TUBO, PPR, DN 63, CLASSE PN 12,  INSTALADO EM RESERVAÇÃO DE ÁGUA DE EDIFICAÇÃO QUE POSSUA RESERVATÓRIO DE FIBRA/FIBROCIMENTO  FORNECIMENTO E INSTALAÇÃO. AF_06/2016</v>
          </cell>
          <cell r="C3244" t="str">
            <v>M</v>
          </cell>
          <cell r="D3244">
            <v>35.96</v>
          </cell>
        </row>
        <row r="3245">
          <cell r="A3245">
            <v>96724</v>
          </cell>
          <cell r="B3245" t="str">
            <v>TUBO, PPR, DN 75, CLASSE PN 12,  INSTALADO EM RESERVAÇÃO DE ÁGUA DE EDIFICAÇÃO QUE POSSUA RESERVATÓRIO DE FIBRA/FIBROCIMENTO  FORNECIMENTO E INSTALAÇÃO. AF_06/2016</v>
          </cell>
          <cell r="C3245" t="str">
            <v>M</v>
          </cell>
          <cell r="D3245">
            <v>58.74</v>
          </cell>
        </row>
        <row r="3246">
          <cell r="A3246">
            <v>96725</v>
          </cell>
          <cell r="B3246" t="str">
            <v>TUBO, PPR, DN 90, CLASSE PN 12,  INSTALADO EM RESERVAÇÃO DE ÁGUA DE EDIFICAÇÃO QUE POSSUA RESERVATÓRIO DE FIBRA/FIBROCIMENTO  FORNECIMENTO E INSTALAÇÃO. AF_06/2016</v>
          </cell>
          <cell r="C3246" t="str">
            <v>M</v>
          </cell>
          <cell r="D3246">
            <v>76.92</v>
          </cell>
        </row>
        <row r="3247">
          <cell r="A3247">
            <v>96726</v>
          </cell>
          <cell r="B3247" t="str">
            <v>TUBO, PPR, DN 110, CLASSE PN 12,  INSTALADO EM RESERVAÇÃO DE ÁGUA DE EDIFICAÇÃO QUE POSSUA RESERVATÓRIO DE FIBRA/FIBROCIMENTO  FORNECIMENTO E INSTALAÇÃO. AF_06/2016</v>
          </cell>
          <cell r="C3247" t="str">
            <v>M</v>
          </cell>
          <cell r="D3247">
            <v>125.32</v>
          </cell>
        </row>
        <row r="3248">
          <cell r="A3248">
            <v>96727</v>
          </cell>
          <cell r="B3248" t="str">
            <v>TUBO, PPR, DN 20, CLASSE PN 25,  INSTALADO EM RESERVAÇÃO DE ÁGUA DE EDIFICAÇÃO QUE POSSUA RESERVATÓRIO DE FIBRA/FIBROCIMENTO  FORNECIMENTO E INSTALAÇÃO. AF_06/2016</v>
          </cell>
          <cell r="C3248" t="str">
            <v>M</v>
          </cell>
          <cell r="D3248">
            <v>10.7</v>
          </cell>
        </row>
        <row r="3249">
          <cell r="A3249">
            <v>96728</v>
          </cell>
          <cell r="B3249" t="str">
            <v>TUBO, PPR, DN 25, CLASSE PN 25,  INSTALADO EM RESERVAÇÃO DE ÁGUA DE EDIFICAÇÃO QUE POSSUA RESERVATÓRIO DE FIBRA/FIBROCIMENTO  FORNECIMENTO E INSTALAÇÃO. AF_06/2016</v>
          </cell>
          <cell r="C3249" t="str">
            <v>M</v>
          </cell>
          <cell r="D3249">
            <v>12.71</v>
          </cell>
        </row>
        <row r="3250">
          <cell r="A3250">
            <v>96729</v>
          </cell>
          <cell r="B3250" t="str">
            <v>TUBO, PPR, DN 32, CLASSE PN 25,  INSTALADO EM RESERVAÇÃO DE ÁGUA DE EDIFICAÇÃO QUE POSSUA RESERVATÓRIO DE FIBRA/FIBROCIMENTO  FORNECIMENTO E INSTALAÇÃO. AF_06/2016</v>
          </cell>
          <cell r="C3250" t="str">
            <v>M</v>
          </cell>
          <cell r="D3250">
            <v>19.16</v>
          </cell>
        </row>
        <row r="3251">
          <cell r="A3251">
            <v>96730</v>
          </cell>
          <cell r="B3251" t="str">
            <v>TUBO, PPR, DN 40, CLASSE PN 25,  INSTALADO EM RESERVAÇÃO DE ÁGUA DE EDIFICAÇÃO QUE POSSUA RESERVATÓRIO DE FIBRA/FIBROCIMENTO  FORNECIMENTO E INSTALAÇÃO. AF_06/2016</v>
          </cell>
          <cell r="C3251" t="str">
            <v>M</v>
          </cell>
          <cell r="D3251">
            <v>24.05</v>
          </cell>
        </row>
        <row r="3252">
          <cell r="A3252">
            <v>96731</v>
          </cell>
          <cell r="B3252" t="str">
            <v>TUBO, PPR, DN 50, CLASSE PN 25,  INSTALADO EM RESERVAÇÃO DE ÁGUA DE EDIFICAÇÃO QUE POSSUA RESERVATÓRIO DE FIBRA/FIBROCIMENTO  FORNECIMENTO E INSTALAÇÃO. AF_06/2016</v>
          </cell>
          <cell r="C3252" t="str">
            <v>M</v>
          </cell>
          <cell r="D3252">
            <v>35.22</v>
          </cell>
        </row>
        <row r="3253">
          <cell r="A3253">
            <v>96732</v>
          </cell>
          <cell r="B3253" t="str">
            <v>TUBO, PPR, DN 63, CLASSE PN 25,  INSTALADO EM RESERVAÇÃO DE ÁGUA DE EDIFICAÇÃO QUE POSSUA RESERVATÓRIO DE FIBRA/FIBROCIMENTO  FORNECIMENTO E INSTALAÇÃO. AF_06/2016</v>
          </cell>
          <cell r="C3253" t="str">
            <v>M</v>
          </cell>
          <cell r="D3253">
            <v>43.48</v>
          </cell>
        </row>
        <row r="3254">
          <cell r="A3254">
            <v>96733</v>
          </cell>
          <cell r="B3254" t="str">
            <v>TUBO, PPR, DN 75, CLASSE PN 25,  INSTALADO EM RESERVAÇÃO DE ÁGUA DE EDIFICAÇÃO QUE POSSUA RESERVATÓRIO DE FIBRA/FIBROCIMENTO  FORNECIMENTO E INSTALAÇÃO. AF_06/2016</v>
          </cell>
          <cell r="C3254" t="str">
            <v>M</v>
          </cell>
          <cell r="D3254">
            <v>79.680000000000007</v>
          </cell>
        </row>
        <row r="3255">
          <cell r="A3255">
            <v>96734</v>
          </cell>
          <cell r="B3255" t="str">
            <v>TUBO, PPR, DN 90, CLASSE PN 25,  INSTALADO EM RESERVAÇÃO DE ÁGUA DE EDIFICAÇÃO QUE POSSUA RESERVATÓRIO DE FIBRA/FIBROCIMENTO  FORNECIMENTO E INSTALAÇÃO. AF_06/2016</v>
          </cell>
          <cell r="C3255" t="str">
            <v>M</v>
          </cell>
          <cell r="D3255">
            <v>110.11</v>
          </cell>
        </row>
        <row r="3256">
          <cell r="A3256">
            <v>96735</v>
          </cell>
          <cell r="B3256" t="str">
            <v>TUBO, PPR, DN 110, CLASSE PN 25,  INSTALADO EM RESERVAÇÃO DE ÁGUA DE EDIFICAÇÃO QUE POSSUA RESERVATÓRIO DE FIBRA/FIBROCIMENTO  FORNECIMENTO E INSTALAÇÃO. AF_06/2016</v>
          </cell>
          <cell r="C3256" t="str">
            <v>M</v>
          </cell>
          <cell r="D3256">
            <v>143.97</v>
          </cell>
        </row>
        <row r="3257">
          <cell r="A3257">
            <v>96794</v>
          </cell>
          <cell r="B3257" t="str">
            <v>TUBO, PEX, MONOCAMADA, DN 16, INSTALADO EM RAMAL OU SUB-RAMAL DE ÁGUA  FORNECIMENTO E INSTALAÇÃO. AF_06/2015</v>
          </cell>
          <cell r="C3257" t="str">
            <v>M</v>
          </cell>
          <cell r="D3257">
            <v>6.44</v>
          </cell>
        </row>
        <row r="3258">
          <cell r="A3258">
            <v>96795</v>
          </cell>
          <cell r="B3258" t="str">
            <v>TUBO, PEX, MONOCAMADA, DN 20, INSTALADO EM RAMAL OU SUB-RAMAL DE ÁGUA  FORNECIMENTO E INSTALAÇÃO. AF_06/2015</v>
          </cell>
          <cell r="C3258" t="str">
            <v>M</v>
          </cell>
          <cell r="D3258">
            <v>8.16</v>
          </cell>
        </row>
        <row r="3259">
          <cell r="A3259">
            <v>96796</v>
          </cell>
          <cell r="B3259" t="str">
            <v>TUBO, PEX, MONOCAMADA, DN 25, INSTALADO EM RAMAL OU SUB-RAMAL DE ÁGUA  FORNECIMENTO E INSTALAÇÃO. AF_06/2015</v>
          </cell>
          <cell r="C3259" t="str">
            <v>M</v>
          </cell>
          <cell r="D3259">
            <v>11.38</v>
          </cell>
        </row>
        <row r="3260">
          <cell r="A3260">
            <v>96797</v>
          </cell>
          <cell r="B3260" t="str">
            <v>TUBO, PEX, MONOCAMADA, DN 32, INSTALADO EM RAMAL OU SUB-RAMAL DE ÁGUA  FORNECIMENTO E INSTALAÇÃO. AF_06/2015</v>
          </cell>
          <cell r="C3260" t="str">
            <v>M</v>
          </cell>
          <cell r="D3260">
            <v>17.09</v>
          </cell>
        </row>
        <row r="3261">
          <cell r="A3261">
            <v>96798</v>
          </cell>
          <cell r="B3261" t="str">
            <v>TUBO, PEX, MONOCAMADA, DN 16, INSTALADO EM RAMAL DE DISTRIBUIÇÃO DE ÁGUA  FORNECIMENTO E INSTALAÇÃO. AF_06/2015</v>
          </cell>
          <cell r="C3261" t="str">
            <v>M</v>
          </cell>
          <cell r="D3261">
            <v>6.55</v>
          </cell>
        </row>
        <row r="3262">
          <cell r="A3262">
            <v>96799</v>
          </cell>
          <cell r="B3262" t="str">
            <v>TUBO, PEX, MONOCAMADA, DN 20, INSTALADO EM RAMAL DE DISTRIBUIÇÃO DE ÁGUA  FORNECIMENTO E INSTALAÇÃO. AF_06/2015</v>
          </cell>
          <cell r="C3262" t="str">
            <v>M</v>
          </cell>
          <cell r="D3262">
            <v>8.7899999999999991</v>
          </cell>
        </row>
        <row r="3263">
          <cell r="A3263">
            <v>96800</v>
          </cell>
          <cell r="B3263" t="str">
            <v>TUBO, PEX, MONOCAMADA, DN 25, INSTALADO EM RAMAL DE DISTRIBUIÇÃO DE ÁGUA  FORNECIMENTO E INSTALAÇÃO. AF_06/2015</v>
          </cell>
          <cell r="C3263" t="str">
            <v>M</v>
          </cell>
          <cell r="D3263">
            <v>12.66</v>
          </cell>
        </row>
        <row r="3264">
          <cell r="A3264">
            <v>96801</v>
          </cell>
          <cell r="B3264" t="str">
            <v>TUBO, PEX, MONOCAMADA, DN 32, INSTALADO EM RAMAL DE DISTRIBUIÇÃO DE ÁGUA  FORNECIMENTO E INSTALAÇÃO. AF_06/2015</v>
          </cell>
          <cell r="C3264" t="str">
            <v>M</v>
          </cell>
          <cell r="D3264">
            <v>19.3</v>
          </cell>
        </row>
        <row r="3265">
          <cell r="A3265">
            <v>97327</v>
          </cell>
          <cell r="B3265" t="str">
            <v>TUBO EM COBRE FLEXÍVEL, DN 1/4, COM ISOLAMENTO, INSTALADO EM RAMAL DE ALIMENTAÇÃO DE AR CONDICIONADO COM CONDENSADORA INDIVIDUAL   FORNECIMENTO E INSTALAÇÃO. AF_12/2015</v>
          </cell>
          <cell r="C3265" t="str">
            <v>M</v>
          </cell>
          <cell r="D3265">
            <v>17.79</v>
          </cell>
        </row>
        <row r="3266">
          <cell r="A3266">
            <v>97328</v>
          </cell>
          <cell r="B3266" t="str">
            <v>TUBO EM COBRE FLEXÍVEL, DN 3/8", COM ISOLAMENTO, INSTALADO EM RAMAL DE ALIMENTAÇÃO DE AR CONDICIONADO COM CONDENSADORA INDIVIDUAL  FORNECIMENTO E INSTALAÇÃO. AF_12/2015</v>
          </cell>
          <cell r="C3266" t="str">
            <v>M</v>
          </cell>
          <cell r="D3266">
            <v>30.98</v>
          </cell>
        </row>
        <row r="3267">
          <cell r="A3267">
            <v>97329</v>
          </cell>
          <cell r="B3267" t="str">
            <v>TUBO EM COBRE FLEXÍVEL, DN 1/2", COM ISOLAMENTO, INSTALADO EM RAMAL DE ALIMENTAÇÃO DE AR CONDICIONADO COM CONDENSADORA INDIVIDUAL  FORNECIMENTO E INSTALAÇÃO. AF_12/2015</v>
          </cell>
          <cell r="C3267" t="str">
            <v>M</v>
          </cell>
          <cell r="D3267">
            <v>38.53</v>
          </cell>
        </row>
        <row r="3268">
          <cell r="A3268">
            <v>97330</v>
          </cell>
          <cell r="B3268" t="str">
            <v>TUBO EM COBRE FLEXÍVEL, DN 5/8", COM ISOLAMENTO, INSTALADO EM RAMAL DE ALIMENTAÇÃO DE AR CONDICIONADO COM CONDENSADORA INDIVIDUAL  FORNECIMENTO E INSTALAÇÃO. AF_12/2015</v>
          </cell>
          <cell r="C3268" t="str">
            <v>M</v>
          </cell>
          <cell r="D3268">
            <v>46.9</v>
          </cell>
        </row>
        <row r="3269">
          <cell r="A3269">
            <v>97331</v>
          </cell>
          <cell r="B3269" t="str">
            <v>TUBO EM COBRE FLEXÍVEL, DN 1/4", COM ISOLAMENTO, INSTALADO EM RAMAL DE ALIMENTAÇÃO DE AR CONDICIONADO COM CONDENSADORA CENTRAL  FORNECIMENTO E INSTALAÇÃO. AF_12/2015</v>
          </cell>
          <cell r="C3269" t="str">
            <v>M</v>
          </cell>
          <cell r="D3269">
            <v>18.03</v>
          </cell>
        </row>
        <row r="3270">
          <cell r="A3270">
            <v>97332</v>
          </cell>
          <cell r="B3270" t="str">
            <v>TUBO EM COBRE FLEXÍVEL, DN 3/8", COM ISOLAMENTO, INSTALADO EM RAMAL DE ALIMENTAÇÃO DE AR CONDICIONADO COM CONDENSADORA CENTRAL  FORNECIMENTO E INSTALAÇÃO. AF_12/2015</v>
          </cell>
          <cell r="C3270" t="str">
            <v>M</v>
          </cell>
          <cell r="D3270">
            <v>31.27</v>
          </cell>
        </row>
        <row r="3271">
          <cell r="A3271">
            <v>97333</v>
          </cell>
          <cell r="B3271" t="str">
            <v>TUBO EM COBRE FLEXÍVEL, DN 1/2", COM ISOLAMENTO, INSTALADO EM RAMAL DE ALIMENTAÇÃO DE AR CONDICIONADO COM CONDENSADORA CENTRAL  FORNECIMENTO E INSTALAÇÃO. AF_12/2015</v>
          </cell>
          <cell r="C3271" t="str">
            <v>M</v>
          </cell>
          <cell r="D3271">
            <v>38.880000000000003</v>
          </cell>
        </row>
        <row r="3272">
          <cell r="A3272">
            <v>97334</v>
          </cell>
          <cell r="B3272" t="str">
            <v>TUBO EM COBRE FLEXÍVEL, DN 5/8, COM ISOLAMENTO, INSTALADO EM RAMAL DE ALIMENTAÇÃO DE AR CONDICIONADO COM CONDENSADORA CENTRAL   FORNECIMENTO E INSTALAÇÃO. AF_12/2015</v>
          </cell>
          <cell r="C3272" t="str">
            <v>M</v>
          </cell>
          <cell r="D3272">
            <v>47.29</v>
          </cell>
        </row>
        <row r="3273">
          <cell r="A3273">
            <v>97335</v>
          </cell>
          <cell r="B3273" t="str">
            <v>TUBO EM COBRE RÍGIDO, DN 22 MM, CLASSE A, SEM ISOLAMENTO, INSTALADO EM PRUMADA  FORNECIMENTO E INSTALAÇÃO. AF_12/2015</v>
          </cell>
          <cell r="C3273" t="str">
            <v>M</v>
          </cell>
          <cell r="D3273">
            <v>47.09</v>
          </cell>
        </row>
        <row r="3274">
          <cell r="A3274">
            <v>97336</v>
          </cell>
          <cell r="B3274" t="str">
            <v>TUBO EM COBRE RÍGIDO, DN 28 MM, CLASSE A, SEM ISOLAMENTO, INSTALADO EM PRUMADA  FORNECIMENTO E INSTALAÇÃO. AF_12/2015</v>
          </cell>
          <cell r="C3274" t="str">
            <v>M</v>
          </cell>
          <cell r="D3274">
            <v>59.79</v>
          </cell>
        </row>
        <row r="3275">
          <cell r="A3275">
            <v>97337</v>
          </cell>
          <cell r="B3275" t="str">
            <v>TUBO EM COBRE RÍGIDO, DN 35 MM, CLASSE A, SEM ISOLAMENTO, INSTALADO EM PRUMADA  FORNECIMENTO E INSTALAÇÃO. AF_12/2015</v>
          </cell>
          <cell r="C3275" t="str">
            <v>M</v>
          </cell>
          <cell r="D3275">
            <v>89.65</v>
          </cell>
        </row>
        <row r="3276">
          <cell r="A3276">
            <v>97338</v>
          </cell>
          <cell r="B3276" t="str">
            <v>TUBO EM COBRE RÍGIDO, DN 42 MM, CLASSE A, SEM ISOLAMENTO, INSTALADO EM PRUMADA  FORNECIMENTO E INSTALAÇÃO. AF_12/2015</v>
          </cell>
          <cell r="C3276" t="str">
            <v>M</v>
          </cell>
          <cell r="D3276">
            <v>107.75</v>
          </cell>
        </row>
        <row r="3277">
          <cell r="A3277">
            <v>97339</v>
          </cell>
          <cell r="B3277" t="str">
            <v>TUBO EM COBRE RÍGIDO, DN 54 MM, CLASSE A, SEM ISOLAMENTO, INSTALADO EM PRUMADA  FORNECIMENTO E INSTALAÇÃO. AF_12/2015</v>
          </cell>
          <cell r="C3277" t="str">
            <v>M</v>
          </cell>
          <cell r="D3277">
            <v>115.96</v>
          </cell>
        </row>
        <row r="3278">
          <cell r="A3278">
            <v>97340</v>
          </cell>
          <cell r="B3278" t="str">
            <v>TUBO EM COBRE RÍGIDO, DN 66 MM, CLASSE A, SEM ISOLAMENTO, INSTALADO EM PRUMADA  FORNECIMENTO E INSTALAÇÃO. AF_12/2015</v>
          </cell>
          <cell r="C3278" t="str">
            <v>M</v>
          </cell>
          <cell r="D3278">
            <v>116.57</v>
          </cell>
        </row>
        <row r="3279">
          <cell r="A3279">
            <v>97341</v>
          </cell>
          <cell r="B3279" t="str">
            <v>TUBO EM COBRE RÍGIDO, DN 15 MM, CLASSE A, SEM ISOLAMENTO, INSTALADO EM RAMAL DE DISTRIBUIÇÃO  FORNECIMENTO E INSTALAÇÃO. AF_12/2015</v>
          </cell>
          <cell r="C3279" t="str">
            <v>M</v>
          </cell>
          <cell r="D3279">
            <v>32.5</v>
          </cell>
        </row>
        <row r="3280">
          <cell r="A3280">
            <v>97342</v>
          </cell>
          <cell r="B3280" t="str">
            <v>TUBO EM COBRE RÍGIDO, DN 22 MM, CLASSE A, SEM ISOLAMENTO, INSTALADO EM RAMAL DE DISTRIBUIÇÃO FORNECIMENTO E INSTALAÇÃO. AF_12/2015</v>
          </cell>
          <cell r="C3280" t="str">
            <v>M</v>
          </cell>
          <cell r="D3280">
            <v>50.53</v>
          </cell>
        </row>
        <row r="3281">
          <cell r="A3281">
            <v>97343</v>
          </cell>
          <cell r="B3281" t="str">
            <v>TUBO EM COBRE RÍGIDO, DN 28 MM, CLASSE A, SEM ISOLAMENTO, INSTALADO EM RAMAL DE DISTRIBUIÇÃO FORNECIMENTO E INSTALAÇÃO. AF_12/2015</v>
          </cell>
          <cell r="C3281" t="str">
            <v>M</v>
          </cell>
          <cell r="D3281">
            <v>63.47</v>
          </cell>
        </row>
        <row r="3282">
          <cell r="A3282">
            <v>97344</v>
          </cell>
          <cell r="B3282" t="str">
            <v>TUBO EM COBRE RÍGIDO, DN 15 MM, CLASSE A, SEM ISOLAMENTO, INSTALADO EM RAMAL E SUB-RAMAL  FORNECIMENTO E INSTALAÇÃO. AF_12/2015</v>
          </cell>
          <cell r="C3282" t="str">
            <v>M</v>
          </cell>
          <cell r="D3282">
            <v>40.049999999999997</v>
          </cell>
        </row>
        <row r="3283">
          <cell r="A3283">
            <v>97345</v>
          </cell>
          <cell r="B3283" t="str">
            <v>TUBO EM COBRE RÍGIDO, DN 22 MM, CLASSE A, SEM ISOLAMENTO, INSTALADO EM RAMAL E SUB-RAMAL  FORNECIMENTO E INSTALAÇÃO. AF_12/2015</v>
          </cell>
          <cell r="C3283" t="str">
            <v>M</v>
          </cell>
          <cell r="D3283">
            <v>63.48</v>
          </cell>
        </row>
        <row r="3284">
          <cell r="A3284">
            <v>97346</v>
          </cell>
          <cell r="B3284" t="str">
            <v>TUBO EM COBRE RÍGIDO, DN 28 MM, CLASSE A, SEM ISOLAMENTO, INSTALADO EM RAMAL E SUB-RAMAL  FORNECIMENTO E INSTALAÇÃO. AF_12/2015</v>
          </cell>
          <cell r="C3284" t="str">
            <v>M</v>
          </cell>
          <cell r="D3284">
            <v>81.14</v>
          </cell>
        </row>
        <row r="3285">
          <cell r="A3285">
            <v>97347</v>
          </cell>
          <cell r="B3285" t="str">
            <v>TUBO EM COBRE RÍGIDO, DN 22 MM, CLASSE I, SEM ISOLAMENTO, INSTALADO EM PRUMADA  FORNECIMENTO E INSTALAÇÃO. AF_12/2015</v>
          </cell>
          <cell r="C3285" t="str">
            <v>M</v>
          </cell>
          <cell r="D3285">
            <v>56.65</v>
          </cell>
        </row>
        <row r="3286">
          <cell r="A3286">
            <v>97348</v>
          </cell>
          <cell r="B3286" t="str">
            <v>TUBO EM COBRE RÍGIDO, DN 28 MM, CLASSE I, SEM ISOLAMENTO, INSTALADO EM PRUMADA  FORNECIMENTO E INSTALAÇÃO. AF_12/2015</v>
          </cell>
          <cell r="C3286" t="str">
            <v>M</v>
          </cell>
          <cell r="D3286">
            <v>78.17</v>
          </cell>
        </row>
        <row r="3287">
          <cell r="A3287">
            <v>97349</v>
          </cell>
          <cell r="B3287" t="str">
            <v>TUBO EM COBRE RÍGIDO, DN 35 MM, CLASSE I, SEM ISOLAMENTO, INSTALADO EM PRUMADA  FORNECIMENTO E INSTALAÇÃO. AF_12/2015</v>
          </cell>
          <cell r="C3287" t="str">
            <v>M</v>
          </cell>
          <cell r="D3287">
            <v>112.53</v>
          </cell>
        </row>
        <row r="3288">
          <cell r="A3288">
            <v>97350</v>
          </cell>
          <cell r="B3288" t="str">
            <v>TUBO EM COBRE RÍGIDO, DN 42 MM, CLASSE I, SEM ISOLAMENTO, INSTALADO EM PRUMADA  FORNECIMENTO E INSTALAÇÃO. AF_12/2015</v>
          </cell>
          <cell r="C3288" t="str">
            <v>M</v>
          </cell>
          <cell r="D3288">
            <v>136.61000000000001</v>
          </cell>
        </row>
        <row r="3289">
          <cell r="A3289">
            <v>97351</v>
          </cell>
          <cell r="B3289" t="str">
            <v>TUBO EM COBRE RÍGIDO, DN 54 MM, CLASSE I, SEM ISOLAMENTO, INSTALADO EM PRUMADA  FORNECIMENTO E INSTALAÇÃO. AF_12/2015</v>
          </cell>
          <cell r="C3289" t="str">
            <v>M</v>
          </cell>
          <cell r="D3289">
            <v>188.78</v>
          </cell>
        </row>
        <row r="3290">
          <cell r="A3290">
            <v>97352</v>
          </cell>
          <cell r="B3290" t="str">
            <v>TUBO EM COBRE RÍGIDO, DN 66 MM, CLASSE I, SEM ISOLAMENTO, INSTALADO EM PRUMADA  FORNECIMENTO E INSTALAÇÃO. AF_12/2015</v>
          </cell>
          <cell r="C3290" t="str">
            <v>M</v>
          </cell>
          <cell r="D3290">
            <v>244.57</v>
          </cell>
        </row>
        <row r="3291">
          <cell r="A3291">
            <v>97353</v>
          </cell>
          <cell r="B3291" t="str">
            <v>TUBO EM COBRE RÍGIDO, DN 15 MM, CLASSE I, SEM ISOLAMENTO, INSTALADO EM RAMAL DE DISTRIBUIÇÃO  FORNECIMENTO E INSTALAÇÃO. AF_12/2015</v>
          </cell>
          <cell r="C3291" t="str">
            <v>M</v>
          </cell>
          <cell r="D3291">
            <v>38.15</v>
          </cell>
        </row>
        <row r="3292">
          <cell r="A3292">
            <v>97354</v>
          </cell>
          <cell r="B3292" t="str">
            <v>TUBO EM COBRE RÍGIDO, DN 22 MM, CLASSE I, SEM ISOLAMENTO, INSTALADO EM RAMAL DE DISTRIBUIÇÃO FORNECIMENTO E INSTALAÇÃO. AF_12/2015</v>
          </cell>
          <cell r="C3292" t="str">
            <v>M</v>
          </cell>
          <cell r="D3292">
            <v>60.09</v>
          </cell>
        </row>
        <row r="3293">
          <cell r="A3293">
            <v>97355</v>
          </cell>
          <cell r="B3293" t="str">
            <v>TUBO EM COBRE RÍGIDO, DN 28 MM, CLASSE I, SEM ISOLAMENTO, INSTALADO EM RAMAL DE DISTRIBUIÇÃO FORNECIMENTO E INSTALAÇÃO. AF_12/2015</v>
          </cell>
          <cell r="C3293" t="str">
            <v>M</v>
          </cell>
          <cell r="D3293">
            <v>81.849999999999994</v>
          </cell>
        </row>
        <row r="3294">
          <cell r="A3294">
            <v>97356</v>
          </cell>
          <cell r="B3294" t="str">
            <v>TUBO EM COBRE RÍGIDO, DN 15 MM, CLASSE I, SEM ISOLAMENTO, INSTALADO EM RAMAL E SUB-RAMAL  FORNECIMENTO E INSTALAÇÃO. AF_12/2015</v>
          </cell>
          <cell r="C3294" t="str">
            <v>M</v>
          </cell>
          <cell r="D3294">
            <v>45.7</v>
          </cell>
        </row>
        <row r="3295">
          <cell r="A3295">
            <v>97357</v>
          </cell>
          <cell r="B3295" t="str">
            <v>TUBO EM COBRE RÍGIDO, DN 22 MM, CLASSE I, SEM ISOLAMENTO, INSTALADO EM RAMAL E SUB-RAMAL  FORNECIMENTO E INSTALAÇÃO. AF_12/2015</v>
          </cell>
          <cell r="C3295" t="str">
            <v>M</v>
          </cell>
          <cell r="D3295">
            <v>73.040000000000006</v>
          </cell>
        </row>
        <row r="3296">
          <cell r="A3296">
            <v>97358</v>
          </cell>
          <cell r="B3296" t="str">
            <v>TUBO EM COBRE RÍGIDO, DN 28 MM, CLASSE I, SEM ISOLAMENTO, INSTALADO EM RAMAL E SUB-RAMAL  FORNECIMENTO E INSTALAÇÃO. AF_12/2015</v>
          </cell>
          <cell r="C3296" t="str">
            <v>M</v>
          </cell>
          <cell r="D3296">
            <v>99.52</v>
          </cell>
        </row>
        <row r="3297">
          <cell r="A3297">
            <v>97498</v>
          </cell>
          <cell r="B3297" t="str">
            <v>TUBO DE AÇO GALVANIZADO COM COSTURA, CLASSE MÉDIA, DN 25 (1"), CONEXÃO ROSQUEADA, INSTALADO EM REDE DE ALIMENTAÇÃO PARA HIDRANTE - FORNECIMENTO E INSTALAÇÃO. AF_12/2015</v>
          </cell>
          <cell r="C3297" t="str">
            <v>M</v>
          </cell>
          <cell r="D3297">
            <v>27.9</v>
          </cell>
        </row>
        <row r="3298">
          <cell r="A3298">
            <v>97535</v>
          </cell>
          <cell r="B3298" t="str">
            <v>TUBO DE AÇO GALVANIZADO COM COSTURA, CLASSE MÉDIA, CONEXÃO ROSQUEADA, DN 25 (1"), INSTALADO EM REDE DE ALIMENTAÇÃO PARA SPRINKLER - FORNECIMENTO E INSTALAÇÃO. AF_12/2015</v>
          </cell>
          <cell r="C3298" t="str">
            <v>M</v>
          </cell>
          <cell r="D3298">
            <v>31.33</v>
          </cell>
        </row>
        <row r="3299">
          <cell r="A3299">
            <v>97536</v>
          </cell>
          <cell r="B3299" t="str">
            <v>TUBO DE AÇO GALVANIZADO COM COSTURA, CLASSE MÉDIA, CONEXÃO ROSQUEADA, DN 25 (1"), INSTALADO EM RAMAIS  E SUB-RAMAIS DE GÁS - FORNECIMENTO E INSTALAÇÃO. AF_12/2015</v>
          </cell>
          <cell r="C3299" t="str">
            <v>M</v>
          </cell>
          <cell r="D3299">
            <v>39.229999999999997</v>
          </cell>
        </row>
        <row r="3300">
          <cell r="A3300">
            <v>72293</v>
          </cell>
          <cell r="B3300" t="str">
            <v>CAP PVC ESGOTO 50MM (TAMPÃO) - FORNECIMENTO E INSTALAÇÃO</v>
          </cell>
          <cell r="C3300" t="str">
            <v>UN</v>
          </cell>
          <cell r="D3300">
            <v>5.38</v>
          </cell>
        </row>
        <row r="3301">
          <cell r="A3301">
            <v>72306</v>
          </cell>
          <cell r="B3301" t="str">
            <v>COTOVELO DE AÇO GALVANIZADO 4" - FORNECIMENTO E INSTALAÇÃO</v>
          </cell>
          <cell r="C3301" t="str">
            <v>UN</v>
          </cell>
          <cell r="D3301">
            <v>146.11000000000001</v>
          </cell>
        </row>
        <row r="3302">
          <cell r="A3302">
            <v>72307</v>
          </cell>
          <cell r="B3302" t="str">
            <v>COTOVELO DE AÇO GALVANIZADO 5" - FORNECIMENTO E INSTALAÇÃO</v>
          </cell>
          <cell r="C3302" t="str">
            <v>UN</v>
          </cell>
          <cell r="D3302">
            <v>202.9</v>
          </cell>
        </row>
        <row r="3303">
          <cell r="A3303">
            <v>72313</v>
          </cell>
          <cell r="B3303" t="str">
            <v>COTOVELO DE AÇO GALVANIZADO 6" - FORNECIMENTO E INSTALAÇÃO</v>
          </cell>
          <cell r="C3303" t="str">
            <v>UN</v>
          </cell>
          <cell r="D3303">
            <v>462.53</v>
          </cell>
        </row>
        <row r="3304">
          <cell r="A3304">
            <v>72482</v>
          </cell>
          <cell r="B3304" t="str">
            <v>UNIAO DE ACO GALVANIZADO 4" - FORNECIMENTO E INSTALACAO</v>
          </cell>
          <cell r="C3304" t="str">
            <v>UN</v>
          </cell>
          <cell r="D3304">
            <v>201.87</v>
          </cell>
        </row>
        <row r="3305">
          <cell r="A3305">
            <v>72619</v>
          </cell>
          <cell r="B3305" t="str">
            <v>LUVA DE ACO GALVANIZADO 4" - FORNECIMENTO E INSTALACAO</v>
          </cell>
          <cell r="C3305" t="str">
            <v>UN</v>
          </cell>
          <cell r="D3305">
            <v>84.45</v>
          </cell>
        </row>
        <row r="3306">
          <cell r="A3306">
            <v>72620</v>
          </cell>
          <cell r="B3306" t="str">
            <v>LUVA DE ACO GALVANIZADO 5" - FORNECIMENTO E INSTALACAO</v>
          </cell>
          <cell r="C3306" t="str">
            <v>UN</v>
          </cell>
          <cell r="D3306">
            <v>145.63</v>
          </cell>
        </row>
        <row r="3307">
          <cell r="A3307">
            <v>72621</v>
          </cell>
          <cell r="B3307" t="str">
            <v>LUVA DE ACO GALVANIZADO 6" - FORNECIMENTO E INSTALACAO</v>
          </cell>
          <cell r="C3307" t="str">
            <v>UN</v>
          </cell>
          <cell r="D3307">
            <v>232.12</v>
          </cell>
        </row>
        <row r="3308">
          <cell r="A3308">
            <v>72667</v>
          </cell>
          <cell r="B3308" t="str">
            <v>LUVA REDUCAO ACO GALVANIZADO 4X2.1/2" - FORNECIMENTO E INSTALACAO</v>
          </cell>
          <cell r="C3308" t="str">
            <v>UN</v>
          </cell>
          <cell r="D3308">
            <v>120.13</v>
          </cell>
        </row>
        <row r="3309">
          <cell r="A3309">
            <v>72668</v>
          </cell>
          <cell r="B3309" t="str">
            <v>LUVA REDUCAO ACO GALVANIZADO 4X2" - FORNECIMENTO E INSTALACAO</v>
          </cell>
          <cell r="C3309" t="str">
            <v>UN</v>
          </cell>
          <cell r="D3309">
            <v>119.37</v>
          </cell>
        </row>
        <row r="3310">
          <cell r="A3310">
            <v>72669</v>
          </cell>
          <cell r="B3310" t="str">
            <v>LUVA REDUCAO ACO GALVANIZADO 4X3" - FORNECIMENTO E INSTALACAO</v>
          </cell>
          <cell r="C3310" t="str">
            <v>UN</v>
          </cell>
          <cell r="D3310">
            <v>123.78</v>
          </cell>
        </row>
        <row r="3311">
          <cell r="A3311">
            <v>72681</v>
          </cell>
          <cell r="B3311" t="str">
            <v>NIPLE DE ACO GALVANIZADO 4" - FORNECIMENTO E INSTALACAO</v>
          </cell>
          <cell r="C3311" t="str">
            <v>UN</v>
          </cell>
          <cell r="D3311">
            <v>82.73</v>
          </cell>
        </row>
        <row r="3312">
          <cell r="A3312">
            <v>72682</v>
          </cell>
          <cell r="B3312" t="str">
            <v>NIPLE DE ACO GALVANIZADO 5" - FORNECIMENTO E INSTALACAO</v>
          </cell>
          <cell r="C3312" t="str">
            <v>UN</v>
          </cell>
          <cell r="D3312">
            <v>162.72999999999999</v>
          </cell>
        </row>
        <row r="3313">
          <cell r="A3313">
            <v>72683</v>
          </cell>
          <cell r="B3313" t="str">
            <v>NIPLE DE ACO GALVANIZADO 6" - FORNECIMENTO E INSTALACAO</v>
          </cell>
          <cell r="C3313" t="str">
            <v>UN</v>
          </cell>
          <cell r="D3313">
            <v>259.13</v>
          </cell>
        </row>
        <row r="3314">
          <cell r="A3314">
            <v>72719</v>
          </cell>
          <cell r="B3314" t="str">
            <v>TE DE ACO GALVANIZADO 4" - FORNECIMENTO E INSTALACAO</v>
          </cell>
          <cell r="C3314" t="str">
            <v>UN</v>
          </cell>
          <cell r="D3314">
            <v>182.5</v>
          </cell>
        </row>
        <row r="3315">
          <cell r="A3315">
            <v>72720</v>
          </cell>
          <cell r="B3315" t="str">
            <v>TE DE ACO GALVANIZADO 5" - FORNECIMENTO E INSTALACAO</v>
          </cell>
          <cell r="C3315" t="str">
            <v>UN</v>
          </cell>
          <cell r="D3315">
            <v>249.16</v>
          </cell>
        </row>
        <row r="3316">
          <cell r="A3316">
            <v>72721</v>
          </cell>
          <cell r="B3316" t="str">
            <v>TE DE ACO GALVANIZADO 6" - FORNECIMENTO E INSTALACAO</v>
          </cell>
          <cell r="C3316" t="str">
            <v>UN</v>
          </cell>
          <cell r="D3316">
            <v>529.05999999999995</v>
          </cell>
        </row>
        <row r="3317">
          <cell r="A3317">
            <v>89358</v>
          </cell>
          <cell r="B3317" t="str">
            <v>JOELHO 90 GRAUS, PVC, SOLDÁVEL, DN 20MM, INSTALADO EM RAMAL OU SUB-RAMAL DE ÁGUA - FORNECIMENTO E INSTALAÇÃO. AF_12/2014</v>
          </cell>
          <cell r="C3317" t="str">
            <v>UN</v>
          </cell>
          <cell r="D3317">
            <v>5.69</v>
          </cell>
        </row>
        <row r="3318">
          <cell r="A3318">
            <v>89359</v>
          </cell>
          <cell r="B3318" t="str">
            <v>JOELHO 45 GRAUS, PVC, SOLDÁVEL, DN 20MM, INSTALADO EM RAMAL OU SUB-RAMAL DE ÁGUA - FORNECIMENTO E INSTALAÇÃO. AF_12/2014</v>
          </cell>
          <cell r="C3318" t="str">
            <v>UN</v>
          </cell>
          <cell r="D3318">
            <v>5.93</v>
          </cell>
        </row>
        <row r="3319">
          <cell r="A3319">
            <v>89360</v>
          </cell>
          <cell r="B3319" t="str">
            <v>CURVA 90 GRAUS, PVC, SOLDÁVEL, DN 20MM, INSTALADO EM RAMAL OU SUB-RAMAL DE ÁGUA - FORNECIMENTO E INSTALAÇÃO. AF_12/2014</v>
          </cell>
          <cell r="C3319" t="str">
            <v>UN</v>
          </cell>
          <cell r="D3319">
            <v>6.93</v>
          </cell>
        </row>
        <row r="3320">
          <cell r="A3320">
            <v>89361</v>
          </cell>
          <cell r="B3320" t="str">
            <v>CURVA 45 GRAUS, PVC, SOLDÁVEL, DN 20MM, INSTALADO EM RAMAL OU SUB-RAMAL DE ÁGUA - FORNECIMENTO E INSTALAÇÃO. AF_12/2014</v>
          </cell>
          <cell r="C3320" t="str">
            <v>UN</v>
          </cell>
          <cell r="D3320">
            <v>6.54</v>
          </cell>
        </row>
        <row r="3321">
          <cell r="A3321">
            <v>89362</v>
          </cell>
          <cell r="B3321" t="str">
            <v>JOELHO 90 GRAUS, PVC, SOLDÁVEL, DN 25MM, INSTALADO EM RAMAL OU SUB-RAMAL DE ÁGUA - FORNECIMENTO E INSTALAÇÃO. AF_12/2014</v>
          </cell>
          <cell r="C3321" t="str">
            <v>UN</v>
          </cell>
          <cell r="D3321">
            <v>6.77</v>
          </cell>
        </row>
        <row r="3322">
          <cell r="A3322">
            <v>89363</v>
          </cell>
          <cell r="B3322" t="str">
            <v>JOELHO 45 GRAUS, PVC, SOLDÁVEL, DN 25MM, INSTALADO EM RAMAL OU SUB-RAMAL DE ÁGUA - FORNECIMENTO E INSTALAÇÃO. AF_12/2014</v>
          </cell>
          <cell r="C3322" t="str">
            <v>UN</v>
          </cell>
          <cell r="D3322">
            <v>7.28</v>
          </cell>
        </row>
        <row r="3323">
          <cell r="A3323">
            <v>89364</v>
          </cell>
          <cell r="B3323" t="str">
            <v>CURVA 90 GRAUS, PVC, SOLDÁVEL, DN 25MM, INSTALADO EM RAMAL OU SUB-RAMAL DE ÁGUA - FORNECIMENTO E INSTALAÇÃO. AF_12/2014</v>
          </cell>
          <cell r="C3323" t="str">
            <v>UN</v>
          </cell>
          <cell r="D3323">
            <v>8.33</v>
          </cell>
        </row>
        <row r="3324">
          <cell r="A3324">
            <v>89365</v>
          </cell>
          <cell r="B3324" t="str">
            <v>CURVA 45 GRAUS, PVC, SOLDÁVEL, DN 25MM, INSTALADO EM RAMAL OU SUB-RAMAL DE ÁGUA - FORNECIMENTO E INSTALAÇÃO. AF_12/2014</v>
          </cell>
          <cell r="C3324" t="str">
            <v>UN</v>
          </cell>
          <cell r="D3324">
            <v>7.86</v>
          </cell>
        </row>
        <row r="3325">
          <cell r="A3325">
            <v>89366</v>
          </cell>
          <cell r="B3325" t="str">
            <v>JOELHO 90 GRAUS COM BUCHA DE LATÃO, PVC, SOLDÁVEL, DN 25MM, X 3/4 INSTALADO EM RAMAL OU SUB-RAMAL DE ÁGUA - FORNECIMENTO E INSTALAÇÃO. AF_12/2014</v>
          </cell>
          <cell r="C3325" t="str">
            <v>UN</v>
          </cell>
          <cell r="D3325">
            <v>11.12</v>
          </cell>
        </row>
        <row r="3326">
          <cell r="A3326">
            <v>89367</v>
          </cell>
          <cell r="B3326" t="str">
            <v>JOELHO 90 GRAUS, PVC, SOLDÁVEL, DN 32MM, INSTALADO EM RAMAL OU SUB-RAMAL DE ÁGUA - FORNECIMENTO E INSTALAÇÃO. AF_12/2014</v>
          </cell>
          <cell r="C3326" t="str">
            <v>UN</v>
          </cell>
          <cell r="D3326">
            <v>9.09</v>
          </cell>
        </row>
        <row r="3327">
          <cell r="A3327">
            <v>89368</v>
          </cell>
          <cell r="B3327" t="str">
            <v>JOELHO 45 GRAUS, PVC, SOLDÁVEL, DN 32MM, INSTALADO EM RAMAL OU SUB-RAMAL DE ÁGUA - FORNECIMENTO E INSTALAÇÃO. AF_12/2014</v>
          </cell>
          <cell r="C3327" t="str">
            <v>UN</v>
          </cell>
          <cell r="D3327">
            <v>10.52</v>
          </cell>
        </row>
        <row r="3328">
          <cell r="A3328">
            <v>89369</v>
          </cell>
          <cell r="B3328" t="str">
            <v>CURVA 90 GRAUS, PVC, SOLDÁVEL, DN 32MM, INSTALADO EM RAMAL OU SUB-RAMAL DE ÁGUA - FORNECIMENTO E INSTALAÇÃO. AF_12/2014</v>
          </cell>
          <cell r="C3328" t="str">
            <v>UN</v>
          </cell>
          <cell r="D3328">
            <v>12.29</v>
          </cell>
        </row>
        <row r="3329">
          <cell r="A3329">
            <v>89370</v>
          </cell>
          <cell r="B3329" t="str">
            <v>CURVA 45 GRAUS, PVC, SOLDÁVEL, DN 32MM, INSTALADO EM RAMAL OU SUB-RAMAL DE ÁGUA - FORNECIMENTO E INSTALAÇÃO. AF_12/2014</v>
          </cell>
          <cell r="C3329" t="str">
            <v>UN</v>
          </cell>
          <cell r="D3329">
            <v>10.220000000000001</v>
          </cell>
        </row>
        <row r="3330">
          <cell r="A3330">
            <v>89371</v>
          </cell>
          <cell r="B3330" t="str">
            <v>LUVA, PVC, SOLDÁVEL, DN 20MM, INSTALADO EM RAMAL OU SUB-RAMAL DE ÁGUA - FORNECIMENTO E INSTALAÇÃO. AF_12/2014</v>
          </cell>
          <cell r="C3330" t="str">
            <v>UN</v>
          </cell>
          <cell r="D3330">
            <v>4.25</v>
          </cell>
        </row>
        <row r="3331">
          <cell r="A3331">
            <v>89372</v>
          </cell>
          <cell r="B3331" t="str">
            <v>LUVA DE CORRER, PVC, SOLDÁVEL, DN 20MM, INSTALADO EM RAMAL OU SUB-RAMAL DE ÁGUA - FORNECIMENTO E INSTALAÇÃO. AF_12/2014</v>
          </cell>
          <cell r="C3331" t="str">
            <v>UN</v>
          </cell>
          <cell r="D3331">
            <v>8.9700000000000006</v>
          </cell>
        </row>
        <row r="3332">
          <cell r="A3332">
            <v>89373</v>
          </cell>
          <cell r="B3332" t="str">
            <v>LUVA DE REDUÇÃO, PVC, SOLDÁVEL, DN 25MM X 20MM, INSTALADO EM RAMAL OU SUB-RAMAL DE ÁGUA - FORNECIMENTO E INSTALAÇÃO. AF_12/2014</v>
          </cell>
          <cell r="C3332" t="str">
            <v>UN</v>
          </cell>
          <cell r="D3332">
            <v>4.68</v>
          </cell>
        </row>
        <row r="3333">
          <cell r="A3333">
            <v>89374</v>
          </cell>
          <cell r="B3333" t="str">
            <v>LUVA COM BUCHA DE LATÃO, PVC, SOLDÁVEL, DN 20MM X 1/2, INSTALADO EM RAMAL OU SUB-RAMAL DE ÁGUA - FORNECIMENTO E INSTALAÇÃO. AF_12/2014</v>
          </cell>
          <cell r="C3333" t="str">
            <v>UN</v>
          </cell>
          <cell r="D3333">
            <v>7.24</v>
          </cell>
        </row>
        <row r="3334">
          <cell r="A3334">
            <v>89375</v>
          </cell>
          <cell r="B3334" t="str">
            <v>UNIÃO, PVC, SOLDÁVEL, DN 20MM, INSTALADO EM RAMAL OU SUB-RAMAL DE ÁGUA - FORNECIMENTO E INSTALAÇÃO. AF_12/2014</v>
          </cell>
          <cell r="C3334" t="str">
            <v>UN</v>
          </cell>
          <cell r="D3334">
            <v>8.7799999999999994</v>
          </cell>
        </row>
        <row r="3335">
          <cell r="A3335">
            <v>89376</v>
          </cell>
          <cell r="B3335" t="str">
            <v>ADAPTADOR CURTO COM BOLSA E ROSCA PARA REGISTRO, PVC, SOLDÁVEL, DN 20MM X 1/2, INSTALADO EM RAMAL OU SUB-RAMAL DE ÁGUA - FORNECIMENTO E INSTALAÇÃO. AF_12/2014</v>
          </cell>
          <cell r="C3335" t="str">
            <v>UN</v>
          </cell>
          <cell r="D3335">
            <v>4.29</v>
          </cell>
        </row>
        <row r="3336">
          <cell r="A3336">
            <v>89377</v>
          </cell>
          <cell r="B3336" t="str">
            <v>CURVA DE TRANSPOSIÇÃO, PVC, SOLDÁVEL, DN 20MM, INSTALADO EM RAMAL OU SUB-RAMAL DE ÁGUA - FORNECIMENTO E INSTALAÇÃO. AF_12/2014</v>
          </cell>
          <cell r="C3336" t="str">
            <v>UN</v>
          </cell>
          <cell r="D3336">
            <v>6.58</v>
          </cell>
        </row>
        <row r="3337">
          <cell r="A3337">
            <v>89378</v>
          </cell>
          <cell r="B3337" t="str">
            <v>LUVA, PVC, SOLDÁVEL, DN 25MM, INSTALADO EM RAMAL OU SUB-RAMAL DE ÁGUA - FORNECIMENTO E INSTALAÇÃO. AF_12/2014</v>
          </cell>
          <cell r="C3337" t="str">
            <v>UN</v>
          </cell>
          <cell r="D3337">
            <v>5.03</v>
          </cell>
        </row>
        <row r="3338">
          <cell r="A3338">
            <v>89379</v>
          </cell>
          <cell r="B3338" t="str">
            <v>LUVA DE CORRER, PVC, SOLDÁVEL, DN 25MM, INSTALADO EM RAMAL OU SUB-RAMAL DE ÁGUA - FORNECIMENTO E INSTALAÇÃO. AF_12/2014</v>
          </cell>
          <cell r="C3338" t="str">
            <v>UN</v>
          </cell>
          <cell r="D3338">
            <v>11.33</v>
          </cell>
        </row>
        <row r="3339">
          <cell r="A3339">
            <v>89380</v>
          </cell>
          <cell r="B3339" t="str">
            <v>LUVA DE REDUÇÃO, PVC, SOLDÁVEL, DN 32MM X 25MM, INSTALADO EM RAMAL OU SUB-RAMAL DE ÁGUA - FORNECIMENTO E INSTALAÇÃO. AF_12/2014</v>
          </cell>
          <cell r="C3339" t="str">
            <v>UN</v>
          </cell>
          <cell r="D3339">
            <v>6.96</v>
          </cell>
        </row>
        <row r="3340">
          <cell r="A3340">
            <v>89381</v>
          </cell>
          <cell r="B3340" t="str">
            <v>LUVA COM BUCHA DE LATÃO, PVC, SOLDÁVEL, DN 25MM X 3/4, INSTALADO EM RAMAL OU SUB-RAMAL DE ÁGUA - FORNECIMENTO E INSTALAÇÃO. AF_12/2014</v>
          </cell>
          <cell r="C3340" t="str">
            <v>UN</v>
          </cell>
          <cell r="D3340">
            <v>9.01</v>
          </cell>
        </row>
        <row r="3341">
          <cell r="A3341">
            <v>89382</v>
          </cell>
          <cell r="B3341" t="str">
            <v>UNIÃO, PVC, SOLDÁVEL, DN 25MM, INSTALADO EM RAMAL OU SUB-RAMAL DE ÁGUA - FORNECIMENTO E INSTALAÇÃO. AF_12/2014</v>
          </cell>
          <cell r="C3341" t="str">
            <v>UN</v>
          </cell>
          <cell r="D3341">
            <v>10.46</v>
          </cell>
        </row>
        <row r="3342">
          <cell r="A3342">
            <v>89383</v>
          </cell>
          <cell r="B3342" t="str">
            <v>ADAPTADOR CURTO COM BOLSA E ROSCA PARA REGISTRO, PVC, SOLDÁVEL, DN 25MM X 3/4, INSTALADO EM RAMAL OU SUB-RAMAL DE ÁGUA - FORNECIMENTO E INSTALAÇÃO. AF_12/2014</v>
          </cell>
          <cell r="C3342" t="str">
            <v>UN</v>
          </cell>
          <cell r="D3342">
            <v>5.09</v>
          </cell>
        </row>
        <row r="3343">
          <cell r="A3343">
            <v>89384</v>
          </cell>
          <cell r="B3343" t="str">
            <v>CURVA DE TRANSPOSIÇÃO, PVC, SOLDÁVEL, DN 25MM, INSTALADO EM RAMAL OU SUB-RAMAL DE ÁGUA   FORNECIMENTO E INSTALAÇÃO. AF_12/2014</v>
          </cell>
          <cell r="C3343" t="str">
            <v>UN</v>
          </cell>
          <cell r="D3343">
            <v>9.1199999999999992</v>
          </cell>
        </row>
        <row r="3344">
          <cell r="A3344">
            <v>89385</v>
          </cell>
          <cell r="B3344" t="str">
            <v>LUVA SOLDÁVEL E COM ROSCA, PVC, SOLDÁVEL, DN 25MM X 3/4, INSTALADO EM RAMAL OU SUB-RAMAL DE ÁGUA - FORNECIMENTO E INSTALAÇÃO. AF_12/2014</v>
          </cell>
          <cell r="C3344" t="str">
            <v>UN</v>
          </cell>
          <cell r="D3344">
            <v>5.59</v>
          </cell>
        </row>
        <row r="3345">
          <cell r="A3345">
            <v>89386</v>
          </cell>
          <cell r="B3345" t="str">
            <v>LUVA, PVC, SOLDÁVEL, DN 32MM, INSTALADO EM RAMAL OU SUB-RAMAL DE ÁGUA - FORNECIMENTO E INSTALAÇÃO. AF_12/2014</v>
          </cell>
          <cell r="C3345" t="str">
            <v>UN</v>
          </cell>
          <cell r="D3345">
            <v>6.78</v>
          </cell>
        </row>
        <row r="3346">
          <cell r="A3346">
            <v>89387</v>
          </cell>
          <cell r="B3346" t="str">
            <v>LUVA DE CORRER, PVC, SOLDÁVEL, DN 32MM, INSTALADO EM RAMAL OU SUB-RAMAL DE ÁGUA   FORNECIMENTO E INSTALAÇÃO. AF_12/2014</v>
          </cell>
          <cell r="C3346" t="str">
            <v>UN</v>
          </cell>
          <cell r="D3346">
            <v>21.81</v>
          </cell>
        </row>
        <row r="3347">
          <cell r="A3347">
            <v>89388</v>
          </cell>
          <cell r="B3347" t="str">
            <v>LUVA DE REDUÇÃO, PVC, SOLDÁVEL, DN 40MM X 32MM, INSTALADO EM RAMAL OU SUB-RAMAL DE ÁGUA - FORNECIMENTO E INSTALAÇÃO. AF_12/2014</v>
          </cell>
          <cell r="C3347" t="str">
            <v>UN</v>
          </cell>
          <cell r="D3347">
            <v>8.48</v>
          </cell>
        </row>
        <row r="3348">
          <cell r="A3348">
            <v>89389</v>
          </cell>
          <cell r="B3348" t="str">
            <v>LUVA SOLDÁVEL E COM ROSCA, PVC, SOLDÁVEL, DN 32MM X 1, INSTALADO EM RAMAL OU SUB-RAMAL DE ÁGUA - FORNECIMENTO E INSTALAÇÃO. AF_12/2014</v>
          </cell>
          <cell r="C3348" t="str">
            <v>UN</v>
          </cell>
          <cell r="D3348">
            <v>9.06</v>
          </cell>
        </row>
        <row r="3349">
          <cell r="A3349">
            <v>89390</v>
          </cell>
          <cell r="B3349" t="str">
            <v>UNIÃO, PVC, SOLDÁVEL, DN 32MM, INSTALADO EM RAMAL OU SUB-RAMAL DE ÁGUA - FORNECIMENTO E INSTALAÇÃO. AF_12/2014</v>
          </cell>
          <cell r="C3349" t="str">
            <v>UN</v>
          </cell>
          <cell r="D3349">
            <v>15.26</v>
          </cell>
        </row>
        <row r="3350">
          <cell r="A3350">
            <v>89391</v>
          </cell>
          <cell r="B3350" t="str">
            <v>ADAPTADOR CURTO COM BOLSA E ROSCA PARA REGISTRO, PVC, SOLDÁVEL, DN 32MM X 1, INSTALADO EM RAMAL OU SUB-RAMAL DE ÁGUA - FORNECIMENTO E INSTALAÇÃO. AF_12/2014</v>
          </cell>
          <cell r="C3350" t="str">
            <v>UN</v>
          </cell>
          <cell r="D3350">
            <v>6.71</v>
          </cell>
        </row>
        <row r="3351">
          <cell r="A3351">
            <v>89392</v>
          </cell>
          <cell r="B3351" t="str">
            <v>CURVA DE TRANSPOSIÇÃO, PVC, SOLDÁVEL, DN 32MM, INSTALADO EM RAMAL OU SUB-RAMAL DE ÁGUA   FORNECIMENTO E INSTALAÇÃO. AF_12/2014</v>
          </cell>
          <cell r="C3351" t="str">
            <v>UN</v>
          </cell>
          <cell r="D3351">
            <v>17.84</v>
          </cell>
        </row>
        <row r="3352">
          <cell r="A3352">
            <v>89393</v>
          </cell>
          <cell r="B3352" t="str">
            <v>TE, PVC, SOLDÁVEL, DN 20MM, INSTALADO EM RAMAL OU SUB-RAMAL DE ÁGUA - FORNECIMENTO E INSTALAÇÃO. AF_12/2014</v>
          </cell>
          <cell r="C3352" t="str">
            <v>UN</v>
          </cell>
          <cell r="D3352">
            <v>7.9</v>
          </cell>
        </row>
        <row r="3353">
          <cell r="A3353">
            <v>89394</v>
          </cell>
          <cell r="B3353" t="str">
            <v>TÊ COM BUCHA DE LATÃO NA BOLSA CENTRAL, PVC, SOLDÁVEL, DN 20MM X 1/2, INSTALADO EM RAMAL OU SUB-RAMAL DE ÁGUA - FORNECIMENTO E INSTALAÇÃO. AF_12/2014</v>
          </cell>
          <cell r="C3353" t="str">
            <v>UN</v>
          </cell>
          <cell r="D3353">
            <v>13.8</v>
          </cell>
        </row>
        <row r="3354">
          <cell r="A3354">
            <v>89395</v>
          </cell>
          <cell r="B3354" t="str">
            <v>TE, PVC, SOLDÁVEL, DN 25MM, INSTALADO EM RAMAL OU SUB-RAMAL DE ÁGUA - FORNECIMENTO E INSTALAÇÃO. AF_12/2014</v>
          </cell>
          <cell r="C3354" t="str">
            <v>UN</v>
          </cell>
          <cell r="D3354">
            <v>9.4</v>
          </cell>
        </row>
        <row r="3355">
          <cell r="A3355">
            <v>89396</v>
          </cell>
          <cell r="B3355" t="str">
            <v>TÊ COM BUCHA DE LATÃO NA BOLSA CENTRAL, PVC, SOLDÁVEL, DN 25MM X 1/2, INSTALADO EM RAMAL OU SUB-RAMAL DE ÁGUA - FORNECIMENTO E INSTALAÇÃO. AF_12/2014</v>
          </cell>
          <cell r="C3355" t="str">
            <v>UN</v>
          </cell>
          <cell r="D3355">
            <v>14.44</v>
          </cell>
        </row>
        <row r="3356">
          <cell r="A3356">
            <v>89397</v>
          </cell>
          <cell r="B3356" t="str">
            <v>TÊ DE REDUÇÃO, PVC, SOLDÁVEL, DN 25MM X 20MM, INSTALADO EM RAMAL OU SUB-RAMAL DE ÁGUA - FORNECIMENTO E INSTALAÇÃO. AF_12/2014</v>
          </cell>
          <cell r="C3356" t="str">
            <v>UN</v>
          </cell>
          <cell r="D3356">
            <v>10.74</v>
          </cell>
        </row>
        <row r="3357">
          <cell r="A3357">
            <v>89398</v>
          </cell>
          <cell r="B3357" t="str">
            <v>TE, PVC, SOLDÁVEL, DN 32MM, INSTALADO EM RAMAL OU SUB-RAMAL DE ÁGUA - FORNECIMENTO E INSTALAÇÃO. AF_12/2014</v>
          </cell>
          <cell r="C3357" t="str">
            <v>UN</v>
          </cell>
          <cell r="D3357">
            <v>13.19</v>
          </cell>
        </row>
        <row r="3358">
          <cell r="A3358">
            <v>89399</v>
          </cell>
          <cell r="B3358" t="str">
            <v>TÊ COM BUCHA DE LATÃO NA BOLSA CENTRAL, PVC, SOLDÁVEL, DN 32MM X 3/4, INSTALADO EM RAMAL OU SUB-RAMAL DE ÁGUA - FORNECIMENTO E INSTALAÇÃO. AF_12/2014</v>
          </cell>
          <cell r="C3358" t="str">
            <v>UN</v>
          </cell>
          <cell r="D3358">
            <v>21.75</v>
          </cell>
        </row>
        <row r="3359">
          <cell r="A3359">
            <v>89400</v>
          </cell>
          <cell r="B3359" t="str">
            <v>TÊ DE REDUÇÃO, PVC, SOLDÁVEL, DN 32MM X 25MM, INSTALADO EM RAMAL OU SUB-RAMAL DE ÁGUA - FORNECIMENTO E INSTALAÇÃO. AF_12/2014</v>
          </cell>
          <cell r="C3359" t="str">
            <v>UN</v>
          </cell>
          <cell r="D3359">
            <v>14.52</v>
          </cell>
        </row>
        <row r="3360">
          <cell r="A3360">
            <v>89404</v>
          </cell>
          <cell r="B3360" t="str">
            <v>JOELHO 90 GRAUS, PVC, SOLDÁVEL, DN 20MM, INSTALADO EM RAMAL DE DISTRIBUIÇÃO DE ÁGUA - FORNECIMENTO E INSTALAÇÃO. AF_12/2014</v>
          </cell>
          <cell r="C3360" t="str">
            <v>UN</v>
          </cell>
          <cell r="D3360">
            <v>3.82</v>
          </cell>
        </row>
        <row r="3361">
          <cell r="A3361">
            <v>89405</v>
          </cell>
          <cell r="B3361" t="str">
            <v>JOELHO 45 GRAUS, PVC, SOLDÁVEL, DN 20MM, INSTALADO EM RAMAL DE DISTRIBUIÇÃO DE ÁGUA - FORNECIMENTO E INSTALAÇÃO. AF_12/2014</v>
          </cell>
          <cell r="C3361" t="str">
            <v>UN</v>
          </cell>
          <cell r="D3361">
            <v>4.0599999999999996</v>
          </cell>
        </row>
        <row r="3362">
          <cell r="A3362">
            <v>89406</v>
          </cell>
          <cell r="B3362" t="str">
            <v>CURVA 90 GRAUS, PVC, SOLDÁVEL, DN 20MM, INSTALADO EM RAMAL DE DISTRIBUIÇÃO DE ÁGUA - FORNECIMENTO E INSTALAÇÃO. AF_12/2014</v>
          </cell>
          <cell r="C3362" t="str">
            <v>UN</v>
          </cell>
          <cell r="D3362">
            <v>5.0599999999999996</v>
          </cell>
        </row>
        <row r="3363">
          <cell r="A3363">
            <v>89407</v>
          </cell>
          <cell r="B3363" t="str">
            <v>CURVA 45 GRAUS, PVC, SOLDÁVEL, DN 20MM, INSTALADO EM RAMAL DE DISTRIBUIÇÃO DE ÁGUA - FORNECIMENTO E INSTALAÇÃO. AF_12/2014</v>
          </cell>
          <cell r="C3363" t="str">
            <v>UN</v>
          </cell>
          <cell r="D3363">
            <v>4.67</v>
          </cell>
        </row>
        <row r="3364">
          <cell r="A3364">
            <v>89408</v>
          </cell>
          <cell r="B3364" t="str">
            <v>JOELHO 90 GRAUS, PVC, SOLDÁVEL, DN 25MM, INSTALADO EM RAMAL DE DISTRIBUIÇÃO DE ÁGUA - FORNECIMENTO E INSTALAÇÃO. AF_12/2014</v>
          </cell>
          <cell r="C3364" t="str">
            <v>UN</v>
          </cell>
          <cell r="D3364">
            <v>4.6100000000000003</v>
          </cell>
        </row>
        <row r="3365">
          <cell r="A3365">
            <v>89409</v>
          </cell>
          <cell r="B3365" t="str">
            <v>JOELHO 45 GRAUS, PVC, SOLDÁVEL, DN 25MM, INSTALADO EM RAMAL DE DISTRIBUIÇÃO DE ÁGUA - FORNECIMENTO E INSTALAÇÃO. AF_12/2014</v>
          </cell>
          <cell r="C3365" t="str">
            <v>UN</v>
          </cell>
          <cell r="D3365">
            <v>5.12</v>
          </cell>
        </row>
        <row r="3366">
          <cell r="A3366">
            <v>89410</v>
          </cell>
          <cell r="B3366" t="str">
            <v>CURVA 90 GRAUS, PVC, SOLDÁVEL, DN 25MM, INSTALADO EM RAMAL DE DISTRIBUIÇÃO DE ÁGUA - FORNECIMENTO E INSTALAÇÃO. AF_12/2014</v>
          </cell>
          <cell r="C3366" t="str">
            <v>UN</v>
          </cell>
          <cell r="D3366">
            <v>6.17</v>
          </cell>
        </row>
        <row r="3367">
          <cell r="A3367">
            <v>89411</v>
          </cell>
          <cell r="B3367" t="str">
            <v>CURVA 45 GRAUS, PVC, SOLDÁVEL, DN 25MM, INSTALADO EM RAMAL DE DISTRIBUIÇÃO DE ÁGUA - FORNECIMENTO E INSTALAÇÃO. AF_12/2014</v>
          </cell>
          <cell r="C3367" t="str">
            <v>UN</v>
          </cell>
          <cell r="D3367">
            <v>5.7</v>
          </cell>
        </row>
        <row r="3368">
          <cell r="A3368">
            <v>89412</v>
          </cell>
          <cell r="B3368" t="str">
            <v>JOELHO 90 GRAUS, PVC, SOLDÁVEL, DN 25MM, X 3/4 INSTALADO EM RAMAL DE DISTRIBUIÇÃO DE ÁGUA - FORNECIMENTO E INSTALAÇÃO. AF_12/2014</v>
          </cell>
          <cell r="C3368" t="str">
            <v>UN</v>
          </cell>
          <cell r="D3368">
            <v>6.34</v>
          </cell>
        </row>
        <row r="3369">
          <cell r="A3369">
            <v>89413</v>
          </cell>
          <cell r="B3369" t="str">
            <v>JOELHO 90 GRAUS, PVC, SOLDÁVEL, DN 32MM, INSTALADO EM RAMAL DE DISTRIBUIÇÃO DE ÁGUA - FORNECIMENTO E INSTALAÇÃO. AF_12/2014</v>
          </cell>
          <cell r="C3369" t="str">
            <v>UN</v>
          </cell>
          <cell r="D3369">
            <v>6.49</v>
          </cell>
        </row>
        <row r="3370">
          <cell r="A3370">
            <v>89414</v>
          </cell>
          <cell r="B3370" t="str">
            <v>JOELHO 45 GRAUS, PVC, SOLDÁVEL, DN 32MM, INSTALADO EM RAMAL DE DISTRIBUIÇÃO DE ÁGUA - FORNECIMENTO E INSTALAÇÃO. AF_12/2014</v>
          </cell>
          <cell r="C3370" t="str">
            <v>UN</v>
          </cell>
          <cell r="D3370">
            <v>7.92</v>
          </cell>
        </row>
        <row r="3371">
          <cell r="A3371">
            <v>89415</v>
          </cell>
          <cell r="B3371" t="str">
            <v>CURVA 90 GRAUS, PVC, SOLDÁVEL, DN 32MM, INSTALADO EM RAMAL DE DISTRIBUIÇÃO DE ÁGUA - FORNECIMENTO E INSTALAÇÃO. AF_12/2014</v>
          </cell>
          <cell r="C3371" t="str">
            <v>UN</v>
          </cell>
          <cell r="D3371">
            <v>9.69</v>
          </cell>
        </row>
        <row r="3372">
          <cell r="A3372">
            <v>89416</v>
          </cell>
          <cell r="B3372" t="str">
            <v>CURVA 45 GRAUS, PVC, SOLDÁVEL, DN 32MM, INSTALADO EM RAMAL DE DISTRIBUIÇÃO DE ÁGUA - FORNECIMENTO E INSTALAÇÃO. AF_12/2014</v>
          </cell>
          <cell r="C3372" t="str">
            <v>UN</v>
          </cell>
          <cell r="D3372">
            <v>7.62</v>
          </cell>
        </row>
        <row r="3373">
          <cell r="A3373">
            <v>89417</v>
          </cell>
          <cell r="B3373" t="str">
            <v>LUVA, PVC, SOLDÁVEL, DN 20MM, INSTALADO EM RAMAL DE DISTRIBUIÇÃO DE ÁGUA - FORNECIMENTO E INSTALAÇÃO. AF_12/2014</v>
          </cell>
          <cell r="C3373" t="str">
            <v>UN</v>
          </cell>
          <cell r="D3373">
            <v>3.02</v>
          </cell>
        </row>
        <row r="3374">
          <cell r="A3374">
            <v>89418</v>
          </cell>
          <cell r="B3374" t="str">
            <v>LUVA DE CORRER, PVC, SOLDÁVEL, DN 20MM, INSTALADO EM RAMAL DE DISTRIBUIÇÃO DE ÁGUA - FORNECIMENTO E INSTALAÇÃO. AF_12/2014</v>
          </cell>
          <cell r="C3374" t="str">
            <v>UN</v>
          </cell>
          <cell r="D3374">
            <v>7.74</v>
          </cell>
        </row>
        <row r="3375">
          <cell r="A3375">
            <v>89419</v>
          </cell>
          <cell r="B3375" t="str">
            <v>LUVA DE REDUÇÃO, PVC, SOLDÁVEL, DN 25MM X 20MM, INSTALADO EM RAMAL DE DISTRIBUIÇÃO DE ÁGUA - FORNECIMENTO E INSTALAÇÃO. AF_12/2014</v>
          </cell>
          <cell r="C3375" t="str">
            <v>UN</v>
          </cell>
          <cell r="D3375">
            <v>3.45</v>
          </cell>
        </row>
        <row r="3376">
          <cell r="A3376">
            <v>89420</v>
          </cell>
          <cell r="B3376" t="str">
            <v>LUVA COM BUCHA DE LATÃO, PVC, SOLDÁVEL, DN 20MM X 1/2, INSTALADO EM RAMAL DE DISTRIBUIÇÃO DE ÁGUA - FORNECIMENTO E INSTALAÇÃO. AF_12/2014</v>
          </cell>
          <cell r="C3376" t="str">
            <v>UN</v>
          </cell>
          <cell r="D3376">
            <v>6.01</v>
          </cell>
        </row>
        <row r="3377">
          <cell r="A3377">
            <v>89421</v>
          </cell>
          <cell r="B3377" t="str">
            <v>UNIÃO, PVC, SOLDÁVEL, DN 20MM, INSTALADO EM RAMAL DE DISTRIBUIÇÃO DE ÁGUA - FORNECIMENTO E INSTALAÇÃO. AF_12/2014</v>
          </cell>
          <cell r="C3377" t="str">
            <v>UN</v>
          </cell>
          <cell r="D3377">
            <v>7.55</v>
          </cell>
        </row>
        <row r="3378">
          <cell r="A3378">
            <v>89422</v>
          </cell>
          <cell r="B3378" t="str">
            <v>ADAPTADOR CURTO COM BOLSA E ROSCA PARA REGISTRO, PVC, SOLDÁVEL, DN 20MM X 1/2, INSTALADO EM RAMAL DE DISTRIBUIÇÃO DE ÁGUA - FORNECIMENTO E INSTALAÇÃO. AF_12/2014</v>
          </cell>
          <cell r="C3378" t="str">
            <v>UN</v>
          </cell>
          <cell r="D3378">
            <v>3.06</v>
          </cell>
        </row>
        <row r="3379">
          <cell r="A3379">
            <v>89423</v>
          </cell>
          <cell r="B3379" t="str">
            <v>CURVA DE TRANSPOSIÇÃO, PVC, SOLDÁVEL, DN 20MM, INSTALADO EM RAMAL DE DISTRIBUIÇÃO DE ÁGUA   FORNECIMENTO E INSTALAÇÃO. AF_12/2014</v>
          </cell>
          <cell r="C3379" t="str">
            <v>UN</v>
          </cell>
          <cell r="D3379">
            <v>5.75</v>
          </cell>
        </row>
        <row r="3380">
          <cell r="A3380">
            <v>89424</v>
          </cell>
          <cell r="B3380" t="str">
            <v>LUVA, PVC, SOLDÁVEL, DN 25MM, INSTALADO EM RAMAL DE DISTRIBUIÇÃO DE ÁGUA - FORNECIMENTO E INSTALAÇÃO. AF_12/2014</v>
          </cell>
          <cell r="C3380" t="str">
            <v>UN</v>
          </cell>
          <cell r="D3380">
            <v>3.58</v>
          </cell>
        </row>
        <row r="3381">
          <cell r="A3381">
            <v>89425</v>
          </cell>
          <cell r="B3381" t="str">
            <v>LUVA DE CORRER, PVC, SOLDÁVEL, DN 25MM, INSTALADO EM RAMAL DE DISTRIBUIÇÃO DE ÁGUA - FORNECIMENTO E INSTALAÇÃO. AF_12/2014</v>
          </cell>
          <cell r="C3381" t="str">
            <v>UN</v>
          </cell>
          <cell r="D3381">
            <v>9.8800000000000008</v>
          </cell>
        </row>
        <row r="3382">
          <cell r="A3382">
            <v>89426</v>
          </cell>
          <cell r="B3382" t="str">
            <v>LUVA DE REDUÇÃO, PVC, SOLDÁVEL, DN 32MM X 25MM, INSTALADO EM RAMAL DE DISTRIBUIÇÃO DE ÁGUA - FORNECIMENTO E INSTALAÇÃO. AF_12/2014</v>
          </cell>
          <cell r="C3382" t="str">
            <v>UN</v>
          </cell>
          <cell r="D3382">
            <v>5.51</v>
          </cell>
        </row>
        <row r="3383">
          <cell r="A3383">
            <v>89427</v>
          </cell>
          <cell r="B3383" t="str">
            <v>LUVA COM BUCHA DE LATÃO, PVC, SOLDÁVEL, DN 25MM X 3/4, INSTALADO EM RAMAL DE DISTRIBUIÇÃO DE ÁGUA - FORNECIMENTO E INSTALAÇÃO. AF_12/2014</v>
          </cell>
          <cell r="C3383" t="str">
            <v>UN</v>
          </cell>
          <cell r="D3383">
            <v>7.56</v>
          </cell>
        </row>
        <row r="3384">
          <cell r="A3384">
            <v>89428</v>
          </cell>
          <cell r="B3384" t="str">
            <v>UNIÃO, PVC, SOLDÁVEL, DN 25MM, INSTALADO EM RAMAL DE DISTRIBUIÇÃO DE ÁGUA - FORNECIMENTO E INSTALAÇÃO. AF_12/2014</v>
          </cell>
          <cell r="C3384" t="str">
            <v>UN</v>
          </cell>
          <cell r="D3384">
            <v>9.01</v>
          </cell>
        </row>
        <row r="3385">
          <cell r="A3385">
            <v>89429</v>
          </cell>
          <cell r="B3385" t="str">
            <v>ADAPTADOR CURTO COM BOLSA E ROSCA PARA REGISTRO, PVC, SOLDÁVEL, DN 25MM X 3/4, INSTALADO EM RAMAL DE DISTRIBUIÇÃO DE ÁGUA - FORNECIMENTO E INSTALAÇÃO. AF_12/2014</v>
          </cell>
          <cell r="C3385" t="str">
            <v>UN</v>
          </cell>
          <cell r="D3385">
            <v>3.64</v>
          </cell>
        </row>
        <row r="3386">
          <cell r="A3386">
            <v>89430</v>
          </cell>
          <cell r="B3386" t="str">
            <v>CURVA DE TRANSPOSIÇÃO, PVC, SOLDÁVEL, DN 25MM, INSTALADO EM RAMAL DE DISTRIBUIÇÃO DE ÁGUA   FORNECIMENTO E INSTALAÇÃO. AF_12/2014</v>
          </cell>
          <cell r="C3386" t="str">
            <v>UN</v>
          </cell>
          <cell r="D3386">
            <v>7.67</v>
          </cell>
        </row>
        <row r="3387">
          <cell r="A3387">
            <v>89431</v>
          </cell>
          <cell r="B3387" t="str">
            <v>LUVA, PVC, SOLDÁVEL, DN 32MM, INSTALADO EM RAMAL DE DISTRIBUIÇÃO DE ÁGUA - FORNECIMENTO E INSTALAÇÃO. AF_12/2014</v>
          </cell>
          <cell r="C3387" t="str">
            <v>UN</v>
          </cell>
          <cell r="D3387">
            <v>5.04</v>
          </cell>
        </row>
        <row r="3388">
          <cell r="A3388">
            <v>89432</v>
          </cell>
          <cell r="B3388" t="str">
            <v>LUVA DE CORRER, PVC, SOLDÁVEL, DN 32MM, INSTALADO EM RAMAL DE DISTRIBUIÇÃO DE ÁGUA   FORNECIMENTO E INSTALAÇÃO. AF_12/2014</v>
          </cell>
          <cell r="C3388" t="str">
            <v>UN</v>
          </cell>
          <cell r="D3388">
            <v>20.07</v>
          </cell>
        </row>
        <row r="3389">
          <cell r="A3389">
            <v>89433</v>
          </cell>
          <cell r="B3389" t="str">
            <v>LUVA DE REDUÇÃO, PVC, SOLDÁVEL, DN 40MM X 32MM, INSTALADO EM RAMAL DE DISTRIBUIÇÃO DE ÁGUA - FORNECIMENTO E INSTALAÇÃO. AF_12/2014</v>
          </cell>
          <cell r="C3389" t="str">
            <v>UN</v>
          </cell>
          <cell r="D3389">
            <v>6.74</v>
          </cell>
        </row>
        <row r="3390">
          <cell r="A3390">
            <v>89434</v>
          </cell>
          <cell r="B3390" t="str">
            <v>LUVA SOLDÁVEL E COM ROSCA, PVC, SOLDÁVEL, DN 32MM X 1, INSTALADO EM RAMAL DE DISTRIBUIÇÃO DE ÁGUA - FORNECIMENTO E INSTALAÇÃO. AF_12/2014</v>
          </cell>
          <cell r="C3390" t="str">
            <v>UN</v>
          </cell>
          <cell r="D3390">
            <v>7.32</v>
          </cell>
        </row>
        <row r="3391">
          <cell r="A3391">
            <v>89435</v>
          </cell>
          <cell r="B3391" t="str">
            <v>UNIÃO, PVC, SOLDÁVEL, DN 32MM, INSTALADO EM RAMAL DE DISTRIBUIÇÃO DE ÁGUA - FORNECIMENTO E INSTALAÇÃO. AF_12/2014</v>
          </cell>
          <cell r="C3391" t="str">
            <v>UN</v>
          </cell>
          <cell r="D3391">
            <v>13.52</v>
          </cell>
        </row>
        <row r="3392">
          <cell r="A3392">
            <v>89436</v>
          </cell>
          <cell r="B3392" t="str">
            <v>ADAPTADOR CURTO COM BOLSA E ROSCA PARA REGISTRO, PVC, SOLDÁVEL, DN 32MM X 1, INSTALADO EM RAMAL DE DISTRIBUIÇÃO DE ÁGUA - FORNECIMENTO E INSTALAÇÃO. AF_12/2014</v>
          </cell>
          <cell r="C3392" t="str">
            <v>UN</v>
          </cell>
          <cell r="D3392">
            <v>4.97</v>
          </cell>
        </row>
        <row r="3393">
          <cell r="A3393">
            <v>89437</v>
          </cell>
          <cell r="B3393" t="str">
            <v>CURVA DE TRANSPOSIÇÃO, PVC, SOLDÁVEL, DN 32MM, INSTALADO EM RAMAL DE DISTRIBUIÇÃO DE ÁGUA   FORNECIMENTO E INSTALAÇÃO. AF_12/2014</v>
          </cell>
          <cell r="C3393" t="str">
            <v>UN</v>
          </cell>
          <cell r="D3393">
            <v>16.100000000000001</v>
          </cell>
        </row>
        <row r="3394">
          <cell r="A3394">
            <v>89438</v>
          </cell>
          <cell r="B3394" t="str">
            <v>TE, PVC, SOLDÁVEL, DN 20MM, INSTALADO EM RAMAL DE DISTRIBUIÇÃO DE ÁGUA - FORNECIMENTO E INSTALAÇÃO. AF_12/2014</v>
          </cell>
          <cell r="C3394" t="str">
            <v>UN</v>
          </cell>
          <cell r="D3394">
            <v>5.4</v>
          </cell>
        </row>
        <row r="3395">
          <cell r="A3395">
            <v>89439</v>
          </cell>
          <cell r="B3395" t="str">
            <v>TÊ SOLDÁVEL E COM ROSCA NA BOLSA CENTRAL, PVC, SOLDÁVEL, DN 20MM X 1/2, INSTALADO EM RAMAL DE DISTRIBUIÇÃO DE ÁGUA - FORNECIMENTO E INSTALAÇÃO. AF_12/2014</v>
          </cell>
          <cell r="C3395" t="str">
            <v>UN</v>
          </cell>
          <cell r="D3395">
            <v>6.75</v>
          </cell>
        </row>
        <row r="3396">
          <cell r="A3396">
            <v>89440</v>
          </cell>
          <cell r="B3396" t="str">
            <v>TE, PVC, SOLDÁVEL, DN 25MM, INSTALADO EM RAMAL DE DISTRIBUIÇÃO DE ÁGUA - FORNECIMENTO E INSTALAÇÃO. AF_12/2014</v>
          </cell>
          <cell r="C3396" t="str">
            <v>UN</v>
          </cell>
          <cell r="D3396">
            <v>6.52</v>
          </cell>
        </row>
        <row r="3397">
          <cell r="A3397">
            <v>89441</v>
          </cell>
          <cell r="B3397" t="str">
            <v>TÊ COM BUCHA DE LATÃO NA BOLSA CENTRAL, PVC, SOLDÁVEL, DN 25MM X 1/2, INSTALADO EM RAMAL DE DISTRIBUIÇÃO DE ÁGUA - FORNECIMENTO E INSTALAÇÃO. AF_12/2014</v>
          </cell>
          <cell r="C3397" t="str">
            <v>UN</v>
          </cell>
          <cell r="D3397">
            <v>11.56</v>
          </cell>
        </row>
        <row r="3398">
          <cell r="A3398">
            <v>89442</v>
          </cell>
          <cell r="B3398" t="str">
            <v>TÊ DE REDUÇÃO, PVC, SOLDÁVEL, DN 25MM X 20MM, INSTALADO EM RAMAL DE DISTRIBUIÇÃO DE ÁGUA - FORNECIMENTO E INSTALAÇÃO. AF_12/2014</v>
          </cell>
          <cell r="C3398" t="str">
            <v>UN</v>
          </cell>
          <cell r="D3398">
            <v>7.86</v>
          </cell>
        </row>
        <row r="3399">
          <cell r="A3399">
            <v>89443</v>
          </cell>
          <cell r="B3399" t="str">
            <v>TE, PVC, SOLDÁVEL, DN 32MM, INSTALADO EM RAMAL DE DISTRIBUIÇÃO DE ÁGUA - FORNECIMENTO E INSTALAÇÃO. AF_12/2014</v>
          </cell>
          <cell r="C3399" t="str">
            <v>UN</v>
          </cell>
          <cell r="D3399">
            <v>9.77</v>
          </cell>
        </row>
        <row r="3400">
          <cell r="A3400">
            <v>89444</v>
          </cell>
          <cell r="B3400" t="str">
            <v>TÊ COM BUCHA DE LATÃO NA BOLSA CENTRAL, PVC, SOLDÁVEL, DN 32MM X 3/4, INSTALADO EM RAMAL DE DISTRIBUIÇÃO DE ÁGUA - FORNECIMENTO E INSTALAÇÃO. AF_12/2014</v>
          </cell>
          <cell r="C3400" t="str">
            <v>UN</v>
          </cell>
          <cell r="D3400">
            <v>18.329999999999998</v>
          </cell>
        </row>
        <row r="3401">
          <cell r="A3401">
            <v>89445</v>
          </cell>
          <cell r="B3401" t="str">
            <v>TÊ DE REDUÇÃO, PVC, SOLDÁVEL, DN 32MM X 25MM, INSTALADO EM RAMAL DE DISTRIBUIÇÃO DE ÁGUA - FORNECIMENTO E INSTALAÇÃO. AF_12/2014</v>
          </cell>
          <cell r="C3401" t="str">
            <v>UN</v>
          </cell>
          <cell r="D3401">
            <v>11.1</v>
          </cell>
        </row>
        <row r="3402">
          <cell r="A3402">
            <v>89481</v>
          </cell>
          <cell r="B3402" t="str">
            <v>JOELHO 90 GRAUS, PVC, SOLDÁVEL, DN 25MM, INSTALADO EM PRUMADA DE ÁGUA - FORNECIMENTO E INSTALAÇÃO. AF_12/2014</v>
          </cell>
          <cell r="C3402" t="str">
            <v>UN</v>
          </cell>
          <cell r="D3402">
            <v>3.52</v>
          </cell>
        </row>
        <row r="3403">
          <cell r="A3403">
            <v>89485</v>
          </cell>
          <cell r="B3403" t="str">
            <v>JOELHO 45 GRAUS, PVC, SOLDÁVEL, DN 25MM, INSTALADO EM PRUMADA DE ÁGUA - FORNECIMENTO E INSTALAÇÃO. AF_12/2014</v>
          </cell>
          <cell r="C3403" t="str">
            <v>UN</v>
          </cell>
          <cell r="D3403">
            <v>4.03</v>
          </cell>
        </row>
        <row r="3404">
          <cell r="A3404">
            <v>89489</v>
          </cell>
          <cell r="B3404" t="str">
            <v>CURVA 90 GRAUS, PVC, SOLDÁVEL, DN 25MM, INSTALADO EM PRUMADA DE ÁGUA - FORNECIMENTO E INSTALAÇÃO. AF_12/2014</v>
          </cell>
          <cell r="C3404" t="str">
            <v>UN</v>
          </cell>
          <cell r="D3404">
            <v>5.08</v>
          </cell>
        </row>
        <row r="3405">
          <cell r="A3405">
            <v>89490</v>
          </cell>
          <cell r="B3405" t="str">
            <v>CURVA 45 GRAUS, PVC, SOLDÁVEL, DN 25MM, INSTALADO EM PRUMADA DE ÁGUA - FORNECIMENTO E INSTALAÇÃO. AF_12/2014</v>
          </cell>
          <cell r="C3405" t="str">
            <v>UN</v>
          </cell>
          <cell r="D3405">
            <v>4.6100000000000003</v>
          </cell>
        </row>
        <row r="3406">
          <cell r="A3406">
            <v>89492</v>
          </cell>
          <cell r="B3406" t="str">
            <v>JOELHO 90 GRAUS, PVC, SOLDÁVEL, DN 32MM, INSTALADO EM PRUMADA DE ÁGUA - FORNECIMENTO E INSTALAÇÃO. AF_12/2014</v>
          </cell>
          <cell r="C3406" t="str">
            <v>UN</v>
          </cell>
          <cell r="D3406">
            <v>5.25</v>
          </cell>
        </row>
        <row r="3407">
          <cell r="A3407">
            <v>89493</v>
          </cell>
          <cell r="B3407" t="str">
            <v>JOELHO 45 GRAUS, PVC, SOLDÁVEL, DN 32MM, INSTALADO EM PRUMADA DE ÁGUA - FORNECIMENTO E INSTALAÇÃO. AF_12/2014</v>
          </cell>
          <cell r="C3407" t="str">
            <v>UN</v>
          </cell>
          <cell r="D3407">
            <v>6.68</v>
          </cell>
        </row>
        <row r="3408">
          <cell r="A3408">
            <v>89494</v>
          </cell>
          <cell r="B3408" t="str">
            <v>CURVA 90 GRAUS, PVC, SOLDÁVEL, DN 32MM, INSTALADO EM PRUMADA DE ÁGUA - FORNECIMENTO E INSTALAÇÃO. AF_12/2014</v>
          </cell>
          <cell r="C3408" t="str">
            <v>UN</v>
          </cell>
          <cell r="D3408">
            <v>8.4499999999999993</v>
          </cell>
        </row>
        <row r="3409">
          <cell r="A3409">
            <v>89496</v>
          </cell>
          <cell r="B3409" t="str">
            <v>CURVA 45 GRAUS, PVC, SOLDÁVEL, DN 32MM, INSTALADO EM PRUMADA DE ÁGUA - FORNECIMENTO E INSTALAÇÃO. AF_12/2014</v>
          </cell>
          <cell r="C3409" t="str">
            <v>UN</v>
          </cell>
          <cell r="D3409">
            <v>6.38</v>
          </cell>
        </row>
        <row r="3410">
          <cell r="A3410">
            <v>89497</v>
          </cell>
          <cell r="B3410" t="str">
            <v>JOELHO 90 GRAUS, PVC, SOLDÁVEL, DN 40MM, INSTALADO EM PRUMADA DE ÁGUA - FORNECIMENTO E INSTALAÇÃO. AF_12/2014</v>
          </cell>
          <cell r="C3410" t="str">
            <v>UN</v>
          </cell>
          <cell r="D3410">
            <v>8.1999999999999993</v>
          </cell>
        </row>
        <row r="3411">
          <cell r="A3411">
            <v>89498</v>
          </cell>
          <cell r="B3411" t="str">
            <v>JOELHO 45 GRAUS, PVC, SOLDÁVEL, DN 40MM, INSTALADO EM PRUMADA DE ÁGUA - FORNECIMENTO E INSTALAÇÃO. AF_12/2014</v>
          </cell>
          <cell r="C3411" t="str">
            <v>UN</v>
          </cell>
          <cell r="D3411">
            <v>8.85</v>
          </cell>
        </row>
        <row r="3412">
          <cell r="A3412">
            <v>89499</v>
          </cell>
          <cell r="B3412" t="str">
            <v>CURVA 90 GRAUS, PVC, SOLDÁVEL, DN 40MM, INSTALADO EM PRUMADA DE ÁGUA - FORNECIMENTO E INSTALAÇÃO. AF_12/2014</v>
          </cell>
          <cell r="C3412" t="str">
            <v>UN</v>
          </cell>
          <cell r="D3412">
            <v>13.02</v>
          </cell>
        </row>
        <row r="3413">
          <cell r="A3413">
            <v>89500</v>
          </cell>
          <cell r="B3413" t="str">
            <v>CURVA 45 GRAUS, PVC, SOLDÁVEL, DN 40MM, INSTALADO EM PRUMADA DE ÁGUA - FORNECIMENTO E INSTALAÇÃO. AF_12/2014</v>
          </cell>
          <cell r="C3413" t="str">
            <v>UN</v>
          </cell>
          <cell r="D3413">
            <v>8.98</v>
          </cell>
        </row>
        <row r="3414">
          <cell r="A3414">
            <v>89501</v>
          </cell>
          <cell r="B3414" t="str">
            <v>JOELHO 90 GRAUS, PVC, SOLDÁVEL, DN 50MM, INSTALADO EM PRUMADA DE ÁGUA - FORNECIMENTO E INSTALAÇÃO. AF_12/2014</v>
          </cell>
          <cell r="C3414" t="str">
            <v>UN</v>
          </cell>
          <cell r="D3414">
            <v>10.01</v>
          </cell>
        </row>
        <row r="3415">
          <cell r="A3415">
            <v>89502</v>
          </cell>
          <cell r="B3415" t="str">
            <v>JOELHO 45 GRAUS, PVC, SOLDÁVEL, DN 50MM, INSTALADO EM PRUMADA DE ÁGUA - FORNECIMENTO E INSTALAÇÃO. AF_12/2014</v>
          </cell>
          <cell r="C3415" t="str">
            <v>UN</v>
          </cell>
          <cell r="D3415">
            <v>11.19</v>
          </cell>
        </row>
        <row r="3416">
          <cell r="A3416">
            <v>89503</v>
          </cell>
          <cell r="B3416" t="str">
            <v>CURVA 90 GRAUS, PVC, SOLDÁVEL, DN 50MM, INSTALADO EM PRUMADA DE ÁGUA - FORNECIMENTO E INSTALAÇÃO. AF_12/2014</v>
          </cell>
          <cell r="C3416" t="str">
            <v>UN</v>
          </cell>
          <cell r="D3416">
            <v>16.36</v>
          </cell>
        </row>
        <row r="3417">
          <cell r="A3417">
            <v>89504</v>
          </cell>
          <cell r="B3417" t="str">
            <v>CURVA 45 GRAUS, PVC, SOLDÁVEL, DN 50MM, INSTALADO EM PRUMADA DE ÁGUA - FORNECIMENTO E INSTALAÇÃO. AF_12/2014</v>
          </cell>
          <cell r="C3417" t="str">
            <v>UN</v>
          </cell>
          <cell r="D3417">
            <v>14.49</v>
          </cell>
        </row>
        <row r="3418">
          <cell r="A3418">
            <v>89505</v>
          </cell>
          <cell r="B3418" t="str">
            <v>JOELHO 90 GRAUS, PVC, SOLDÁVEL, DN 60MM, INSTALADO EM PRUMADA DE ÁGUA - FORNECIMENTO E INSTALAÇÃO. AF_12/2014</v>
          </cell>
          <cell r="C3418" t="str">
            <v>UN</v>
          </cell>
          <cell r="D3418">
            <v>24.07</v>
          </cell>
        </row>
        <row r="3419">
          <cell r="A3419">
            <v>89506</v>
          </cell>
          <cell r="B3419" t="str">
            <v>JOELHO 45 GRAUS, PVC, SOLDÁVEL, DN 60MM, INSTALADO EM PRUMADA DE ÁGUA - FORNECIMENTO E INSTALAÇÃO. AF_12/2014</v>
          </cell>
          <cell r="C3419" t="str">
            <v>UN</v>
          </cell>
          <cell r="D3419">
            <v>26.9</v>
          </cell>
        </row>
        <row r="3420">
          <cell r="A3420">
            <v>89507</v>
          </cell>
          <cell r="B3420" t="str">
            <v>CURVA 90 GRAUS, PVC, SOLDÁVEL, DN 60MM, INSTALADO EM PRUMADA DE ÁGUA - FORNECIMENTO E INSTALAÇÃO. AF_12/2014</v>
          </cell>
          <cell r="C3420" t="str">
            <v>UN</v>
          </cell>
          <cell r="D3420">
            <v>32.78</v>
          </cell>
        </row>
        <row r="3421">
          <cell r="A3421">
            <v>89510</v>
          </cell>
          <cell r="B3421" t="str">
            <v>CURVA 45 GRAUS, PVC, SOLDÁVEL, DN 60MM, INSTALADO EM PRUMADA DE ÁGUA - FORNECIMENTO E INSTALAÇÃO. AF_12/2014</v>
          </cell>
          <cell r="C3421" t="str">
            <v>UN</v>
          </cell>
          <cell r="D3421">
            <v>21.99</v>
          </cell>
        </row>
        <row r="3422">
          <cell r="A3422">
            <v>89513</v>
          </cell>
          <cell r="B3422" t="str">
            <v>JOELHO 90 GRAUS, PVC, SOLDÁVEL, DN 75MM, INSTALADO EM PRUMADA DE ÁGUA - FORNECIMENTO E INSTALAÇÃO. AF_12/2014</v>
          </cell>
          <cell r="C3422" t="str">
            <v>UN</v>
          </cell>
          <cell r="D3422">
            <v>72.2</v>
          </cell>
        </row>
        <row r="3423">
          <cell r="A3423">
            <v>89514</v>
          </cell>
          <cell r="B3423" t="str">
            <v>JOELHO 90 GRAUS, PVC, SERIE R, ÁGUA PLUVIAL, DN 40 MM, JUNTA SOLDÁVEL, FORNECIDO E INSTALADO EM RAMAL DE ENCAMINHAMENTO. AF_12/2014</v>
          </cell>
          <cell r="C3423" t="str">
            <v>UN</v>
          </cell>
          <cell r="D3423">
            <v>6.63</v>
          </cell>
        </row>
        <row r="3424">
          <cell r="A3424">
            <v>89515</v>
          </cell>
          <cell r="B3424" t="str">
            <v>JOELHO 45 GRAUS, PVC, SOLDÁVEL, DN 75MM, INSTALADO EM PRUMADA DE ÁGUA - FORNECIMENTO E INSTALAÇÃO. AF_12/2014</v>
          </cell>
          <cell r="C3424" t="str">
            <v>UN</v>
          </cell>
          <cell r="D3424">
            <v>55</v>
          </cell>
        </row>
        <row r="3425">
          <cell r="A3425">
            <v>89516</v>
          </cell>
          <cell r="B3425" t="str">
            <v>JOELHO 45 GRAUS, PVC, SERIE R, ÁGUA PLUVIAL, DN 40 MM, JUNTA SOLDÁVEL, FORNECIDO E INSTALADO EM RAMAL DE ENCAMINHAMENTO. AF_12/2014</v>
          </cell>
          <cell r="C3425" t="str">
            <v>UN</v>
          </cell>
          <cell r="D3425">
            <v>5.89</v>
          </cell>
        </row>
        <row r="3426">
          <cell r="A3426">
            <v>89517</v>
          </cell>
          <cell r="B3426" t="str">
            <v>CURVA 90 GRAUS, PVC, SOLDÁVEL, DN 75MM, INSTALADO EM PRUMADA DE ÁGUA - FORNECIMENTO E INSTALAÇÃO. AF_12/2014</v>
          </cell>
          <cell r="C3426" t="str">
            <v>UN</v>
          </cell>
          <cell r="D3426">
            <v>46.64</v>
          </cell>
        </row>
        <row r="3427">
          <cell r="A3427">
            <v>89518</v>
          </cell>
          <cell r="B3427" t="str">
            <v>JOELHO 90 GRAUS, PVC, SERIE R, ÁGUA PLUVIAL, DN 50 MM, JUNTA ELÁSTICA, FORNECIDO E INSTALADO EM RAMAL DE ENCAMINHAMENTO. AF_12/2014</v>
          </cell>
          <cell r="C3427" t="str">
            <v>UN</v>
          </cell>
          <cell r="D3427">
            <v>9.2899999999999991</v>
          </cell>
        </row>
        <row r="3428">
          <cell r="A3428">
            <v>89519</v>
          </cell>
          <cell r="B3428" t="str">
            <v>CURVA 45 GRAUS, PVC, SOLDÁVEL, DN 75MM, INSTALADO EM PRUMADA DE ÁGUA - FORNECIMENTO E INSTALAÇÃO. AF_12/2014</v>
          </cell>
          <cell r="C3428" t="str">
            <v>UN</v>
          </cell>
          <cell r="D3428">
            <v>32.200000000000003</v>
          </cell>
        </row>
        <row r="3429">
          <cell r="A3429">
            <v>89520</v>
          </cell>
          <cell r="B3429" t="str">
            <v>JOELHO 45 GRAUS, PVC, SERIE R, ÁGUA PLUVIAL, DN 50 MM, JUNTA ELÁSTICA, FORNECIDO E INSTALADO EM RAMAL DE ENCAMINHAMENTO. AF_12/2014</v>
          </cell>
          <cell r="C3429" t="str">
            <v>UN</v>
          </cell>
          <cell r="D3429">
            <v>8.31</v>
          </cell>
        </row>
        <row r="3430">
          <cell r="A3430">
            <v>89521</v>
          </cell>
          <cell r="B3430" t="str">
            <v>JOELHO 90 GRAUS, PVC, SOLDÁVEL, DN 85MM, INSTALADO EM PRUMADA DE ÁGUA - FORNECIMENTO E INSTALAÇÃO. AF_12/2014</v>
          </cell>
          <cell r="C3430" t="str">
            <v>UN</v>
          </cell>
          <cell r="D3430">
            <v>84.99</v>
          </cell>
        </row>
        <row r="3431">
          <cell r="A3431">
            <v>89522</v>
          </cell>
          <cell r="B3431" t="str">
            <v>JOELHO 90 GRAUS, PVC, SERIE R, ÁGUA PLUVIAL, DN 75 MM, JUNTA ELÁSTICA, FORNECIDO E INSTALADO EM RAMAL DE ENCAMINHAMENTO. AF_12/2014</v>
          </cell>
          <cell r="C3431" t="str">
            <v>UN</v>
          </cell>
          <cell r="D3431">
            <v>18.27</v>
          </cell>
        </row>
        <row r="3432">
          <cell r="A3432">
            <v>89523</v>
          </cell>
          <cell r="B3432" t="str">
            <v>JOELHO 45 GRAUS, PVC, SOLDÁVEL, DN 85MM, INSTALADO EM PRUMADA DE ÁGUA - FORNECIMENTO E INSTALAÇÃO. AF_12/2014</v>
          </cell>
          <cell r="C3432" t="str">
            <v>UN</v>
          </cell>
          <cell r="D3432">
            <v>64.739999999999995</v>
          </cell>
        </row>
        <row r="3433">
          <cell r="A3433">
            <v>89524</v>
          </cell>
          <cell r="B3433" t="str">
            <v>JOELHO 45 GRAUS, PVC, SERIE R, ÁGUA PLUVIAL, DN 75 MM, JUNTA ELÁSTICA, FORNECIDO E INSTALADO EM RAMAL DE ENCAMINHAMENTO. AF_12/2014</v>
          </cell>
          <cell r="C3433" t="str">
            <v>UN</v>
          </cell>
          <cell r="D3433">
            <v>16.39</v>
          </cell>
        </row>
        <row r="3434">
          <cell r="A3434">
            <v>89525</v>
          </cell>
          <cell r="B3434" t="str">
            <v>CURVA 90 GRAUS, PVC, SOLDÁVEL, DN 85MM, INSTALADO EM PRUMADA DE ÁGUA - FORNECIMENTO E INSTALAÇÃO. AF_12/2014</v>
          </cell>
          <cell r="C3434" t="str">
            <v>UN</v>
          </cell>
          <cell r="D3434">
            <v>63.72</v>
          </cell>
        </row>
        <row r="3435">
          <cell r="A3435">
            <v>89526</v>
          </cell>
          <cell r="B3435" t="str">
            <v>CURVA 87 GRAUS E 30 MINUTOS, PVC, SERIE R, ÁGUA PLUVIAL, DN 75 MM, JUNTA ELÁSTICA, FORNECIDO E INSTALADO EM RAMAL DE ENCAMINHAMENTO. AF_12/2014</v>
          </cell>
          <cell r="C3435" t="str">
            <v>UN</v>
          </cell>
          <cell r="D3435">
            <v>23.25</v>
          </cell>
        </row>
        <row r="3436">
          <cell r="A3436">
            <v>89527</v>
          </cell>
          <cell r="B3436" t="str">
            <v>CURVA 45 GRAUS, PVC, SOLDÁVEL, DN 85MM, INSTALADO EM PRUMADA DE ÁGUA - FORNECIMENTO E INSTALAÇÃO. AF_12/2014</v>
          </cell>
          <cell r="C3436" t="str">
            <v>UN</v>
          </cell>
          <cell r="D3436">
            <v>49.51</v>
          </cell>
        </row>
        <row r="3437">
          <cell r="A3437">
            <v>89528</v>
          </cell>
          <cell r="B3437" t="str">
            <v>LUVA, PVC, SOLDÁVEL, DN 25MM, INSTALADO EM PRUMADA DE ÁGUA - FORNECIMENTO E INSTALAÇÃO. AF_12/2014</v>
          </cell>
          <cell r="C3437" t="str">
            <v>UN</v>
          </cell>
          <cell r="D3437">
            <v>2.84</v>
          </cell>
        </row>
        <row r="3438">
          <cell r="A3438">
            <v>89529</v>
          </cell>
          <cell r="B3438" t="str">
            <v>JOELHO 90 GRAUS, PVC, SERIE R, ÁGUA PLUVIAL, DN 100 MM, JUNTA ELÁSTICA, FORNECIDO E INSTALADO EM RAMAL DE ENCAMINHAMENTO. AF_12/2014</v>
          </cell>
          <cell r="C3438" t="str">
            <v>UN</v>
          </cell>
          <cell r="D3438">
            <v>26.72</v>
          </cell>
        </row>
        <row r="3439">
          <cell r="A3439">
            <v>89530</v>
          </cell>
          <cell r="B3439" t="str">
            <v>LUVA DE CORRER, PVC, SOLDÁVEL, DN 25MM, INSTALADO EM PRUMADA DE ÁGUA - FORNECIMENTO E INSTALAÇÃO. AF_12/2014</v>
          </cell>
          <cell r="C3439" t="str">
            <v>UN</v>
          </cell>
          <cell r="D3439">
            <v>9.14</v>
          </cell>
        </row>
        <row r="3440">
          <cell r="A3440">
            <v>89531</v>
          </cell>
          <cell r="B3440" t="str">
            <v>JOELHO 45 GRAUS, PVC, SERIE R, ÁGUA PLUVIAL, DN 100 MM, JUNTA ELÁSTICA, FORNECIDO E INSTALADO EM RAMAL DE ENCAMINHAMENTO. AF_12/2014</v>
          </cell>
          <cell r="C3440" t="str">
            <v>UN</v>
          </cell>
          <cell r="D3440">
            <v>22.14</v>
          </cell>
        </row>
        <row r="3441">
          <cell r="A3441">
            <v>89532</v>
          </cell>
          <cell r="B3441" t="str">
            <v>LUVA DE REDUÇÃO, PVC, SOLDÁVEL, DN 32MM X 25MM, INSTALADO EM PRUMADA DE ÁGUA - FORNECIMENTO E INSTALAÇÃO. AF_12/2014</v>
          </cell>
          <cell r="C3441" t="str">
            <v>UN</v>
          </cell>
          <cell r="D3441">
            <v>4.7699999999999996</v>
          </cell>
        </row>
        <row r="3442">
          <cell r="A3442">
            <v>89533</v>
          </cell>
          <cell r="B3442" t="str">
            <v>JOELHO 45 GRAUS PARA PÉ DE COLUNA, PVC, SERIE R, ÁGUA PLUVIAL, DN 100 MM, JUNTA ELÁSTICA, FORNECIDO E INSTALADO EM RAMAL DE ENCAMINHAMENTO. AF_12/2014</v>
          </cell>
          <cell r="C3442" t="str">
            <v>UN</v>
          </cell>
          <cell r="D3442">
            <v>22.14</v>
          </cell>
        </row>
        <row r="3443">
          <cell r="A3443">
            <v>89534</v>
          </cell>
          <cell r="B3443" t="str">
            <v>LUVA SOLDÁVEL E COM ROSCA, PVC, SOLDÁVEL, DN 25MM X 3/4, INSTALADO EM PRUMADA DE ÁGUA - FORNECIMENTO E INSTALAÇÃO. AF_12/2014</v>
          </cell>
          <cell r="C3443" t="str">
            <v>UN</v>
          </cell>
          <cell r="D3443">
            <v>3.4</v>
          </cell>
        </row>
        <row r="3444">
          <cell r="A3444">
            <v>89535</v>
          </cell>
          <cell r="B3444" t="str">
            <v>CURVA 87 GRAUS E 30 MINUTOS, PVC, SERIE R, ÁGUA PLUVIAL, DN 100 MM, JUNTA ELÁSTICA, FORNECIDO E INSTALADO EM RAMAL DE ENCAMINHAMENTO. AF_12/2014</v>
          </cell>
          <cell r="C3444" t="str">
            <v>UN</v>
          </cell>
          <cell r="D3444">
            <v>33.909999999999997</v>
          </cell>
        </row>
        <row r="3445">
          <cell r="A3445">
            <v>89536</v>
          </cell>
          <cell r="B3445" t="str">
            <v>UNIÃO, PVC, SOLDÁVEL, DN 25MM, INSTALADO EM PRUMADA DE ÁGUA - FORNECIMENTO E INSTALAÇÃO. AF_12/2014</v>
          </cell>
          <cell r="C3445" t="str">
            <v>UN</v>
          </cell>
          <cell r="D3445">
            <v>8.27</v>
          </cell>
        </row>
        <row r="3446">
          <cell r="A3446">
            <v>89538</v>
          </cell>
          <cell r="B3446" t="str">
            <v>ADAPTADOR CURTO COM BOLSA E ROSCA PARA REGISTRO, PVC, SOLDÁVEL, DN 25MM X 3/4, INSTALADO EM PRUMADA DE ÁGUA - FORNECIMENTO E INSTALAÇÃO. AF_12/2014</v>
          </cell>
          <cell r="C3446" t="str">
            <v>UN</v>
          </cell>
          <cell r="D3446">
            <v>2.9</v>
          </cell>
        </row>
        <row r="3447">
          <cell r="A3447">
            <v>89540</v>
          </cell>
          <cell r="B3447" t="str">
            <v>CURVA DE TRANSPOSIÇÃO, PVC, SOLDÁVEL, DN 25MM, INSTALADO EM PRUMADA DE ÁGUA  - FORNECIMENTO E INSTALAÇÃO. AF_12/2014</v>
          </cell>
          <cell r="C3447" t="str">
            <v>UN</v>
          </cell>
          <cell r="D3447">
            <v>6.93</v>
          </cell>
        </row>
        <row r="3448">
          <cell r="A3448">
            <v>89541</v>
          </cell>
          <cell r="B3448" t="str">
            <v>LUVA, PVC, SOLDÁVEL, DN 32MM, INSTALADO EM PRUMADA DE ÁGUA - FORNECIMENTO E INSTALAÇÃO. AF_12/2014</v>
          </cell>
          <cell r="C3448" t="str">
            <v>UN</v>
          </cell>
          <cell r="D3448">
            <v>4.22</v>
          </cell>
        </row>
        <row r="3449">
          <cell r="A3449">
            <v>89542</v>
          </cell>
          <cell r="B3449" t="str">
            <v>LUVA DE CORRER, PVC, SOLDÁVEL, DN 32MM, INSTALADO EM PRUMADA DE ÁGUA - FORNECIMENTO E INSTALAÇÃO. AF_12/2014</v>
          </cell>
          <cell r="C3449" t="str">
            <v>UN</v>
          </cell>
          <cell r="D3449">
            <v>19.25</v>
          </cell>
        </row>
        <row r="3450">
          <cell r="A3450">
            <v>89544</v>
          </cell>
          <cell r="B3450" t="str">
            <v>LUVA SIMPLES, PVC, SERIE R, ÁGUA PLUVIAL, DN 40 MM, JUNTA SOLDÁVEL, FORNECIDO E INSTALADO EM RAMAL DE ENCAMINHAMENTO. AF_12/2014</v>
          </cell>
          <cell r="C3450" t="str">
            <v>UN</v>
          </cell>
          <cell r="D3450">
            <v>5.8</v>
          </cell>
        </row>
        <row r="3451">
          <cell r="A3451">
            <v>89545</v>
          </cell>
          <cell r="B3451" t="str">
            <v>LUVA SIMPLES, PVC, SERIE R, ÁGUA PLUVIAL, DN 50 MM, JUNTA ELÁSTICA, FORNECIDO E INSTALADO EM RAMAL DE ENCAMINHAMENTO. AF_12/2014</v>
          </cell>
          <cell r="C3451" t="str">
            <v>UN</v>
          </cell>
          <cell r="D3451">
            <v>8.3699999999999992</v>
          </cell>
        </row>
        <row r="3452">
          <cell r="A3452">
            <v>89546</v>
          </cell>
          <cell r="B3452" t="str">
            <v>BUCHA DE REDUÇÃO LONGA, PVC, SERIE R, ÁGUA PLUVIAL, DN 50 X 40 MM, JUNTA ELÁSTICA, FORNECIDO E INSTALADO EM RAMAL DE ENCAMINHAMENTO. AF_12/2014</v>
          </cell>
          <cell r="C3452" t="str">
            <v>UN</v>
          </cell>
          <cell r="D3452">
            <v>7.38</v>
          </cell>
        </row>
        <row r="3453">
          <cell r="A3453">
            <v>89547</v>
          </cell>
          <cell r="B3453" t="str">
            <v>LUVA SIMPLES, PVC, SERIE R, ÁGUA PLUVIAL, DN 75 MM, JUNTA ELÁSTICA, FORNECIDO E INSTALADO EM RAMAL DE ENCAMINHAMENTO. AF_12/2014</v>
          </cell>
          <cell r="C3453" t="str">
            <v>UN</v>
          </cell>
          <cell r="D3453">
            <v>12.71</v>
          </cell>
        </row>
        <row r="3454">
          <cell r="A3454">
            <v>89548</v>
          </cell>
          <cell r="B3454" t="str">
            <v>LUVA DE CORRER, PVC, SERIE R, ÁGUA PLUVIAL, DN 75 MM, JUNTA ELÁSTICA, FORNECIDO E INSTALADO EM RAMAL DE ENCAMINHAMENTO. AF_12/2014</v>
          </cell>
          <cell r="C3454" t="str">
            <v>UN</v>
          </cell>
          <cell r="D3454">
            <v>13.65</v>
          </cell>
        </row>
        <row r="3455">
          <cell r="A3455">
            <v>89549</v>
          </cell>
          <cell r="B3455" t="str">
            <v>REDUÇÃO EXCÊNTRICA, PVC, SERIE R, ÁGUA PLUVIAL, DN 75 X 50 MM, JUNTA ELÁSTICA, FORNECIDO E INSTALADO EM RAMAL DE ENCAMINHAMENTO. AF_12/2014</v>
          </cell>
          <cell r="C3455" t="str">
            <v>UN</v>
          </cell>
          <cell r="D3455">
            <v>10.199999999999999</v>
          </cell>
        </row>
        <row r="3456">
          <cell r="A3456">
            <v>89550</v>
          </cell>
          <cell r="B3456" t="str">
            <v>TÊ DE INSPEÇÃO, PVC, SERIE R, ÁGUA PLUVIAL, DN 75 MM, JUNTA ELÁSTICA, FORNECIDO E INSTALADO EM RAMAL DE ENCAMINHAMENTO. AF_12/2014</v>
          </cell>
          <cell r="C3456" t="str">
            <v>UN</v>
          </cell>
          <cell r="D3456">
            <v>22.99</v>
          </cell>
        </row>
        <row r="3457">
          <cell r="A3457">
            <v>89551</v>
          </cell>
          <cell r="B3457" t="str">
            <v>LUVA SOLDÁVEL E COM ROSCA, PVC, SOLDÁVEL, DN 32MM X 1, INSTALADO EM PRUMADA DE ÁGUA - FORNECIMENTO E INSTALAÇÃO. AF_12/2014</v>
          </cell>
          <cell r="C3457" t="str">
            <v>UN</v>
          </cell>
          <cell r="D3457">
            <v>6.5</v>
          </cell>
        </row>
        <row r="3458">
          <cell r="A3458">
            <v>89552</v>
          </cell>
          <cell r="B3458" t="str">
            <v>UNIÃO, PVC, SOLDÁVEL, DN 32MM, INSTALADO EM PRUMADA DE ÁGUA - FORNECIMENTO E INSTALAÇÃO. AF_12/2014</v>
          </cell>
          <cell r="C3458" t="str">
            <v>UN</v>
          </cell>
          <cell r="D3458">
            <v>12.7</v>
          </cell>
        </row>
        <row r="3459">
          <cell r="A3459">
            <v>89553</v>
          </cell>
          <cell r="B3459" t="str">
            <v>ADAPTADOR CURTO COM BOLSA E ROSCA PARA REGISTRO, PVC, SOLDÁVEL, DN 32MM X 1, INSTALADO EM PRUMADA DE ÁGUA - FORNECIMENTO E INSTALAÇÃO. AF_12/2014</v>
          </cell>
          <cell r="C3459" t="str">
            <v>UN</v>
          </cell>
          <cell r="D3459">
            <v>4.1500000000000004</v>
          </cell>
        </row>
        <row r="3460">
          <cell r="A3460">
            <v>89554</v>
          </cell>
          <cell r="B3460" t="str">
            <v>LUVA SIMPLES, PVC, SERIE R, ÁGUA PLUVIAL, DN 100 MM, JUNTA ELÁSTICA, FORNECIDO E INSTALADO EM RAMAL DE ENCAMINHAMENTO. AF_12/2014</v>
          </cell>
          <cell r="C3460" t="str">
            <v>UN</v>
          </cell>
          <cell r="D3460">
            <v>15.69</v>
          </cell>
        </row>
        <row r="3461">
          <cell r="A3461">
            <v>89555</v>
          </cell>
          <cell r="B3461" t="str">
            <v>CURVA DE TRANSPOSIÇÃO, PVC, SOLDÁVEL, DN 32MM, INSTALADO EM PRUMADA DE ÁGUA   FORNECIMENTO E INSTALAÇÃO. AF_12/2014</v>
          </cell>
          <cell r="C3461" t="str">
            <v>UN</v>
          </cell>
          <cell r="D3461">
            <v>15.28</v>
          </cell>
        </row>
        <row r="3462">
          <cell r="A3462">
            <v>89556</v>
          </cell>
          <cell r="B3462" t="str">
            <v>LUVA DE CORRER, PVC, SERIE R, ÁGUA PLUVIAL, DN 100 MM, JUNTA ELÁSTICA, FORNECIDO E INSTALADO EM RAMAL DE ENCAMINHAMENTO. AF_12/2014</v>
          </cell>
          <cell r="C3462" t="str">
            <v>UN</v>
          </cell>
          <cell r="D3462">
            <v>22.1</v>
          </cell>
        </row>
        <row r="3463">
          <cell r="A3463">
            <v>89557</v>
          </cell>
          <cell r="B3463" t="str">
            <v>REDUÇÃO EXCÊNTRICA, PVC, SERIE R, ÁGUA PLUVIAL, DN 100 X 75 MM, JUNTA ELÁSTICA, FORNECIDO E INSTALADO EM RAMAL DE ENCAMINHAMENTO. AF_12/2014</v>
          </cell>
          <cell r="C3463" t="str">
            <v>UN</v>
          </cell>
          <cell r="D3463">
            <v>17.89</v>
          </cell>
        </row>
        <row r="3464">
          <cell r="A3464">
            <v>89558</v>
          </cell>
          <cell r="B3464" t="str">
            <v>LUVA, PVC, SOLDÁVEL, DN 40MM, INSTALADO EM PRUMADA DE ÁGUA - FORNECIMENTO E INSTALAÇÃO. AF_12/2014</v>
          </cell>
          <cell r="C3464" t="str">
            <v>UN</v>
          </cell>
          <cell r="D3464">
            <v>6.28</v>
          </cell>
        </row>
        <row r="3465">
          <cell r="A3465">
            <v>89559</v>
          </cell>
          <cell r="B3465" t="str">
            <v>TÊ DE INSPEÇÃO, PVC, SERIE R, ÁGUA PLUVIAL, DN 100 MM, JUNTA ELÁSTICA, FORNECIDO E INSTALADO EM RAMAL DE ENCAMINHAMENTO. AF_12/2014</v>
          </cell>
          <cell r="C3465" t="str">
            <v>UN</v>
          </cell>
          <cell r="D3465">
            <v>37.380000000000003</v>
          </cell>
        </row>
        <row r="3466">
          <cell r="A3466">
            <v>89561</v>
          </cell>
          <cell r="B3466" t="str">
            <v>JUNÇÃO SIMPLES, PVC, SERIE R, ÁGUA PLUVIAL, DN 40 MM, JUNTA SOLDÁVEL, FORNECIDO E INSTALADO EM RAMAL DE ENCAMINHAMENTO. AF_12/2014</v>
          </cell>
          <cell r="C3466" t="str">
            <v>UN</v>
          </cell>
          <cell r="D3466">
            <v>8.7200000000000006</v>
          </cell>
        </row>
        <row r="3467">
          <cell r="A3467">
            <v>89562</v>
          </cell>
          <cell r="B3467" t="str">
            <v>LUVA DE REDUÇÃO, PVC, SOLDÁVEL, DN 40MM X 32MM, INSTALADO EM PRUMADA DE ÁGUA - FORNECIMENTO E INSTALAÇÃO. AF_12/2014</v>
          </cell>
          <cell r="C3467" t="str">
            <v>UN</v>
          </cell>
          <cell r="D3467">
            <v>6.65</v>
          </cell>
        </row>
        <row r="3468">
          <cell r="A3468">
            <v>89563</v>
          </cell>
          <cell r="B3468" t="str">
            <v>JUNÇÃO SIMPLES, PVC, SERIE R, ÁGUA PLUVIAL, DN 50 MM, JUNTA ELÁSTICA, FORNECIDO E INSTALADO EM RAMAL DE ENCAMINHAMENTO. AF_12/2014</v>
          </cell>
          <cell r="C3468" t="str">
            <v>UN</v>
          </cell>
          <cell r="D3468">
            <v>14.11</v>
          </cell>
        </row>
        <row r="3469">
          <cell r="A3469">
            <v>89564</v>
          </cell>
          <cell r="B3469" t="str">
            <v>LUVA COM ROSCA, PVC, SOLDÁVEL, DN 40MM X 1.1/4, INSTALADO EM PRUMADA DE ÁGUA - FORNECIMENTO E INSTALAÇÃO. AF_12/2014</v>
          </cell>
          <cell r="C3469" t="str">
            <v>UN</v>
          </cell>
          <cell r="D3469">
            <v>11.56</v>
          </cell>
        </row>
        <row r="3470">
          <cell r="A3470">
            <v>89565</v>
          </cell>
          <cell r="B3470" t="str">
            <v>JUNÇÃO SIMPLES, PVC, SERIE R, ÁGUA PLUVIAL, DN 75 X 75 MM, JUNTA ELÁSTICA, FORNECIDO E INSTALADO EM RAMAL DE ENCAMINHAMENTO. AF_12/2014</v>
          </cell>
          <cell r="C3470" t="str">
            <v>UN</v>
          </cell>
          <cell r="D3470">
            <v>32.97</v>
          </cell>
        </row>
        <row r="3471">
          <cell r="A3471">
            <v>89566</v>
          </cell>
          <cell r="B3471" t="str">
            <v>TÊ, PVC, SERIE R, ÁGUA PLUVIAL, DN 75 MM, JUNTA ELÁSTICA, FORNECIDO E INSTALADO EM RAMAL DE ENCAMINHAMENTO. AF_12/2014</v>
          </cell>
          <cell r="C3471" t="str">
            <v>UN</v>
          </cell>
          <cell r="D3471">
            <v>28.91</v>
          </cell>
        </row>
        <row r="3472">
          <cell r="A3472">
            <v>89567</v>
          </cell>
          <cell r="B3472" t="str">
            <v>JUNÇÃO SIMPLES, PVC, SERIE R, ÁGUA PLUVIAL, DN 100 X 100 MM, JUNTA ELÁSTICA, FORNECIDO E INSTALADO EM RAMAL DE ENCAMINHAMENTO. AF_12/2014</v>
          </cell>
          <cell r="C3472" t="str">
            <v>UN</v>
          </cell>
          <cell r="D3472">
            <v>48.07</v>
          </cell>
        </row>
        <row r="3473">
          <cell r="A3473">
            <v>89568</v>
          </cell>
          <cell r="B3473" t="str">
            <v>UNIÃO, PVC, SOLDÁVEL, DN 40MM, INSTALADO EM PRUMADA DE ÁGUA - FORNECIMENTO E INSTALAÇÃO. AF_12/2014</v>
          </cell>
          <cell r="C3473" t="str">
            <v>UN</v>
          </cell>
          <cell r="D3473">
            <v>22.68</v>
          </cell>
        </row>
        <row r="3474">
          <cell r="A3474">
            <v>89569</v>
          </cell>
          <cell r="B3474" t="str">
            <v>JUNÇÃO SIMPLES, PVC, SERIE R, ÁGUA PLUVIAL, DN 100 X 75 MM, JUNTA ELÁSTICA, FORNECIDO E INSTALADO EM RAMAL DE ENCAMINHAMENTO. AF_12/2014</v>
          </cell>
          <cell r="C3474" t="str">
            <v>UN</v>
          </cell>
          <cell r="D3474">
            <v>45.61</v>
          </cell>
        </row>
        <row r="3475">
          <cell r="A3475">
            <v>89570</v>
          </cell>
          <cell r="B3475" t="str">
            <v>ADAPTADOR CURTO COM BOLSA E ROSCA PARA REGISTRO, PVC, SOLDÁVEL, DN 40MM X 1.1/2, INSTALADO EM PRUMADA DE ÁGUA - FORNECIMENTO E INSTALAÇÃO. AF_12/2014</v>
          </cell>
          <cell r="C3475" t="str">
            <v>UN</v>
          </cell>
          <cell r="D3475">
            <v>8.3699999999999992</v>
          </cell>
        </row>
        <row r="3476">
          <cell r="A3476">
            <v>89571</v>
          </cell>
          <cell r="B3476" t="str">
            <v>TÊ, PVC, SERIE R, ÁGUA PLUVIAL, DN 100 X 100 MM, JUNTA ELÁSTICA, FORNECIDO E INSTALADO EM RAMAL DE ENCAMINHAMENTO. AF_12/2014</v>
          </cell>
          <cell r="C3476" t="str">
            <v>UN</v>
          </cell>
          <cell r="D3476">
            <v>44.51</v>
          </cell>
        </row>
        <row r="3477">
          <cell r="A3477">
            <v>89572</v>
          </cell>
          <cell r="B3477" t="str">
            <v>ADAPTADOR CURTO COM BOLSA E ROSCA PARA REGISTRO, PVC, SOLDÁVEL, DN 40MM X 1.1/4, INSTALADO EM PRUMADA DE ÁGUA - FORNECIMENTO E INSTALAÇÃO. AF_12/2014</v>
          </cell>
          <cell r="C3477" t="str">
            <v>UN</v>
          </cell>
          <cell r="D3477">
            <v>5.98</v>
          </cell>
        </row>
        <row r="3478">
          <cell r="A3478">
            <v>89573</v>
          </cell>
          <cell r="B3478" t="str">
            <v>TÊ, PVC, SERIE R, ÁGUA PLUVIAL, DN 100 X 75 MM, JUNTA ELÁSTICA, FORNECIDO E INSTALADO EM RAMAL DE ENCAMINHAMENTO. AF_12/2014</v>
          </cell>
          <cell r="C3478" t="str">
            <v>UN</v>
          </cell>
          <cell r="D3478">
            <v>40.78</v>
          </cell>
        </row>
        <row r="3479">
          <cell r="A3479">
            <v>89574</v>
          </cell>
          <cell r="B3479" t="str">
            <v>JUNÇÃO DUPLA, PVC, SERIE R, ÁGUA PLUVIAL, DN 100 X 100 X 100 MM, JUNTA ELÁSTICA, FORNECIDO E INSTALADO EM RAMAL DE ENCAMINHAMENTO. AF_12/2014</v>
          </cell>
          <cell r="C3479" t="str">
            <v>UN</v>
          </cell>
          <cell r="D3479">
            <v>77.78</v>
          </cell>
        </row>
        <row r="3480">
          <cell r="A3480">
            <v>89575</v>
          </cell>
          <cell r="B3480" t="str">
            <v>LUVA, PVC, SOLDÁVEL, DN 50MM, INSTALADO EM PRUMADA DE ÁGUA - FORNECIMENTO E INSTALAÇÃO. AF_12/2014</v>
          </cell>
          <cell r="C3480" t="str">
            <v>UN</v>
          </cell>
          <cell r="D3480">
            <v>8.06</v>
          </cell>
        </row>
        <row r="3481">
          <cell r="A3481">
            <v>89577</v>
          </cell>
          <cell r="B3481" t="str">
            <v>LUVA DE CORRER, PVC, SOLDÁVEL, DN 50MM, INSTALADO EM PRUMADA DE ÁGUA - FORNECIMENTO E INSTALAÇÃO. AF_12/2014</v>
          </cell>
          <cell r="C3481" t="str">
            <v>UN</v>
          </cell>
          <cell r="D3481">
            <v>23.5</v>
          </cell>
        </row>
        <row r="3482">
          <cell r="A3482">
            <v>89579</v>
          </cell>
          <cell r="B3482" t="str">
            <v>LUVA DE REDUÇÃO, PVC, SOLDÁVEL, DN 50MM X 25MM, INSTALADO EM PRUMADA DE ÁGUA   FORNECIMENTO E INSTALAÇÃO. AF_12/2014</v>
          </cell>
          <cell r="C3482" t="str">
            <v>UN</v>
          </cell>
          <cell r="D3482">
            <v>8.23</v>
          </cell>
        </row>
        <row r="3483">
          <cell r="A3483">
            <v>89581</v>
          </cell>
          <cell r="B3483" t="str">
            <v>JOELHO 90 GRAUS, PVC, SERIE R, ÁGUA PLUVIAL, DN 75 MM, JUNTA ELÁSTICA, FORNECIDO E INSTALADO EM CONDUTORES VERTICAIS DE ÁGUAS PLUVIAIS. AF_12/2014</v>
          </cell>
          <cell r="C3483" t="str">
            <v>UN</v>
          </cell>
          <cell r="D3483">
            <v>16.850000000000001</v>
          </cell>
        </row>
        <row r="3484">
          <cell r="A3484">
            <v>89582</v>
          </cell>
          <cell r="B3484" t="str">
            <v>JOELHO 45 GRAUS, PVC, SERIE R, ÁGUA PLUVIAL, DN 75 MM, JUNTA ELÁSTICA, FORNECIDO E INSTALADO EM CONDUTORES VERTICAIS DE ÁGUAS PLUVIAIS. AF_12/2014</v>
          </cell>
          <cell r="C3484" t="str">
            <v>UN</v>
          </cell>
          <cell r="D3484">
            <v>14.97</v>
          </cell>
        </row>
        <row r="3485">
          <cell r="A3485">
            <v>89583</v>
          </cell>
          <cell r="B3485" t="str">
            <v>CURVA 87 GRAUS E 30 MINUTOS, PVC, SERIE R, ÁGUA PLUVIAL, DN 75 MM, JUNTA ELÁSTICA, FORNECIDO E INSTALADO EM CONDUTORES VERTICAIS DE ÁGUAS PLUVIAIS. AF_12/2014</v>
          </cell>
          <cell r="C3485" t="str">
            <v>UN</v>
          </cell>
          <cell r="D3485">
            <v>21.83</v>
          </cell>
        </row>
        <row r="3486">
          <cell r="A3486">
            <v>89584</v>
          </cell>
          <cell r="B3486" t="str">
            <v>JOELHO 90 GRAUS, PVC, SERIE R, ÁGUA PLUVIAL, DN 100 MM, JUNTA ELÁSTICA, FORNECIDO E INSTALADO EM CONDUTORES VERTICAIS DE ÁGUAS PLUVIAIS. AF_12/2014</v>
          </cell>
          <cell r="C3486" t="str">
            <v>UN</v>
          </cell>
          <cell r="D3486">
            <v>25.31</v>
          </cell>
        </row>
        <row r="3487">
          <cell r="A3487">
            <v>89585</v>
          </cell>
          <cell r="B3487" t="str">
            <v>JOELHO 45 GRAUS, PVC, SERIE R, ÁGUA PLUVIAL, DN 100 MM, JUNTA ELÁSTICA, FORNECIDO E INSTALADO EM CONDUTORES VERTICAIS DE ÁGUAS PLUVIAIS. AF_12/2014</v>
          </cell>
          <cell r="C3487" t="str">
            <v>UN</v>
          </cell>
          <cell r="D3487">
            <v>20.73</v>
          </cell>
        </row>
        <row r="3488">
          <cell r="A3488">
            <v>89586</v>
          </cell>
          <cell r="B3488" t="str">
            <v>JOELHO 45 GRAUS PARA PÉ DE COLUNA, PVC, SERIE R, ÁGUA PLUVIAL, DN 100 MM, JUNTA ELÁSTICA, FORNECIDO E INSTALADO EM CONDUTORES VERTICAIS DE ÁGUAS PLUVIAIS. AF_12/2014</v>
          </cell>
          <cell r="C3488" t="str">
            <v>UN</v>
          </cell>
          <cell r="D3488">
            <v>20.73</v>
          </cell>
        </row>
        <row r="3489">
          <cell r="A3489">
            <v>89587</v>
          </cell>
          <cell r="B3489" t="str">
            <v>CURVA 87 GRAUS E 30 MINUTOS, PVC, SERIE R, ÁGUA PLUVIAL, DN 100 MM, JUNTA ELÁSTICA, FORNECIDO E INSTALADO EM CONDUTORES VERTICAIS DE ÁGUAS PLUVIAIS. AF_12/2014</v>
          </cell>
          <cell r="C3489" t="str">
            <v>UN</v>
          </cell>
          <cell r="D3489">
            <v>32.5</v>
          </cell>
        </row>
        <row r="3490">
          <cell r="A3490">
            <v>89590</v>
          </cell>
          <cell r="B3490" t="str">
            <v>JOELHO 90 GRAUS, PVC, SERIE R, ÁGUA PLUVIAL, DN 150 MM, JUNTA ELÁSTICA, FORNECIDO E INSTALADO EM CONDUTORES VERTICAIS DE ÁGUAS PLUVIAIS. AF_12/2014</v>
          </cell>
          <cell r="C3490" t="str">
            <v>UN</v>
          </cell>
          <cell r="D3490">
            <v>79.05</v>
          </cell>
        </row>
        <row r="3491">
          <cell r="A3491">
            <v>89591</v>
          </cell>
          <cell r="B3491" t="str">
            <v>JOELHO 45 GRAUS, PVC, SERIE R, ÁGUA PLUVIAL, DN 150 MM, JUNTA ELÁSTICA, FORNECIDO E INSTALADO EM CONDUTORES VERTICAIS DE ÁGUAS PLUVIAIS. AF_12/2014</v>
          </cell>
          <cell r="C3491" t="str">
            <v>UN</v>
          </cell>
          <cell r="D3491">
            <v>65.89</v>
          </cell>
        </row>
        <row r="3492">
          <cell r="A3492">
            <v>89592</v>
          </cell>
          <cell r="B3492" t="str">
            <v>CURVA 87 GRAUS E 30 MINUTOS, PVC, SERIE R, ÁGUA PLUVIAL, DN 150 MM, JUNTA ELÁSTICA, FORNECIDO E INSTALADO EM CONDUTORES VERTICAIS DE ÁGUAS PLUVIAIS. AF_12/2014</v>
          </cell>
          <cell r="C3492" t="str">
            <v>UN</v>
          </cell>
          <cell r="D3492">
            <v>104.16</v>
          </cell>
        </row>
        <row r="3493">
          <cell r="A3493">
            <v>89593</v>
          </cell>
          <cell r="B3493" t="str">
            <v>LUVA COM ROSCA, PVC, SOLDÁVEL, DN 50MM X 1.1/2, INSTALADO EM PRUMADA DE ÁGUA - FORNECIMENTO E INSTALAÇÃO. AF_12/2014</v>
          </cell>
          <cell r="C3493" t="str">
            <v>UN</v>
          </cell>
          <cell r="D3493">
            <v>21.37</v>
          </cell>
        </row>
        <row r="3494">
          <cell r="A3494">
            <v>89594</v>
          </cell>
          <cell r="B3494" t="str">
            <v>UNIÃO, PVC, SOLDÁVEL, DN 50MM, INSTALADO EM PRUMADA DE ÁGUA - FORNECIMENTO E INSTALAÇÃO. AF_12/2014</v>
          </cell>
          <cell r="C3494" t="str">
            <v>UN</v>
          </cell>
          <cell r="D3494">
            <v>25.57</v>
          </cell>
        </row>
        <row r="3495">
          <cell r="A3495">
            <v>89595</v>
          </cell>
          <cell r="B3495" t="str">
            <v>ADAPTADOR CURTO COM BOLSA E ROSCA PARA REGISTRO, PVC, SOLDÁVEL, DN 50MM X 1.1/4, INSTALADO EM PRUMADA DE ÁGUA - FORNECIMENTO E INSTALAÇÃO. AF_12/2014</v>
          </cell>
          <cell r="C3495" t="str">
            <v>UN</v>
          </cell>
          <cell r="D3495">
            <v>10.41</v>
          </cell>
        </row>
        <row r="3496">
          <cell r="A3496">
            <v>89596</v>
          </cell>
          <cell r="B3496" t="str">
            <v>ADAPTADOR CURTO COM BOLSA E ROSCA PARA REGISTRO, PVC, SOLDÁVEL, DN 50MM X 1.1/2, INSTALADO EM PRUMADA DE ÁGUA - FORNECIMENTO E INSTALAÇÃO. AF_12/2014</v>
          </cell>
          <cell r="C3496" t="str">
            <v>UN</v>
          </cell>
          <cell r="D3496">
            <v>7.94</v>
          </cell>
        </row>
        <row r="3497">
          <cell r="A3497">
            <v>89597</v>
          </cell>
          <cell r="B3497" t="str">
            <v>LUVA, PVC, SOLDÁVEL, DN 60MM, INSTALADO EM PRUMADA DE ÁGUA - FORNECIMENTO E INSTALAÇÃO. AF_12/2014</v>
          </cell>
          <cell r="C3497" t="str">
            <v>UN</v>
          </cell>
          <cell r="D3497">
            <v>14.29</v>
          </cell>
        </row>
        <row r="3498">
          <cell r="A3498">
            <v>89598</v>
          </cell>
          <cell r="B3498" t="str">
            <v>LUVA DE CORRER, PVC, SOLDÁVEL, DN 60MM, INSTALADO EM PRUMADA DE ÁGUA   FORNECIMENTO E INSTALAÇÃO. AF_12/2014</v>
          </cell>
          <cell r="C3498" t="str">
            <v>UN</v>
          </cell>
          <cell r="D3498">
            <v>35.21</v>
          </cell>
        </row>
        <row r="3499">
          <cell r="A3499">
            <v>89599</v>
          </cell>
          <cell r="B3499" t="str">
            <v>LUVA SIMPLES, PVC, SERIE R, ÁGUA PLUVIAL, DN 75 MM, JUNTA ELÁSTICA, FORNECIDO E INSTALADO EM CONDUTORES VERTICAIS DE ÁGUAS PLUVIAIS. AF_12/2014</v>
          </cell>
          <cell r="C3499" t="str">
            <v>UN</v>
          </cell>
          <cell r="D3499">
            <v>11.65</v>
          </cell>
        </row>
        <row r="3500">
          <cell r="A3500">
            <v>89600</v>
          </cell>
          <cell r="B3500" t="str">
            <v>LUVA DE CORRER, PVC, SERIE R, ÁGUA PLUVIAL, DN 75 MM, JUNTA ELÁSTICA, FORNECIDO E INSTALADO EM CONDUTORES VERTICAIS DE ÁGUAS PLUVIAIS. AF_12/2014</v>
          </cell>
          <cell r="C3500" t="str">
            <v>UN</v>
          </cell>
          <cell r="D3500">
            <v>12.59</v>
          </cell>
        </row>
        <row r="3501">
          <cell r="A3501">
            <v>89605</v>
          </cell>
          <cell r="B3501" t="str">
            <v>LUVA DE REDUÇÃO, PVC, SOLDÁVEL, DN 60MM X 50MM, INSTALADO EM PRUMADA DE ÁGUA - FORNECIMENTO E INSTALAÇÃO. AF_12/2014</v>
          </cell>
          <cell r="C3501" t="str">
            <v>UN</v>
          </cell>
          <cell r="D3501">
            <v>13.98</v>
          </cell>
        </row>
        <row r="3502">
          <cell r="A3502">
            <v>89609</v>
          </cell>
          <cell r="B3502" t="str">
            <v>UNIÃO, PVC, SOLDÁVEL, DN 60MM, INSTALADO EM PRUMADA DE ÁGUA - FORNECIMENTO E INSTALAÇÃO. AF_12/2014</v>
          </cell>
          <cell r="C3502" t="str">
            <v>UN</v>
          </cell>
          <cell r="D3502">
            <v>58.1</v>
          </cell>
        </row>
        <row r="3503">
          <cell r="A3503">
            <v>89610</v>
          </cell>
          <cell r="B3503" t="str">
            <v>ADAPTADOR CURTO COM BOLSA E ROSCA PARA REGISTRO, PVC, SOLDÁVEL, DN 60MM X 2, INSTALADO EM PRUMADA DE ÁGUA - FORNECIMENTO E INSTALAÇÃO. AF_12/2014</v>
          </cell>
          <cell r="C3503" t="str">
            <v>UN</v>
          </cell>
          <cell r="D3503">
            <v>14.3</v>
          </cell>
        </row>
        <row r="3504">
          <cell r="A3504">
            <v>89611</v>
          </cell>
          <cell r="B3504" t="str">
            <v>LUVA, PVC, SOLDÁVEL, DN 75MM, INSTALADO EM PRUMADA DE ÁGUA - FORNECIMENTO E INSTALAÇÃO. AF_12/2014</v>
          </cell>
          <cell r="C3504" t="str">
            <v>UN</v>
          </cell>
          <cell r="D3504">
            <v>23.17</v>
          </cell>
        </row>
        <row r="3505">
          <cell r="A3505">
            <v>89612</v>
          </cell>
          <cell r="B3505" t="str">
            <v>UNIÃO, PVC, SOLDÁVEL, DN 75MM, INSTALADO EM PRUMADA DE ÁGUA - FORNECIMENTO E INSTALAÇÃO. AF_12/2014</v>
          </cell>
          <cell r="C3505" t="str">
            <v>UN</v>
          </cell>
          <cell r="D3505">
            <v>113.82</v>
          </cell>
        </row>
        <row r="3506">
          <cell r="A3506">
            <v>89613</v>
          </cell>
          <cell r="B3506" t="str">
            <v>ADAPTADOR CURTO COM BOLSA E ROSCA PARA REGISTRO, PVC, SOLDÁVEL, DN 75MM X 2.1/2, INSTALADO EM PRUMADA DE ÁGUA - FORNECIMENTO E INSTALAÇÃO. AF_12/2014</v>
          </cell>
          <cell r="C3506" t="str">
            <v>UN</v>
          </cell>
          <cell r="D3506">
            <v>20.91</v>
          </cell>
        </row>
        <row r="3507">
          <cell r="A3507">
            <v>89614</v>
          </cell>
          <cell r="B3507" t="str">
            <v>LUVA, PVC, SOLDÁVEL, DN 85MM, INSTALADO EM PRUMADA DE ÁGUA - FORNECIMENTO E INSTALAÇÃO. AF_12/2014</v>
          </cell>
          <cell r="C3507" t="str">
            <v>UN</v>
          </cell>
          <cell r="D3507">
            <v>42.46</v>
          </cell>
        </row>
        <row r="3508">
          <cell r="A3508">
            <v>89615</v>
          </cell>
          <cell r="B3508" t="str">
            <v>UNIÃO, PVC, SOLDÁVEL, DN 85MM, INSTALADO EM PRUMADA DE ÁGUA - FORNECIMENTO E INSTALAÇÃO. AF_12/2014</v>
          </cell>
          <cell r="C3508" t="str">
            <v>UN</v>
          </cell>
          <cell r="D3508">
            <v>171.39</v>
          </cell>
        </row>
        <row r="3509">
          <cell r="A3509">
            <v>89616</v>
          </cell>
          <cell r="B3509" t="str">
            <v>ADAPTADOR CURTO COM BOLSA E ROSCA PARA REGISTRO, PVC, SOLDÁVEL, DN 85MM X 3, INSTALADO EM PRUMADA DE ÁGUA - FORNECIMENTO E INSTALAÇÃO. AF_12/2014</v>
          </cell>
          <cell r="C3509" t="str">
            <v>UN</v>
          </cell>
          <cell r="D3509">
            <v>29.74</v>
          </cell>
        </row>
        <row r="3510">
          <cell r="A3510">
            <v>89617</v>
          </cell>
          <cell r="B3510" t="str">
            <v>TE, PVC, SOLDÁVEL, DN 25MM, INSTALADO EM PRUMADA DE ÁGUA - FORNECIMENTO E INSTALAÇÃO. AF_12/2014</v>
          </cell>
          <cell r="C3510" t="str">
            <v>UN</v>
          </cell>
          <cell r="D3510">
            <v>5.0599999999999996</v>
          </cell>
        </row>
        <row r="3511">
          <cell r="A3511">
            <v>89618</v>
          </cell>
          <cell r="B3511" t="str">
            <v>TÊ COM BUCHA DE LATÃO NA BOLSA CENTRAL, PVC, SOLDÁVEL, DN 25MM X 1/2, INSTALADO EM PRUMADA DE ÁGUA - FORNECIMENTO E INSTALAÇÃO. AF_12/2014</v>
          </cell>
          <cell r="C3511" t="str">
            <v>UN</v>
          </cell>
          <cell r="D3511">
            <v>10.1</v>
          </cell>
        </row>
        <row r="3512">
          <cell r="A3512">
            <v>89619</v>
          </cell>
          <cell r="B3512" t="str">
            <v>TÊ DE REDUÇÃO, PVC, SOLDÁVEL, DN 25MM X 20MM, INSTALADO EM PRUMADA DE ÁGUA - FORNECIMENTO E INSTALAÇÃO. AF_12/2014</v>
          </cell>
          <cell r="C3512" t="str">
            <v>UN</v>
          </cell>
          <cell r="D3512">
            <v>6.4</v>
          </cell>
        </row>
        <row r="3513">
          <cell r="A3513">
            <v>89620</v>
          </cell>
          <cell r="B3513" t="str">
            <v>TE, PVC, SOLDÁVEL, DN 32MM, INSTALADO EM PRUMADA DE ÁGUA - FORNECIMENTO E INSTALAÇÃO. AF_12/2014</v>
          </cell>
          <cell r="C3513" t="str">
            <v>UN</v>
          </cell>
          <cell r="D3513">
            <v>8.1300000000000008</v>
          </cell>
        </row>
        <row r="3514">
          <cell r="A3514">
            <v>89621</v>
          </cell>
          <cell r="B3514" t="str">
            <v>TÊ COM BUCHA DE LATÃO NA BOLSA CENTRAL, PVC, SOLDÁVEL, DN 32MM X 3/4, INSTALADO EM PRUMADA DE ÁGUA - FORNECIMENTO E INSTALAÇÃO. AF_12/2014</v>
          </cell>
          <cell r="C3514" t="str">
            <v>UN</v>
          </cell>
          <cell r="D3514">
            <v>16.690000000000001</v>
          </cell>
        </row>
        <row r="3515">
          <cell r="A3515">
            <v>89622</v>
          </cell>
          <cell r="B3515" t="str">
            <v>TÊ DE REDUÇÃO, PVC, SOLDÁVEL, DN 32MM X 25MM, INSTALADO EM PRUMADA DE ÁGUA - FORNECIMENTO E INSTALAÇÃO. AF_12/2014</v>
          </cell>
          <cell r="C3515" t="str">
            <v>UN</v>
          </cell>
          <cell r="D3515">
            <v>9.4600000000000009</v>
          </cell>
        </row>
        <row r="3516">
          <cell r="A3516">
            <v>89623</v>
          </cell>
          <cell r="B3516" t="str">
            <v>TE, PVC, SOLDÁVEL, DN 40MM, INSTALADO EM PRUMADA DE ÁGUA - FORNECIMENTO E INSTALAÇÃO. AF_12/2014</v>
          </cell>
          <cell r="C3516" t="str">
            <v>UN</v>
          </cell>
          <cell r="D3516">
            <v>12.63</v>
          </cell>
        </row>
        <row r="3517">
          <cell r="A3517">
            <v>89624</v>
          </cell>
          <cell r="B3517" t="str">
            <v>TÊ DE REDUÇÃO, PVC, SOLDÁVEL, DN 40MM X 32MM, INSTALADO EM PRUMADA DE ÁGUA - FORNECIMENTO E INSTALAÇÃO. AF_12/2014</v>
          </cell>
          <cell r="C3517" t="str">
            <v>UN</v>
          </cell>
          <cell r="D3517">
            <v>13.31</v>
          </cell>
        </row>
        <row r="3518">
          <cell r="A3518">
            <v>89625</v>
          </cell>
          <cell r="B3518" t="str">
            <v>TE, PVC, SOLDÁVEL, DN 50MM, INSTALADO EM PRUMADA DE ÁGUA - FORNECIMENTO E INSTALAÇÃO. AF_12/2014</v>
          </cell>
          <cell r="C3518" t="str">
            <v>UN</v>
          </cell>
          <cell r="D3518">
            <v>15.44</v>
          </cell>
        </row>
        <row r="3519">
          <cell r="A3519">
            <v>89626</v>
          </cell>
          <cell r="B3519" t="str">
            <v>TÊ DE REDUÇÃO, PVC, SOLDÁVEL, DN 50MM X 40MM, INSTALADO EM PRUMADA DE ÁGUA - FORNECIMENTO E INSTALAÇÃO. AF_12/2014</v>
          </cell>
          <cell r="C3519" t="str">
            <v>UN</v>
          </cell>
          <cell r="D3519">
            <v>20.64</v>
          </cell>
        </row>
        <row r="3520">
          <cell r="A3520">
            <v>89627</v>
          </cell>
          <cell r="B3520" t="str">
            <v>TÊ DE REDUÇÃO, PVC, SOLDÁVEL, DN 50MM X 25MM, INSTALADO EM PRUMADA DE ÁGUA - FORNECIMENTO E INSTALAÇÃO. AF_12/2014</v>
          </cell>
          <cell r="C3520" t="str">
            <v>UN</v>
          </cell>
          <cell r="D3520">
            <v>14.67</v>
          </cell>
        </row>
        <row r="3521">
          <cell r="A3521">
            <v>89628</v>
          </cell>
          <cell r="B3521" t="str">
            <v>TE, PVC, SOLDÁVEL, DN 60MM, INSTALADO EM PRUMADA DE ÁGUA - FORNECIMENTO E INSTALAÇÃO. AF_12/2014</v>
          </cell>
          <cell r="C3521" t="str">
            <v>UN</v>
          </cell>
          <cell r="D3521">
            <v>31</v>
          </cell>
        </row>
        <row r="3522">
          <cell r="A3522">
            <v>89629</v>
          </cell>
          <cell r="B3522" t="str">
            <v>TE, PVC, SOLDÁVEL, DN 75MM, INSTALADO EM PRUMADA DE ÁGUA - FORNECIMENTO E INSTALAÇÃO. AF_12/2014</v>
          </cell>
          <cell r="C3522" t="str">
            <v>UN</v>
          </cell>
          <cell r="D3522">
            <v>56</v>
          </cell>
        </row>
        <row r="3523">
          <cell r="A3523">
            <v>89630</v>
          </cell>
          <cell r="B3523" t="str">
            <v>TE DE REDUÇÃO, PVC, SOLDÁVEL, DN 75MM X 50MM, INSTALADO EM PRUMADA DE ÁGUA - FORNECIMENTO E INSTALAÇÃO. AF_12/2014</v>
          </cell>
          <cell r="C3523" t="str">
            <v>UN</v>
          </cell>
          <cell r="D3523">
            <v>48.93</v>
          </cell>
        </row>
        <row r="3524">
          <cell r="A3524">
            <v>89631</v>
          </cell>
          <cell r="B3524" t="str">
            <v>TE, PVC, SOLDÁVEL, DN 85MM, INSTALADO EM PRUMADA DE ÁGUA - FORNECIMENTO E INSTALAÇÃO. AF_12/2014</v>
          </cell>
          <cell r="C3524" t="str">
            <v>UN</v>
          </cell>
          <cell r="D3524">
            <v>84.07</v>
          </cell>
        </row>
        <row r="3525">
          <cell r="A3525">
            <v>89632</v>
          </cell>
          <cell r="B3525" t="str">
            <v>TE DE REDUÇÃO, PVC, SOLDÁVEL, DN 85MM X 60MM, INSTALADO EM PRUMADA DE ÁGUA - FORNECIMENTO E INSTALAÇÃO. AF_12/2014</v>
          </cell>
          <cell r="C3525" t="str">
            <v>UN</v>
          </cell>
          <cell r="D3525">
            <v>69.59</v>
          </cell>
        </row>
        <row r="3526">
          <cell r="A3526">
            <v>89637</v>
          </cell>
          <cell r="B3526" t="str">
            <v>JOELHO 90 GRAUS, CPVC, SOLDÁVEL, DN 15MM, INSTALADO EM RAMAL OU SUB-RAMAL DE ÁGUA - FORNECIMENTO E INSTALAÇÃO. AF_12/2014</v>
          </cell>
          <cell r="C3526" t="str">
            <v>UN</v>
          </cell>
          <cell r="D3526">
            <v>8.0299999999999994</v>
          </cell>
        </row>
        <row r="3527">
          <cell r="A3527">
            <v>89638</v>
          </cell>
          <cell r="B3527" t="str">
            <v>JOELHO 45 GRAUS, CPVC, SOLDÁVEL, DN 15MM, INSTALADO EM RAMAL OU SUB-RAMAL DE ÁGUA - FORNECIMENTO E INSTALAÇÃO. AF_12/2014</v>
          </cell>
          <cell r="C3527" t="str">
            <v>UN</v>
          </cell>
          <cell r="D3527">
            <v>9.07</v>
          </cell>
        </row>
        <row r="3528">
          <cell r="A3528">
            <v>89639</v>
          </cell>
          <cell r="B3528" t="str">
            <v>CURVA 90 GRAUS, CPVC, SOLDÁVEL, DN 15MM, INSTALADO EM RAMAL OU SUB-RAMAL DE ÁGUA - FORNECIMENTO E INSTALAÇÃO. AF_12/2014</v>
          </cell>
          <cell r="C3528" t="str">
            <v>UN</v>
          </cell>
          <cell r="D3528">
            <v>9.48</v>
          </cell>
        </row>
        <row r="3529">
          <cell r="A3529">
            <v>89640</v>
          </cell>
          <cell r="B3529" t="str">
            <v>JOELHO DE TRANSIÇÃO, 90 GRAUS, CPVC, SOLDÁVEL, DN 15MM X 1/2", INSTALADO EM RAMAL OU SUB-RAMAL DE ÁGUA - FORNECIMENTO E INSTALAÇÃO. AF_12/2014</v>
          </cell>
          <cell r="C3529" t="str">
            <v>UN</v>
          </cell>
          <cell r="D3529">
            <v>15.68</v>
          </cell>
        </row>
        <row r="3530">
          <cell r="A3530">
            <v>89641</v>
          </cell>
          <cell r="B3530" t="str">
            <v>JOELHO 90 GRAUS, CPVC, SOLDÁVEL, DN 22MM, INSTALADO EM RAMAL OU SUB-RAMAL DE ÁGUA - FORNECIMENTO E INSTALAÇÃO. AF_12/2014</v>
          </cell>
          <cell r="C3530" t="str">
            <v>UN</v>
          </cell>
          <cell r="D3530">
            <v>11.43</v>
          </cell>
        </row>
        <row r="3531">
          <cell r="A3531">
            <v>89642</v>
          </cell>
          <cell r="B3531" t="str">
            <v>JOELHO 45 GRAUS, CPVC, SOLDÁVEL, DN 22MM, INSTALADO EM RAMAL OU SUB-RAMAL DE ÁGUA - FORNECIMENTO E INSTALAÇÃO. AF_12/2014</v>
          </cell>
          <cell r="C3531" t="str">
            <v>UN</v>
          </cell>
          <cell r="D3531">
            <v>13.43</v>
          </cell>
        </row>
        <row r="3532">
          <cell r="A3532">
            <v>89643</v>
          </cell>
          <cell r="B3532" t="str">
            <v>CURVA 90 GRAUS, CPVC, SOLDÁVEL, DN 22MM, INSTALADO EM RAMAL OU SUB-RAMAL DE ÁGUA - FORNECIMENTO E INSTALAÇÃO. AF_12/2014</v>
          </cell>
          <cell r="C3532" t="str">
            <v>UN</v>
          </cell>
          <cell r="D3532">
            <v>14.1</v>
          </cell>
        </row>
        <row r="3533">
          <cell r="A3533">
            <v>89644</v>
          </cell>
          <cell r="B3533" t="str">
            <v>JOELHO DE TRANSIÇÃO, 90 GRAUS, CPVC, SOLDÁVEL, DN 22MM X 1/2", INSTALADO EM RAMAL OU SUB-RAMAL DE ÁGUA - FORNECIMENTO E INSTALAÇÃO. AF_12/2014</v>
          </cell>
          <cell r="C3533" t="str">
            <v>UN</v>
          </cell>
          <cell r="D3533">
            <v>23.56</v>
          </cell>
        </row>
        <row r="3534">
          <cell r="A3534">
            <v>89645</v>
          </cell>
          <cell r="B3534" t="str">
            <v>JOELHO DE TRANSIÇÃO, 90 GRAUS, CPVC, SOLDÁVEL, DN 22MM X 3/4", INSTALADO EM RAMAL OU SUB-RAMAL DE ÁGUA - FORNECIMENTO E INSTALAÇÃO. AF_12/2014</v>
          </cell>
          <cell r="C3534" t="str">
            <v>UN</v>
          </cell>
          <cell r="D3534">
            <v>26.82</v>
          </cell>
        </row>
        <row r="3535">
          <cell r="A3535">
            <v>89646</v>
          </cell>
          <cell r="B3535" t="str">
            <v>JOELHO 90 GRAUS, CPVC, SOLDÁVEL, DN 28MM, INSTALADO EM RAMAL OU SUB-RAMAL DE ÁGUA - FORNECIMENTO E INSTALAÇÃO. AF_12/2014</v>
          </cell>
          <cell r="C3535" t="str">
            <v>UN</v>
          </cell>
          <cell r="D3535">
            <v>18.43</v>
          </cell>
        </row>
        <row r="3536">
          <cell r="A3536">
            <v>89647</v>
          </cell>
          <cell r="B3536" t="str">
            <v>JOELHO 45 GRAUS, CPVC, SOLDÁVEL, DN 28MM, INSTALADO EM RAMAL OU SUB-RAMAL DE ÁGUA  FORNECIMENTO E INSTALAÇÃO. AF_12/2014</v>
          </cell>
          <cell r="C3536" t="str">
            <v>UN</v>
          </cell>
          <cell r="D3536">
            <v>17.96</v>
          </cell>
        </row>
        <row r="3537">
          <cell r="A3537">
            <v>89648</v>
          </cell>
          <cell r="B3537" t="str">
            <v>CURVA 90 GRAUS, CPVC, SOLDÁVEL, DN 28MM, INSTALADO EM RAMAL OU SUB-RAMAL DE ÁGUA  FORNECIMENTO E INSTALAÇÃO. AF_12/2014</v>
          </cell>
          <cell r="C3537" t="str">
            <v>UN</v>
          </cell>
          <cell r="D3537">
            <v>20.11</v>
          </cell>
        </row>
        <row r="3538">
          <cell r="A3538">
            <v>89649</v>
          </cell>
          <cell r="B3538" t="str">
            <v>JOELHO 90 GRAUS, CPVC, SOLDÁVEL, DN 35MM, INSTALADO EM RAMAL OU SUB-RAMAL DE ÁGUA  FORNECIMENTO E INSTALAÇÃO. AF_12/2014</v>
          </cell>
          <cell r="C3538" t="str">
            <v>UN</v>
          </cell>
          <cell r="D3538">
            <v>27.82</v>
          </cell>
        </row>
        <row r="3539">
          <cell r="A3539">
            <v>89650</v>
          </cell>
          <cell r="B3539" t="str">
            <v>JOELHO 45 GRAUS, CPVC, SOLDÁVEL, DN 35MM, INSTALADO EM RAMAL OU SUB-RAMAL DE ÁGUA  FORNECIMENTO E INSTALAÇÃO. AF_12/2014</v>
          </cell>
          <cell r="C3539" t="str">
            <v>UN</v>
          </cell>
          <cell r="D3539">
            <v>27.82</v>
          </cell>
        </row>
        <row r="3540">
          <cell r="A3540">
            <v>89651</v>
          </cell>
          <cell r="B3540" t="str">
            <v>LUVA, CPVC, SOLDÁVEL, DN 15MM, INSTALADO EM RAMAL OU SUB-RAMAL DE ÁGUA - FORNECIMENTO E INSTALAÇÃO. AF_12/2014</v>
          </cell>
          <cell r="C3540" t="str">
            <v>UN</v>
          </cell>
          <cell r="D3540">
            <v>5.44</v>
          </cell>
        </row>
        <row r="3541">
          <cell r="A3541">
            <v>89652</v>
          </cell>
          <cell r="B3541" t="str">
            <v>LUVA DE CORRER, CPVC, SOLDÁVEL, DN 15MM, INSTALADO EM RAMAL OU SUB-RAMAL DE ÁGUA  FORNECIMENTO E INSTALAÇÃO. AF_12/2014</v>
          </cell>
          <cell r="C3541" t="str">
            <v>UN</v>
          </cell>
          <cell r="D3541">
            <v>10.02</v>
          </cell>
        </row>
        <row r="3542">
          <cell r="A3542">
            <v>89653</v>
          </cell>
          <cell r="B3542" t="str">
            <v>LUVA DE TRANSIÇÃO, CPVC, SOLDÁVEL, DN15MM X 1/2", INSTALADO EM RAMAL OU SUB-RAMAL DE ÁGUA - FORNECIMENTO E INSTALAÇÃO. AF_12/2014</v>
          </cell>
          <cell r="C3542" t="str">
            <v>UN</v>
          </cell>
          <cell r="D3542">
            <v>17.07</v>
          </cell>
        </row>
        <row r="3543">
          <cell r="A3543">
            <v>89654</v>
          </cell>
          <cell r="B3543" t="str">
            <v>UNIÃO, CPVC, SOLDÁVEL, DN15MM, INSTALADO EM RAMAL OU SUB-RAMAL DE ÁGUA  FORNECIMENTO E INSTALAÇÃO. AF_12/2014</v>
          </cell>
          <cell r="C3543" t="str">
            <v>UN</v>
          </cell>
          <cell r="D3543">
            <v>16.61</v>
          </cell>
        </row>
        <row r="3544">
          <cell r="A3544">
            <v>89655</v>
          </cell>
          <cell r="B3544" t="str">
            <v>CONECTOR, CPVC, SOLDÁVEL, DN 15MM X 1/2, INSTALADO EM RAMAL OU SUB-RAMAL DE ÁGUA  FORNECIMENTO E INSTALAÇÃO. AF_12/2014</v>
          </cell>
          <cell r="C3544" t="str">
            <v>UN</v>
          </cell>
          <cell r="D3544">
            <v>25.22</v>
          </cell>
        </row>
        <row r="3545">
          <cell r="A3545">
            <v>89656</v>
          </cell>
          <cell r="B3545" t="str">
            <v>ADAPTADOR, CPVC, SOLDÁVEL, DN15MM, INSTALADO EM RAMAL OU SUB-RAMAL DE ÁGUA  FORNECIMENTO E INSTALAÇÃO. AF_12/2014</v>
          </cell>
          <cell r="C3545" t="str">
            <v>UN</v>
          </cell>
          <cell r="D3545">
            <v>10.75</v>
          </cell>
        </row>
        <row r="3546">
          <cell r="A3546">
            <v>89657</v>
          </cell>
          <cell r="B3546" t="str">
            <v>CURVA DE TRANSPOSIÇÃO, CPVC, SOLDÁVEL, DN15MM, INSTALADO EM RAMAL OU SUB-RAMAL DE ÁGUA  FORNECIMENTO E INSTALAÇÃO. AF_12/2014</v>
          </cell>
          <cell r="C3546" t="str">
            <v>UN</v>
          </cell>
          <cell r="D3546">
            <v>10.98</v>
          </cell>
        </row>
        <row r="3547">
          <cell r="A3547">
            <v>89658</v>
          </cell>
          <cell r="B3547" t="str">
            <v>LUVA, CPVC, SOLDÁVEL, DN 22MM, INSTALADO EM RAMAL OU SUB-RAMAL DE ÁGUA  FORNECIMENTO E INSTALAÇÃO. AF_12/2014</v>
          </cell>
          <cell r="C3547" t="str">
            <v>UN</v>
          </cell>
          <cell r="D3547">
            <v>7.54</v>
          </cell>
        </row>
        <row r="3548">
          <cell r="A3548">
            <v>89659</v>
          </cell>
          <cell r="B3548" t="str">
            <v>LUVA DE CORRER, CPVC, SOLDÁVEL, DN 22MM, INSTALADO EM RAMAL OU SUB-RAMAL DE ÁGUA  FORNECIMENTO E INSTALAÇÃO. AF_12/2014</v>
          </cell>
          <cell r="C3548" t="str">
            <v>UN</v>
          </cell>
          <cell r="D3548">
            <v>14.56</v>
          </cell>
        </row>
        <row r="3549">
          <cell r="A3549">
            <v>89660</v>
          </cell>
          <cell r="B3549" t="str">
            <v>LUVA DE TRANSIÇÃO, CPVC, SOLDÁVEL, DN22MM X 25MM, INSTALADO EM RAMAL OU SUB-RAMAL DE ÁGUA - FORNECIMENTO E INSTALAÇÃO. AF_12/2014</v>
          </cell>
          <cell r="C3549" t="str">
            <v>UN</v>
          </cell>
          <cell r="D3549">
            <v>6.93</v>
          </cell>
        </row>
        <row r="3550">
          <cell r="A3550">
            <v>89661</v>
          </cell>
          <cell r="B3550" t="str">
            <v>UNIÃO, CPVC, SOLDÁVEL, DN22MM, INSTALADO EM RAMAL OU SUB-RAMAL DE ÁGUA  FORNECIMENTO E INSTALAÇÃO. AF_12/2014</v>
          </cell>
          <cell r="C3550" t="str">
            <v>UN</v>
          </cell>
          <cell r="D3550">
            <v>19.899999999999999</v>
          </cell>
        </row>
        <row r="3551">
          <cell r="A3551">
            <v>89662</v>
          </cell>
          <cell r="B3551" t="str">
            <v>CONECTOR, CPVC, SOLDÁVEL, DN 22MM X 1/2, INSTALADO EM RAMAL OU SUB-RAMAL DE ÁGUA  FORNECIMENTO E INSTALAÇÃO. AF_12/2014</v>
          </cell>
          <cell r="C3551" t="str">
            <v>UN</v>
          </cell>
          <cell r="D3551">
            <v>31.33</v>
          </cell>
        </row>
        <row r="3552">
          <cell r="A3552">
            <v>89663</v>
          </cell>
          <cell r="B3552" t="str">
            <v>ADAPTADOR, CPVC, SOLDÁVEL, DN22MM, INSTALADO EM RAMAL OU SUB-RAMAL DE ÁGUA  FORNECIMENTO E INSTALAÇÃO. AF_12/2014</v>
          </cell>
          <cell r="C3552" t="str">
            <v>UN</v>
          </cell>
          <cell r="D3552">
            <v>12.18</v>
          </cell>
        </row>
        <row r="3553">
          <cell r="A3553">
            <v>89664</v>
          </cell>
          <cell r="B3553" t="str">
            <v>CURVA DE TRANSPOSIÇÃO, CPVC, SOLDÁVEL, DN22MM, INSTALADO EM RAMAL OU SUB-RAMAL DE ÁGUA  FORNECIMENTO E INSTALAÇÃO. AF_12/2014</v>
          </cell>
          <cell r="C3553" t="str">
            <v>UN</v>
          </cell>
          <cell r="D3553">
            <v>14.56</v>
          </cell>
        </row>
        <row r="3554">
          <cell r="A3554">
            <v>89665</v>
          </cell>
          <cell r="B3554" t="str">
            <v>REDUÇÃO EXCÊNTRICA, PVC, SERIE R, ÁGUA PLUVIAL, DN 75 X 50 MM, JUNTA ELÁSTICA, FORNECIDO E INSTALADO EM CONDUTORES VERTICAIS DE ÁGUAS PLUVIAIS. AF_12/2014</v>
          </cell>
          <cell r="C3554" t="str">
            <v>UN</v>
          </cell>
          <cell r="D3554">
            <v>9.14</v>
          </cell>
        </row>
        <row r="3555">
          <cell r="A3555">
            <v>89666</v>
          </cell>
          <cell r="B3555" t="str">
            <v>BUCHA DE REDUÇÃO, CPVC, SOLDÁVEL, DN22MM X 15MM, INSTALADO EM RAMAL OU SUB-RAMAL DE ÁGUA  FORNECIMENTO E INSTALAÇÃO. AF_12/2014</v>
          </cell>
          <cell r="C3555" t="str">
            <v>UN</v>
          </cell>
          <cell r="D3555">
            <v>5.88</v>
          </cell>
        </row>
        <row r="3556">
          <cell r="A3556">
            <v>89667</v>
          </cell>
          <cell r="B3556" t="str">
            <v>TÊ DE INSPEÇÃO, PVC, SERIE R, ÁGUA PLUVIAL, DN 75 MM, JUNTA ELÁSTICA, FORNECIDO E INSTALADO EM CONDUTORES VERTICAIS DE ÁGUAS PLUVIAIS. AF_12/2014</v>
          </cell>
          <cell r="C3556" t="str">
            <v>UN</v>
          </cell>
          <cell r="D3556">
            <v>21.93</v>
          </cell>
        </row>
        <row r="3557">
          <cell r="A3557">
            <v>89668</v>
          </cell>
          <cell r="B3557" t="str">
            <v>CONECTOR, CPVC, SOLDÁVEL, DN22MM X 3/4", INSTALADO EM RAMAL OU SUB-RAMAL DE ÁGUA - FORNECIMENTO E INSTALAÇÃO. AF_12/2014</v>
          </cell>
          <cell r="C3557" t="str">
            <v>UN</v>
          </cell>
          <cell r="D3557">
            <v>29.64</v>
          </cell>
        </row>
        <row r="3558">
          <cell r="A3558">
            <v>89669</v>
          </cell>
          <cell r="B3558" t="str">
            <v>LUVA SIMPLES, PVC, SERIE R, ÁGUA PLUVIAL, DN 100 MM, JUNTA ELÁSTICA, FORNECIDO E INSTALADO EM CONDUTORES VERTICAIS DE ÁGUAS PLUVIAIS. AF_12/2014</v>
          </cell>
          <cell r="C3558" t="str">
            <v>UN</v>
          </cell>
          <cell r="D3558">
            <v>14.8</v>
          </cell>
        </row>
        <row r="3559">
          <cell r="A3559">
            <v>89670</v>
          </cell>
          <cell r="B3559" t="str">
            <v>LUVA, CPVC, SOLDÁVEL, DN 28MM, INSTALADO EM RAMAL OU SUB-RAMAL DE ÁGUA  FORNECIMENTO E INSTALAÇÃO. AF_12/2014</v>
          </cell>
          <cell r="C3559" t="str">
            <v>UN</v>
          </cell>
          <cell r="D3559">
            <v>11.53</v>
          </cell>
        </row>
        <row r="3560">
          <cell r="A3560">
            <v>89671</v>
          </cell>
          <cell r="B3560" t="str">
            <v>LUVA DE CORRER, PVC, SERIE R, ÁGUA PLUVIAL, DN 100 MM, JUNTA ELÁSTICA, FORNECIDO E INSTALADO EM CONDUTORES VERTICAIS DE ÁGUAS PLUVIAIS. AF_12/2014</v>
          </cell>
          <cell r="C3560" t="str">
            <v>UN</v>
          </cell>
          <cell r="D3560">
            <v>21.21</v>
          </cell>
        </row>
        <row r="3561">
          <cell r="A3561">
            <v>89672</v>
          </cell>
          <cell r="B3561" t="str">
            <v>LUVA DE CORRER, CPVC, SOLDÁVEL, DN 28MM, INSTALADO EM RAMAL OU SUB-RAMAL DE ÁGUA  FORNECIMENTO E INSTALAÇÃO. AF_12/2014</v>
          </cell>
          <cell r="C3561" t="str">
            <v>UN</v>
          </cell>
          <cell r="D3561">
            <v>19.559999999999999</v>
          </cell>
        </row>
        <row r="3562">
          <cell r="A3562">
            <v>89673</v>
          </cell>
          <cell r="B3562" t="str">
            <v>REDUÇÃO EXCÊNTRICA, PVC, SERIE R, ÁGUA PLUVIAL, DN 100 X 75 MM, JUNTA ELÁSTICA, FORNECIDO E INSTALADO EM CONDUTORES VERTICAIS DE ÁGUAS PLUVIAIS. AF_12/2014</v>
          </cell>
          <cell r="C3562" t="str">
            <v>UN</v>
          </cell>
          <cell r="D3562">
            <v>17</v>
          </cell>
        </row>
        <row r="3563">
          <cell r="A3563">
            <v>89674</v>
          </cell>
          <cell r="B3563" t="str">
            <v>UNIÃO, CPVC, SOLDÁVEL, DN28MM, INSTALADO EM RAMAL OU SUB-RAMAL DE ÁGUA  FORNECIMENTO E INSTALAÇÃO. AF_12/2014</v>
          </cell>
          <cell r="C3563" t="str">
            <v>UN</v>
          </cell>
          <cell r="D3563">
            <v>29.8</v>
          </cell>
        </row>
        <row r="3564">
          <cell r="A3564">
            <v>89675</v>
          </cell>
          <cell r="B3564" t="str">
            <v>TÊ DE INSPEÇÃO, PVC, SERIE R, ÁGUA PLUVIAL, DN 100 MM, JUNTA ELÁSTICA, FORNECIDO E INSTALADO EM CONDUTORES VERTICAIS DE ÁGUAS PLUVIAIS. AF_12/2014</v>
          </cell>
          <cell r="C3564" t="str">
            <v>UN</v>
          </cell>
          <cell r="D3564">
            <v>36.49</v>
          </cell>
        </row>
        <row r="3565">
          <cell r="A3565">
            <v>89676</v>
          </cell>
          <cell r="B3565" t="str">
            <v>CONECTOR, CPVC, SOLDÁVEL, DN 28MM X 1, INSTALADO EM RAMAL OU SUB-RAMAL DE ÁGUA  FORNECIMENTO E INSTALAÇÃO. AF_12/2014</v>
          </cell>
          <cell r="C3565" t="str">
            <v>UN</v>
          </cell>
          <cell r="D3565">
            <v>46.51</v>
          </cell>
        </row>
        <row r="3566">
          <cell r="A3566">
            <v>89677</v>
          </cell>
          <cell r="B3566" t="str">
            <v>LUVA SIMPLES, PVC, SERIE R, ÁGUA PLUVIAL, DN 150 MM, JUNTA ELÁSTICA, FORNECIDO E INSTALADO EM CONDUTORES VERTICAIS DE ÁGUAS PLUVIAIS. AF_12/2014</v>
          </cell>
          <cell r="C3566" t="str">
            <v>UN</v>
          </cell>
          <cell r="D3566">
            <v>42.63</v>
          </cell>
        </row>
        <row r="3567">
          <cell r="A3567">
            <v>89678</v>
          </cell>
          <cell r="B3567" t="str">
            <v>BUCHA DE REDUÇÃO, CPVC, SOLDÁVEL, DN28MM X 22MM, INSTALADO EM RAMAL OU SUB-RAMAL DE ÁGUA  FORNECIMENTO E INSTALAÇÃO. AF_12/2014</v>
          </cell>
          <cell r="C3567" t="str">
            <v>UN</v>
          </cell>
          <cell r="D3567">
            <v>7.96</v>
          </cell>
        </row>
        <row r="3568">
          <cell r="A3568">
            <v>89679</v>
          </cell>
          <cell r="B3568" t="str">
            <v>LUVA DE CORRER, PVC, SERIE R, ÁGUA PLUVIAL, DN 150 MM, JUNTA ELÁSTICA, FORNECIDO E INSTALADO EM CONDUTORES VERTICAIS DE ÁGUAS PLUVIAIS. AF_12/2014</v>
          </cell>
          <cell r="C3568" t="str">
            <v>UN</v>
          </cell>
          <cell r="D3568">
            <v>65.510000000000005</v>
          </cell>
        </row>
        <row r="3569">
          <cell r="A3569">
            <v>89680</v>
          </cell>
          <cell r="B3569" t="str">
            <v>LUVA, CPVC, SOLDÁVEL, DN 35MM, INSTALADO EM RAMAL OU SUB-RAMAL DE ÁGUA  FORNECIMENTO E INSTALAÇÃO. AF_12/2014</v>
          </cell>
          <cell r="C3569" t="str">
            <v>UN</v>
          </cell>
          <cell r="D3569">
            <v>18.73</v>
          </cell>
        </row>
        <row r="3570">
          <cell r="A3570">
            <v>89681</v>
          </cell>
          <cell r="B3570" t="str">
            <v>REDUÇÃO EXCÊNTRICA, PVC, SERIE R, ÁGUA PLUVIAL, DN 150 X 100 MM, JUNTA ELÁSTICA, FORNECIDO E INSTALADO EM CONDUTORES VERTICAIS DE ÁGUAS PLUVIAIS. AF_12/2014</v>
          </cell>
          <cell r="C3570" t="str">
            <v>UN</v>
          </cell>
          <cell r="D3570">
            <v>46.68</v>
          </cell>
        </row>
        <row r="3571">
          <cell r="A3571">
            <v>89682</v>
          </cell>
          <cell r="B3571" t="str">
            <v>LUVA DE CORRER, CPVC, SOLDÁVEL, DN 35MM, INSTALADO EM RAMAL OU SUB-RAMAL DE ÁGUA  FORNECIMENTO E INSTALAÇÃO. AF_12/2014</v>
          </cell>
          <cell r="C3571" t="str">
            <v>UN</v>
          </cell>
          <cell r="D3571">
            <v>30.74</v>
          </cell>
        </row>
        <row r="3572">
          <cell r="A3572">
            <v>89684</v>
          </cell>
          <cell r="B3572" t="str">
            <v>UNIÃO, CPVC, SOLDÁVEL, DN35MM, INSTALADO EM RAMAL OU SUB-RAMAL DE ÁGUA  FORNECIMENTO E INSTALAÇÃO. AF_12/2014</v>
          </cell>
          <cell r="C3572" t="str">
            <v>UN</v>
          </cell>
          <cell r="D3572">
            <v>43.62</v>
          </cell>
        </row>
        <row r="3573">
          <cell r="A3573">
            <v>89685</v>
          </cell>
          <cell r="B3573" t="str">
            <v>JUNÇÃO SIMPLES, PVC, SERIE R, ÁGUA PLUVIAL, DN 75 X 75 MM, JUNTA ELÁSTICA, FORNECIDO E INSTALADO EM CONDUTORES VERTICAIS DE ÁGUAS PLUVIAIS. AF_12/2014</v>
          </cell>
          <cell r="C3573" t="str">
            <v>UN</v>
          </cell>
          <cell r="D3573">
            <v>31.02</v>
          </cell>
        </row>
        <row r="3574">
          <cell r="A3574">
            <v>89686</v>
          </cell>
          <cell r="B3574" t="str">
            <v>CONECTOR, CPVC, SOLDÁVEL, DN 35MM X 1 1/4, INSTALADO EM RAMAL OU SUB-RAMAL DE ÁGUA  FORNECIMENTO E INSTALAÇÃO. AF_12/2014</v>
          </cell>
          <cell r="C3574" t="str">
            <v>UN</v>
          </cell>
          <cell r="D3574">
            <v>171.03</v>
          </cell>
        </row>
        <row r="3575">
          <cell r="A3575">
            <v>89687</v>
          </cell>
          <cell r="B3575" t="str">
            <v>TÊ, PVC, SERIE R, ÁGUA PLUVIAL, DN 75 X 75 MM, JUNTA ELÁSTICA, FORNECIDO E INSTALADO EM CONDUTORES VERTICAIS DE ÁGUAS PLUVIAIS. AF_12/2014</v>
          </cell>
          <cell r="C3575" t="str">
            <v>UN</v>
          </cell>
          <cell r="D3575">
            <v>26.96</v>
          </cell>
        </row>
        <row r="3576">
          <cell r="A3576">
            <v>89689</v>
          </cell>
          <cell r="B3576" t="str">
            <v>BUCHA DE REDUÇÃO, CPVC, SOLDÁVEL, DN35MM X 28MM, INSTALADO EM RAMAL OU SUB-RAMAL DE ÁGUA  FORNECIMENTO E INSTALAÇÃO. AF_12/2014</v>
          </cell>
          <cell r="C3576" t="str">
            <v>UN</v>
          </cell>
          <cell r="D3576">
            <v>33.32</v>
          </cell>
        </row>
        <row r="3577">
          <cell r="A3577">
            <v>89690</v>
          </cell>
          <cell r="B3577" t="str">
            <v>JUNÇÃO SIMPLES, PVC, SERIE R, ÁGUA PLUVIAL, DN 100 X 100 MM, JUNTA ELÁSTICA, FORNECIDO E INSTALADO EM CONDUTORES VERTICAIS DE ÁGUAS PLUVIAIS. AF_12/2014</v>
          </cell>
          <cell r="C3577" t="str">
            <v>UN</v>
          </cell>
          <cell r="D3577">
            <v>46.12</v>
          </cell>
        </row>
        <row r="3578">
          <cell r="A3578">
            <v>89691</v>
          </cell>
          <cell r="B3578" t="str">
            <v>TE, CPVC, SOLDÁVEL, DN 15MM, INSTALADO EM RAMAL OU SUB-RAMAL DE ÁGUA - FORNECIMENTO E INSTALAÇÃO. AF_12/2014</v>
          </cell>
          <cell r="C3578" t="str">
            <v>UN</v>
          </cell>
          <cell r="D3578">
            <v>10.23</v>
          </cell>
        </row>
        <row r="3579">
          <cell r="A3579">
            <v>89692</v>
          </cell>
          <cell r="B3579" t="str">
            <v>JUNÇÃO SIMPLES, PVC, SERIE R, ÁGUA PLUVIAL, DN 100 X 75 MM, JUNTA ELÁSTICA, FORNECIDO E INSTALADO EM CONDUTORES VERTICAIS DE ÁGUAS PLUVIAIS. AF_12/2014</v>
          </cell>
          <cell r="C3579" t="str">
            <v>UN</v>
          </cell>
          <cell r="D3579">
            <v>43.66</v>
          </cell>
        </row>
        <row r="3580">
          <cell r="A3580">
            <v>89693</v>
          </cell>
          <cell r="B3580" t="str">
            <v>TÊ, PVC, SERIE R, ÁGUA PLUVIAL, DN 100 X 100 MM, JUNTA ELÁSTICA, FORNECIDO E INSTALADO EM CONDUTORES VERTICAIS DE ÁGUAS PLUVIAIS. AF_12/2014</v>
          </cell>
          <cell r="C3580" t="str">
            <v>UN</v>
          </cell>
          <cell r="D3580">
            <v>42.56</v>
          </cell>
        </row>
        <row r="3581">
          <cell r="A3581">
            <v>89694</v>
          </cell>
          <cell r="B3581" t="str">
            <v>TE DE TRANSIÇÃO, CPVC, SOLDÁVEL, DN 15MM X 1/2, INSTALADO EM RAMAL OU SUB-RAMAL DE ÁGUA  FORNECIMENTO E INSTALAÇÃO. AF_12/2014</v>
          </cell>
          <cell r="C3581" t="str">
            <v>UN</v>
          </cell>
          <cell r="D3581">
            <v>18.09</v>
          </cell>
        </row>
        <row r="3582">
          <cell r="A3582">
            <v>89695</v>
          </cell>
          <cell r="B3582" t="str">
            <v>TÊ MISTURADOR, CPVC, SOLDÁVEL, DN15MM, INSTALADO EM RAMAL OU SUB-RAMAL DE ÁGUA  FORNECIMENTO E INSTALAÇÃO. AF_12/2014</v>
          </cell>
          <cell r="C3582" t="str">
            <v>UN</v>
          </cell>
          <cell r="D3582">
            <v>16.61</v>
          </cell>
        </row>
        <row r="3583">
          <cell r="A3583">
            <v>89696</v>
          </cell>
          <cell r="B3583" t="str">
            <v>TÊ, PVC, SERIE R, ÁGUA PLUVIAL, DN 100 X 75 MM, JUNTA ELÁSTICA, FORNECIDO E INSTALADO EM CONDUTORES VERTICAIS DE ÁGUAS PLUVIAIS. AF_12/2014</v>
          </cell>
          <cell r="C3583" t="str">
            <v>UN</v>
          </cell>
          <cell r="D3583">
            <v>38.83</v>
          </cell>
        </row>
        <row r="3584">
          <cell r="A3584">
            <v>89697</v>
          </cell>
          <cell r="B3584" t="str">
            <v>TE, CPVC, SOLDÁVEL, DN 22MM, INSTALADO EM RAMAL OU SUB-RAMAL DE ÁGUA - FORNECIMENTO E INSTALAÇÃO. AF_12/2014</v>
          </cell>
          <cell r="C3584" t="str">
            <v>UN</v>
          </cell>
          <cell r="D3584">
            <v>12.65</v>
          </cell>
        </row>
        <row r="3585">
          <cell r="A3585">
            <v>89698</v>
          </cell>
          <cell r="B3585" t="str">
            <v>JUNÇÃO SIMPLES, PVC, SERIE R, ÁGUA PLUVIAL, DN 150 X 150 MM, JUNTA ELÁSTICA, FORNECIDO E INSTALADO EM CONDUTORES VERTICAIS DE ÁGUAS PLUVIAIS. AF_12/2014</v>
          </cell>
          <cell r="C3585" t="str">
            <v>UN</v>
          </cell>
          <cell r="D3585">
            <v>136.29</v>
          </cell>
        </row>
        <row r="3586">
          <cell r="A3586">
            <v>89699</v>
          </cell>
          <cell r="B3586" t="str">
            <v>JUNÇÃO SIMPLES, PVC, SERIE R, ÁGUA PLUVIAL, DN 150 X 100 MM, JUNTA ELÁSTICA, FORNECIDO E INSTALADO EM CONDUTORES VERTICAIS DE ÁGUAS PLUVIAIS. AF_12/2014</v>
          </cell>
          <cell r="C3586" t="str">
            <v>UN</v>
          </cell>
          <cell r="D3586">
            <v>115.43</v>
          </cell>
        </row>
        <row r="3587">
          <cell r="A3587">
            <v>89700</v>
          </cell>
          <cell r="B3587" t="str">
            <v>TE DE TRANSIÇÃO, CPVC, SOLDÁVEL, DN 22MM X 1/2, INSTALADO EM RAMAL OU SUB-RAMAL DE ÁGUA  FORNECIMENTO E INSTALAÇÃO. AF_12/2014</v>
          </cell>
          <cell r="C3587" t="str">
            <v>UN</v>
          </cell>
          <cell r="D3587">
            <v>19.38</v>
          </cell>
        </row>
        <row r="3588">
          <cell r="A3588">
            <v>89701</v>
          </cell>
          <cell r="B3588" t="str">
            <v>TÊ, PVC, SERIE R, ÁGUA PLUVIAL, DN 150 X 150 MM, JUNTA ELÁSTICA, FORNECIDO E INSTALADO EM CONDUTORES VERTICAIS DE ÁGUAS PLUVIAIS. AF_12/2014</v>
          </cell>
          <cell r="C3588" t="str">
            <v>UN</v>
          </cell>
          <cell r="D3588">
            <v>89.23</v>
          </cell>
        </row>
        <row r="3589">
          <cell r="A3589">
            <v>89702</v>
          </cell>
          <cell r="B3589" t="str">
            <v>TÊ MISTURADOR, CPVC, SOLDÁVEL, DN22MM, INSTALADO EM RAMAL OU SUB-RAMAL DE ÁGUA  FORNECIMENTO E INSTALAÇÃO. AF_12/2014</v>
          </cell>
          <cell r="C3589" t="str">
            <v>UN</v>
          </cell>
          <cell r="D3589">
            <v>19.38</v>
          </cell>
        </row>
        <row r="3590">
          <cell r="A3590">
            <v>89703</v>
          </cell>
          <cell r="B3590" t="str">
            <v>TE MISTURADOR DE TRANSIÇÃO, CPVC, SOLDÁVEL, DN 22MM X 3/4", INSTALADO EM RAMAL OU SUB-RAMAL DE ÁGUA - FORNECIMENTO E INSTALAÇÃO. AF_12/2014</v>
          </cell>
          <cell r="C3590" t="str">
            <v>UN</v>
          </cell>
          <cell r="D3590">
            <v>46.71</v>
          </cell>
        </row>
        <row r="3591">
          <cell r="A3591">
            <v>89704</v>
          </cell>
          <cell r="B3591" t="str">
            <v>TÊ, PVC, SERIE R, ÁGUA PLUVIAL, DN 150 X 100 MM, JUNTA ELÁSTICA, FORNECIDO E INSTALADO EM CONDUTORES VERTICAIS DE ÁGUAS PLUVIAIS. AF_12/2014</v>
          </cell>
          <cell r="C3591" t="str">
            <v>UN</v>
          </cell>
          <cell r="D3591">
            <v>75.400000000000006</v>
          </cell>
        </row>
        <row r="3592">
          <cell r="A3592">
            <v>89705</v>
          </cell>
          <cell r="B3592" t="str">
            <v>TÊ, CPVC, SOLDÁVEL, DN28MM, INSTALADO EM RAMAL OU SUB-RAMAL DE ÁGUA   FORNECIMENTO E INSTALAÇÃO. AF_12/2014</v>
          </cell>
          <cell r="C3592" t="str">
            <v>UN</v>
          </cell>
          <cell r="D3592">
            <v>21.58</v>
          </cell>
        </row>
        <row r="3593">
          <cell r="A3593">
            <v>89706</v>
          </cell>
          <cell r="B3593" t="str">
            <v>TÊ, CPVC, SOLDÁVEL, DN35MM, INSTALADO EM RAMAL OU SUB-RAMAL DE ÁGUA  FORNECIMENTO E INSTALAÇÃO. AF_12/2014</v>
          </cell>
          <cell r="C3593" t="str">
            <v>UN</v>
          </cell>
          <cell r="D3593">
            <v>50.32</v>
          </cell>
        </row>
        <row r="3594">
          <cell r="A3594">
            <v>89718</v>
          </cell>
          <cell r="B3594" t="str">
            <v>TUBO, CPVC, SOLDÁVEL, DN 35MM, INSTALADO EM RAMAL DE DISTRIBUIÇÃO DE ÁGUA   FORNECIMENTO E INSTALAÇÃO. AF_12/2014</v>
          </cell>
          <cell r="C3594" t="str">
            <v>M</v>
          </cell>
          <cell r="D3594">
            <v>40.270000000000003</v>
          </cell>
        </row>
        <row r="3595">
          <cell r="A3595">
            <v>89719</v>
          </cell>
          <cell r="B3595" t="str">
            <v>JOELHO 90 GRAUS, CPVC, SOLDÁVEL, DN 22MM, INSTALADO EM RAMAL DE DISTRIBUIÇÃO DE ÁGUA   FORNECIMENTO E INSTALAÇÃO. AF_12/2014</v>
          </cell>
          <cell r="C3595" t="str">
            <v>UN</v>
          </cell>
          <cell r="D3595">
            <v>9.4499999999999993</v>
          </cell>
        </row>
        <row r="3596">
          <cell r="A3596">
            <v>89720</v>
          </cell>
          <cell r="B3596" t="str">
            <v>JOELHO 45 GRAUS, CPVC, SOLDÁVEL, DN 22MM, INSTALADO EM RAMAL DE DISTRIBUIÇÃO DE ÁGUA   FORNECIMENTO E INSTALAÇÃO. AF_12/2014</v>
          </cell>
          <cell r="C3596" t="str">
            <v>UN</v>
          </cell>
          <cell r="D3596">
            <v>11.45</v>
          </cell>
        </row>
        <row r="3597">
          <cell r="A3597">
            <v>89721</v>
          </cell>
          <cell r="B3597" t="str">
            <v>CURVA 90 GRAUS, CPVC, SOLDÁVEL, DN 22MM, INSTALADO EM RAMAL DE DISTRIBUIÇÃO DE ÁGUA - FORNECIMENTO E INSTALAÇÃO. AF_12/2014</v>
          </cell>
          <cell r="C3597" t="str">
            <v>UN</v>
          </cell>
          <cell r="D3597">
            <v>12.12</v>
          </cell>
        </row>
        <row r="3598">
          <cell r="A3598">
            <v>89722</v>
          </cell>
          <cell r="B3598" t="str">
            <v>JOELHO DE TRANSIÇÃO, 90 GRAUS, CPVC, SOLDÁVEL, DN 22MM X 1/2", INSTALADO EM RAMAL DE ALIMENTAÇAÕ DE ÁGUA - FORNECIMENTO E INSTALAÇÃO. AF_12/2014</v>
          </cell>
          <cell r="C3598" t="str">
            <v>UN</v>
          </cell>
          <cell r="D3598">
            <v>21.58</v>
          </cell>
        </row>
        <row r="3599">
          <cell r="A3599">
            <v>89723</v>
          </cell>
          <cell r="B3599" t="str">
            <v>JOELHO 90 GRAUS, CPVC, SOLDÁVEL, DN 28MM, INSTALADO EM RAMAL DE DISTRIBUIÇÃO DE ÁGUA   FORNECIMENTO E INSTALAÇÃO. AF_12/2014</v>
          </cell>
          <cell r="C3599" t="str">
            <v>UN</v>
          </cell>
          <cell r="D3599">
            <v>16.13</v>
          </cell>
        </row>
        <row r="3600">
          <cell r="A3600">
            <v>89724</v>
          </cell>
          <cell r="B3600" t="str">
            <v>JOELHO 90 GRAUS, PVC, SERIE NORMAL, ESGOTO PREDIAL, DN 40 MM, JUNTA SOLDÁVEL, FORNECIDO E INSTALADO EM RAMAL DE DESCARGA OU RAMAL DE ESGOTO SANITÁRIO. AF_12/2014</v>
          </cell>
          <cell r="C3600" t="str">
            <v>UN</v>
          </cell>
          <cell r="D3600">
            <v>7.12</v>
          </cell>
        </row>
        <row r="3601">
          <cell r="A3601">
            <v>89725</v>
          </cell>
          <cell r="B3601" t="str">
            <v>JOELHO 45 GRAUS, CPVC, SOLDÁVEL, DN 28MM, INSTALADO EM RAMAL DE DISTRIBUIÇÃO DE ÁGUA   FORNECIMENTO E INSTALAÇÃO. AF_12/2014</v>
          </cell>
          <cell r="C3601" t="str">
            <v>UN</v>
          </cell>
          <cell r="D3601">
            <v>15.66</v>
          </cell>
        </row>
        <row r="3602">
          <cell r="A3602">
            <v>89726</v>
          </cell>
          <cell r="B3602" t="str">
            <v>JOELHO 45 GRAUS, PVC, SERIE NORMAL, ESGOTO PREDIAL, DN 40 MM, JUNTA SOLDÁVEL, FORNECIDO E INSTALADO EM RAMAL DE DESCARGA OU RAMAL DE ESGOTO SANITÁRIO. AF_12/2014</v>
          </cell>
          <cell r="C3602" t="str">
            <v>UN</v>
          </cell>
          <cell r="D3602">
            <v>5.63</v>
          </cell>
        </row>
        <row r="3603">
          <cell r="A3603">
            <v>89727</v>
          </cell>
          <cell r="B3603" t="str">
            <v>CURVA 90 GRAUS, CPVC, SOLDÁVEL, DN 28MM, INSTALADO EM RAMAL DE DISTRIBUIÇÃO DE ÁGUA   FORNECIMENTO E INSTALAÇÃO. AF_12/2014</v>
          </cell>
          <cell r="C3603" t="str">
            <v>UN</v>
          </cell>
          <cell r="D3603">
            <v>17.809999999999999</v>
          </cell>
        </row>
        <row r="3604">
          <cell r="A3604">
            <v>89728</v>
          </cell>
          <cell r="B3604" t="str">
            <v>CURVA CURTA 90 GRAUS, PVC, SERIE NORMAL, ESGOTO PREDIAL, DN 40 MM, JUNTA SOLDÁVEL, FORNECIDO E INSTALADO EM RAMAL DE DESCARGA OU RAMAL DE ESGOTO SANITÁRIO. AF_12/2014</v>
          </cell>
          <cell r="C3604" t="str">
            <v>UN</v>
          </cell>
          <cell r="D3604">
            <v>7.49</v>
          </cell>
        </row>
        <row r="3605">
          <cell r="A3605">
            <v>89729</v>
          </cell>
          <cell r="B3605" t="str">
            <v>JOELHO 90 GRAUS, CPVC, SOLDÁVEL, DN 35MM, INSTALADO EM RAMAL DE DISTRIBUIÇÃO DE ÁGUA   FORNECIMENTO E INSTALAÇÃO. AF_12/2014</v>
          </cell>
          <cell r="C3605" t="str">
            <v>UN</v>
          </cell>
          <cell r="D3605">
            <v>25.09</v>
          </cell>
        </row>
        <row r="3606">
          <cell r="A3606">
            <v>89730</v>
          </cell>
          <cell r="B3606" t="str">
            <v>CURVA LONGA 90 GRAUS, PVC, SERIE NORMAL, ESGOTO PREDIAL, DN 40 MM, JUNTA SOLDÁVEL, FORNECIDO E INSTALADO EM RAMAL DE DESCARGA OU RAMAL DE ESGOTO SANITÁRIO. AF_12/2014</v>
          </cell>
          <cell r="C3606" t="str">
            <v>UN</v>
          </cell>
          <cell r="D3606">
            <v>7.97</v>
          </cell>
        </row>
        <row r="3607">
          <cell r="A3607">
            <v>89731</v>
          </cell>
          <cell r="B3607" t="str">
            <v>JOELHO 90 GRAUS, PVC, SERIE NORMAL, ESGOTO PREDIAL, DN 50 MM, JUNTA ELÁSTICA, FORNECIDO E INSTALADO EM RAMAL DE DESCARGA OU RAMAL DE ESGOTO SANITÁRIO. AF_12/2014</v>
          </cell>
          <cell r="C3607" t="str">
            <v>UN</v>
          </cell>
          <cell r="D3607">
            <v>8.18</v>
          </cell>
        </row>
        <row r="3608">
          <cell r="A3608">
            <v>89732</v>
          </cell>
          <cell r="B3608" t="str">
            <v>JOELHO 45 GRAUS, PVC, SERIE NORMAL, ESGOTO PREDIAL, DN 50 MM, JUNTA ELÁSTICA, FORNECIDO E INSTALADO EM RAMAL DE DESCARGA OU RAMAL DE ESGOTO SANITÁRIO. AF_12/2014</v>
          </cell>
          <cell r="C3608" t="str">
            <v>UN</v>
          </cell>
          <cell r="D3608">
            <v>8.5299999999999994</v>
          </cell>
        </row>
        <row r="3609">
          <cell r="A3609">
            <v>89733</v>
          </cell>
          <cell r="B3609" t="str">
            <v>CURVA CURTA 90 GRAUS, PVC, SERIE NORMAL, ESGOTO PREDIAL, DN 50 MM, JUNTA ELÁSTICA, FORNECIDO E INSTALADO EM RAMAL DE DESCARGA OU RAMAL DE ESGOTO SANITÁRIO. AF_12/2014</v>
          </cell>
          <cell r="C3609" t="str">
            <v>UN</v>
          </cell>
          <cell r="D3609">
            <v>12.31</v>
          </cell>
        </row>
        <row r="3610">
          <cell r="A3610">
            <v>89734</v>
          </cell>
          <cell r="B3610" t="str">
            <v>JOELHO 45 GRAUS, CPVC, SOLDÁVEL, DN 35MM, INSTALADO EM RAMAL DE DISTRIBUIÇÃO DE ÁGUA   FORNECIMENTO E INSTALAÇÃO. AF_12/2014</v>
          </cell>
          <cell r="C3610" t="str">
            <v>UN</v>
          </cell>
          <cell r="D3610">
            <v>25.09</v>
          </cell>
        </row>
        <row r="3611">
          <cell r="A3611">
            <v>89735</v>
          </cell>
          <cell r="B3611" t="str">
            <v>CURVA LONGA 90 GRAUS, PVC, SERIE NORMAL, ESGOTO PREDIAL, DN 50 MM, JUNTA ELÁSTICA, FORNECIDO E INSTALADO EM RAMAL DE DESCARGA OU RAMAL DE ESGOTO SANITÁRIO. AF_12/2014</v>
          </cell>
          <cell r="C3611" t="str">
            <v>UN</v>
          </cell>
          <cell r="D3611">
            <v>12.89</v>
          </cell>
        </row>
        <row r="3612">
          <cell r="A3612">
            <v>89736</v>
          </cell>
          <cell r="B3612" t="str">
            <v>LUVA, CPVC, SOLDÁVEL, DN 22MM, INSTALADO EM RAMAL DE DISTRIBUIÇÃO DE ÁGUA   FORNECIMENTO E INSTALAÇÃO. AF_12/2014</v>
          </cell>
          <cell r="C3612" t="str">
            <v>UN</v>
          </cell>
          <cell r="D3612">
            <v>6.23</v>
          </cell>
        </row>
        <row r="3613">
          <cell r="A3613">
            <v>89737</v>
          </cell>
          <cell r="B3613" t="str">
            <v>JOELHO 90 GRAUS, PVC, SERIE NORMAL, ESGOTO PREDIAL, DN 75 MM, JUNTA ELÁSTICA, FORNECIDO E INSTALADO EM RAMAL DE DESCARGA OU RAMAL DE ESGOTO SANITÁRIO. AF_12/2014</v>
          </cell>
          <cell r="C3613" t="str">
            <v>UN</v>
          </cell>
          <cell r="D3613">
            <v>13.52</v>
          </cell>
        </row>
        <row r="3614">
          <cell r="A3614">
            <v>89738</v>
          </cell>
          <cell r="B3614" t="str">
            <v>LUVA DE CORRER, CPVC, SOLDÁVEL, DN 22MM, INSTALADO EM RAMAL DE DISTRIBUIÇÃO DE ÁGUA   FORNECIMENTO E INSTALAÇÃO. AF_12/2014</v>
          </cell>
          <cell r="C3614" t="str">
            <v>UN</v>
          </cell>
          <cell r="D3614">
            <v>13.25</v>
          </cell>
        </row>
        <row r="3615">
          <cell r="A3615">
            <v>89739</v>
          </cell>
          <cell r="B3615" t="str">
            <v>JOELHO 45 GRAUS, PVC, SERIE NORMAL, ESGOTO PREDIAL, DN 75 MM, JUNTA ELÁSTICA, FORNECIDO E INSTALADO EM RAMAL DE DESCARGA OU RAMAL DE ESGOTO SANITÁRIO. AF_12/2014</v>
          </cell>
          <cell r="C3615" t="str">
            <v>UN</v>
          </cell>
          <cell r="D3615">
            <v>14.02</v>
          </cell>
        </row>
        <row r="3616">
          <cell r="A3616">
            <v>89740</v>
          </cell>
          <cell r="B3616" t="str">
            <v>LUVA DE TRANSIÇÃO, CPVC, SOLDÁVEL, DN 22MM X 25MM, INSTALADO EM RAMAL DE DISTRIBUIÇÃO DE ÁGUA   FORNECIMENTO E INSTALAÇÃO. AF_12/2014</v>
          </cell>
          <cell r="C3616" t="str">
            <v>UN</v>
          </cell>
          <cell r="D3616">
            <v>5.62</v>
          </cell>
        </row>
        <row r="3617">
          <cell r="A3617">
            <v>89741</v>
          </cell>
          <cell r="B3617" t="str">
            <v>UNIÃO, CPVC, SOLDÁVEL, DN 22MM, INSTALADO EM RAMAL DE DISTRIBUIÇÃO DE ÁGUA   FORNECIMENTO E INSTALAÇÃO. AF_12/2014</v>
          </cell>
          <cell r="C3617" t="str">
            <v>UN</v>
          </cell>
          <cell r="D3617">
            <v>18.59</v>
          </cell>
        </row>
        <row r="3618">
          <cell r="A3618">
            <v>89742</v>
          </cell>
          <cell r="B3618" t="str">
            <v>CURVA CURTA 90 GRAUS, PVC, SERIE NORMAL, ESGOTO PREDIAL, DN 75 MM, JUNTA ELÁSTICA, FORNECIDO E INSTALADO EM RAMAL DE DESCARGA OU RAMAL DE ESGOTO SANITÁRIO. AF_12/2014</v>
          </cell>
          <cell r="C3618" t="str">
            <v>UN</v>
          </cell>
          <cell r="D3618">
            <v>20.68</v>
          </cell>
        </row>
        <row r="3619">
          <cell r="A3619">
            <v>89743</v>
          </cell>
          <cell r="B3619" t="str">
            <v>CURVA LONGA 90 GRAUS, PVC, SERIE NORMAL, ESGOTO PREDIAL, DN 75 MM, JUNTA ELÁSTICA, FORNECIDO E INSTALADO EM RAMAL DE DESCARGA OU RAMAL DE ESGOTO SANITÁRIO. AF_12/2014</v>
          </cell>
          <cell r="C3619" t="str">
            <v>UN</v>
          </cell>
          <cell r="D3619">
            <v>27.87</v>
          </cell>
        </row>
        <row r="3620">
          <cell r="A3620">
            <v>89744</v>
          </cell>
          <cell r="B3620" t="str">
            <v>JOELHO 90 GRAUS, PVC, SERIE NORMAL, ESGOTO PREDIAL, DN 100 MM, JUNTA ELÁSTICA, FORNECIDO E INSTALADO EM RAMAL DE DESCARGA OU RAMAL DE ESGOTO SANITÁRIO. AF_12/2014</v>
          </cell>
          <cell r="C3620" t="str">
            <v>UN</v>
          </cell>
          <cell r="D3620">
            <v>17.649999999999999</v>
          </cell>
        </row>
        <row r="3621">
          <cell r="A3621">
            <v>89745</v>
          </cell>
          <cell r="B3621" t="str">
            <v>CONECTOR, CPVC, SOLDÁVEL, DN 22MM X 1/2 , INSTALADO EM RAMAL DE DISTRIBUIÇÃO DE ÁGUA   FORNECIMENTO E INSTALAÇÃO. AF_12/2014</v>
          </cell>
          <cell r="C3621" t="str">
            <v>UN</v>
          </cell>
          <cell r="D3621">
            <v>30.02</v>
          </cell>
        </row>
        <row r="3622">
          <cell r="A3622">
            <v>89746</v>
          </cell>
          <cell r="B3622" t="str">
            <v>JOELHO 45 GRAUS, PVC, SERIE NORMAL, ESGOTO PREDIAL, DN 100 MM, JUNTA ELÁSTICA, FORNECIDO E INSTALADO EM RAMAL DE DESCARGA OU RAMAL DE ESGOTO SANITÁRIO. AF_12/2014</v>
          </cell>
          <cell r="C3622" t="str">
            <v>UN</v>
          </cell>
          <cell r="D3622">
            <v>17.62</v>
          </cell>
        </row>
        <row r="3623">
          <cell r="A3623">
            <v>89747</v>
          </cell>
          <cell r="B3623" t="str">
            <v>ADAPTADOR, CPVC, SOLDÁVEL, DN 22MM, INSTALADO EM RAMAL DE DISTRIBUIÇÃO DE ÁGUA   FORNECIMENTO E INSTALAÇÃO. AF_12/2014</v>
          </cell>
          <cell r="C3623" t="str">
            <v>UN</v>
          </cell>
          <cell r="D3623">
            <v>10.87</v>
          </cell>
        </row>
        <row r="3624">
          <cell r="A3624">
            <v>89748</v>
          </cell>
          <cell r="B3624" t="str">
            <v>CURVA CURTA 90 GRAUS, PVC, SERIE NORMAL, ESGOTO PREDIAL, DN 100 MM, JUNTA ELÁSTICA, FORNECIDO E INSTALADO EM RAMAL DE DESCARGA OU RAMAL DE ESGOTO SANITÁRIO. AF_12/2014</v>
          </cell>
          <cell r="C3624" t="str">
            <v>UN</v>
          </cell>
          <cell r="D3624">
            <v>25.44</v>
          </cell>
        </row>
        <row r="3625">
          <cell r="A3625">
            <v>89749</v>
          </cell>
          <cell r="B3625" t="str">
            <v>CURVA DE TRANSPOSIÇÃO, CPVC, SOLDÁVEL, DN 22MM, INSTALADO EM RAMAL DE DISTRIBUIÇÃO DE ÁGUA   FORNECIMENTO E INSTALAÇÃO. AF_12/2014</v>
          </cell>
          <cell r="C3625" t="str">
            <v>UN</v>
          </cell>
          <cell r="D3625">
            <v>13.25</v>
          </cell>
        </row>
        <row r="3626">
          <cell r="A3626">
            <v>89750</v>
          </cell>
          <cell r="B3626" t="str">
            <v>CURVA LONGA 90 GRAUS, PVC, SERIE NORMAL, ESGOTO PREDIAL, DN 100 MM, JUNTA ELÁSTICA, FORNECIDO E INSTALADO EM RAMAL DE DESCARGA OU RAMAL DE ESGOTO SANITÁRIO. AF_12/2014</v>
          </cell>
          <cell r="C3626" t="str">
            <v>UN</v>
          </cell>
          <cell r="D3626">
            <v>39.270000000000003</v>
          </cell>
        </row>
        <row r="3627">
          <cell r="A3627">
            <v>89751</v>
          </cell>
          <cell r="B3627" t="str">
            <v>BUCHA DE REDUÇÃO, CPVC, SOLDÁVEL, DN 22MM X 15MM, INSTALADO EM RAMAL DE DISTRIBUIÇÃO DE ÁGUA   FORNECIMENTO E INSTALAÇÃO. AF_12/2014</v>
          </cell>
          <cell r="C3627" t="str">
            <v>UN</v>
          </cell>
          <cell r="D3627">
            <v>4.57</v>
          </cell>
        </row>
        <row r="3628">
          <cell r="A3628">
            <v>89752</v>
          </cell>
          <cell r="B3628" t="str">
            <v>LUVA SIMPLES, PVC, SERIE NORMAL, ESGOTO PREDIAL, DN 40 MM, JUNTA SOLDÁVEL, FORNECIDO E INSTALADO EM RAMAL DE DESCARGA OU RAMAL DE ESGOTO SANITÁRIO. AF_12/2014</v>
          </cell>
          <cell r="C3628" t="str">
            <v>UN</v>
          </cell>
          <cell r="D3628">
            <v>4.7</v>
          </cell>
        </row>
        <row r="3629">
          <cell r="A3629">
            <v>89753</v>
          </cell>
          <cell r="B3629" t="str">
            <v>LUVA SIMPLES, PVC, SERIE NORMAL, ESGOTO PREDIAL, DN 50 MM, JUNTA ELÁSTICA, FORNECIDO E INSTALADO EM RAMAL DE DESCARGA OU RAMAL DE ESGOTO SANITÁRIO. AF_12/2014</v>
          </cell>
          <cell r="C3629" t="str">
            <v>UN</v>
          </cell>
          <cell r="D3629">
            <v>6.62</v>
          </cell>
        </row>
        <row r="3630">
          <cell r="A3630">
            <v>89754</v>
          </cell>
          <cell r="B3630" t="str">
            <v>LUVA DE CORRER, PVC, SERIE NORMAL, ESGOTO PREDIAL, DN 50 MM, JUNTA ELÁSTICA, FORNECIDO E INSTALADO EM RAMAL DE DESCARGA OU RAMAL DE ESGOTO SANITÁRIO. AF_12/2014</v>
          </cell>
          <cell r="C3630" t="str">
            <v>UN</v>
          </cell>
          <cell r="D3630">
            <v>10.82</v>
          </cell>
        </row>
        <row r="3631">
          <cell r="A3631">
            <v>89755</v>
          </cell>
          <cell r="B3631" t="str">
            <v>LUVA, CPVC, SOLDÁVEL, DN 28MM, INSTALADO EM RAMAL DE DISTRIBUIÇÃO DE ÁGUA   FORNECIMENTO E INSTALAÇÃO. AF_12/2014</v>
          </cell>
          <cell r="C3631" t="str">
            <v>UN</v>
          </cell>
          <cell r="D3631">
            <v>10.01</v>
          </cell>
        </row>
        <row r="3632">
          <cell r="A3632">
            <v>89756</v>
          </cell>
          <cell r="B3632" t="str">
            <v>LUVA DE CORRER, CPVC, SOLDÁVEL, DN 28MM, INSTALADO EM RAMAL DE DISTRIBUIÇÃO DE ÁGUA   FORNECIMENTO E INSTALAÇÃO. AF_12/2014</v>
          </cell>
          <cell r="C3632" t="str">
            <v>UN</v>
          </cell>
          <cell r="D3632">
            <v>18.04</v>
          </cell>
        </row>
        <row r="3633">
          <cell r="A3633">
            <v>89757</v>
          </cell>
          <cell r="B3633" t="str">
            <v>UNIÃO, CPVC, SOLDÁVEL, DN 28MM, INSTALADO EM RAMAL DE DISTRIBUIÇÃO DE ÁGUA   FORNECIMENTO E INSTALAÇÃO. AF_12/2014</v>
          </cell>
          <cell r="C3633" t="str">
            <v>UN</v>
          </cell>
          <cell r="D3633">
            <v>28.28</v>
          </cell>
        </row>
        <row r="3634">
          <cell r="A3634">
            <v>89758</v>
          </cell>
          <cell r="B3634" t="str">
            <v>CONECTOR, CPVC, SOLDÁVEL, DN 28MM X 1 , INSTALADO EM RAMAL DE DISTRIBUIÇÃO DE ÁGUA   FORNECIMENTO E INSTALAÇÃO. AF_12/2014</v>
          </cell>
          <cell r="C3634" t="str">
            <v>UN</v>
          </cell>
          <cell r="D3634">
            <v>44.99</v>
          </cell>
        </row>
        <row r="3635">
          <cell r="A3635">
            <v>89759</v>
          </cell>
          <cell r="B3635" t="str">
            <v>BUCHA DE REDUÇÃO, CPVC, SOLDÁVEL, DN 28MM X 22MM, INSTALADO EM RAMAL DE DISTRIBUIÇÃO DE ÁGUA - FORNECIMENTO E INSTALAÇÃO. AF_12/2014</v>
          </cell>
          <cell r="C3635" t="str">
            <v>UN</v>
          </cell>
          <cell r="D3635">
            <v>6.44</v>
          </cell>
        </row>
        <row r="3636">
          <cell r="A3636">
            <v>89760</v>
          </cell>
          <cell r="B3636" t="str">
            <v>LUVA, CPVC, SOLDÁVEL, DN 35MM, INSTALADO EM RAMAL DE DISTRIBUIÇÃO DE ÁGUA - FORNECIMENTO E INSTALAÇÃO. AF_12/2014</v>
          </cell>
          <cell r="C3636" t="str">
            <v>UN</v>
          </cell>
          <cell r="D3636">
            <v>16.93</v>
          </cell>
        </row>
        <row r="3637">
          <cell r="A3637">
            <v>89761</v>
          </cell>
          <cell r="B3637" t="str">
            <v>LUVA DE CORRER, CPVC, SOLDÁVEL, DN 35MM, INSTALADO EM RAMAL DE DISTRIBUIÇÃO DE ÁGUA - FORNECIMENTO E INSTALAÇÃO. AF_12/2014</v>
          </cell>
          <cell r="C3637" t="str">
            <v>UN</v>
          </cell>
          <cell r="D3637">
            <v>28.94</v>
          </cell>
        </row>
        <row r="3638">
          <cell r="A3638">
            <v>89762</v>
          </cell>
          <cell r="B3638" t="str">
            <v>UNIÃO, CPVC, SOLDÁVEL, DN35MM, INSTALADO EM RAMAL DE DISTRIBUIÇÃO DE ÁGUA - FORNECIMENTO E INSTALAÇÃO. AF_12/2014</v>
          </cell>
          <cell r="C3638" t="str">
            <v>UN</v>
          </cell>
          <cell r="D3638">
            <v>41.82</v>
          </cell>
        </row>
        <row r="3639">
          <cell r="A3639">
            <v>89763</v>
          </cell>
          <cell r="B3639" t="str">
            <v>CONECTOR, CPVC, SOLDÁVEL, DN 35MM X 1 1/4 , INSTALADO EM RAMAL DE DISTRIBUIÇÃO DE ÁGUA - FORNECIMENTO E INSTALAÇÃO. AF_12/2014</v>
          </cell>
          <cell r="C3639" t="str">
            <v>UN</v>
          </cell>
          <cell r="D3639">
            <v>169.23</v>
          </cell>
        </row>
        <row r="3640">
          <cell r="A3640">
            <v>89764</v>
          </cell>
          <cell r="B3640" t="str">
            <v>BUCHA DE REDUÇÃO, CPVC, SOLDÁVEL, DN35MM X 28MM, INSTALADO EM RAMAL DE DISTRIBUIÇÃO DE ÁGUA - FORNECIMENTO E INSTALAÇÃO. AF_12/2014</v>
          </cell>
          <cell r="C3640" t="str">
            <v>UN</v>
          </cell>
          <cell r="D3640">
            <v>31.52</v>
          </cell>
        </row>
        <row r="3641">
          <cell r="A3641">
            <v>89765</v>
          </cell>
          <cell r="B3641" t="str">
            <v>TE, CPVC, SOLDÁVEL, DN 22MM, INSTALADO EM RAMAL DE DISTRIBUIÇÃO DE ÁGUA - FORNECIMENTO E INSTALAÇÃO. AF_12/2014</v>
          </cell>
          <cell r="C3641" t="str">
            <v>UN</v>
          </cell>
          <cell r="D3641">
            <v>12.04</v>
          </cell>
        </row>
        <row r="3642">
          <cell r="A3642">
            <v>89766</v>
          </cell>
          <cell r="B3642" t="str">
            <v>TE DE TRANSIÇÃO, CPVC, SOLDÁVEL, DN 22MM X 1/2 , INSTALADO EM RAMAL DE DISTRIBUIÇÃO DE ÁGUA   FORNECIMENTO E INSTALAÇÃO. AF_12/2014</v>
          </cell>
          <cell r="C3642" t="str">
            <v>UN</v>
          </cell>
          <cell r="D3642">
            <v>18.77</v>
          </cell>
        </row>
        <row r="3643">
          <cell r="A3643">
            <v>89767</v>
          </cell>
          <cell r="B3643" t="str">
            <v>TÊ MISTURADOR, CPVC, SOLDÁVEL, DN 22MM, INSTALADO EM RAMAL DE DISTRIBUIÇÃO DE ÁGUA - FORNECIMENTO E INSTALAÇÃO. AF_12/2014</v>
          </cell>
          <cell r="C3643" t="str">
            <v>UN</v>
          </cell>
          <cell r="D3643">
            <v>18.77</v>
          </cell>
        </row>
        <row r="3644">
          <cell r="A3644">
            <v>89768</v>
          </cell>
          <cell r="B3644" t="str">
            <v>TÊ, CPVC, SOLDÁVEL, DN 28MM, INSTALADO EM RAMAL DE DISTRIBUIÇÃO DE ÁGUA - FORNECIMENTO E INSTALAÇÃO. AF_12/2014</v>
          </cell>
          <cell r="C3644" t="str">
            <v>UN</v>
          </cell>
          <cell r="D3644">
            <v>18.489999999999998</v>
          </cell>
        </row>
        <row r="3645">
          <cell r="A3645">
            <v>89769</v>
          </cell>
          <cell r="B3645" t="str">
            <v>TÊ, CPVC, SOLDÁVEL, DN35MM, INSTALADO EM RAMAL DE DISTRIBUIÇÃO DE ÁGUA - FORNECIMENTO E INSTALAÇÃO. AF_12/2014</v>
          </cell>
          <cell r="C3645" t="str">
            <v>UN</v>
          </cell>
          <cell r="D3645">
            <v>46.67</v>
          </cell>
        </row>
        <row r="3646">
          <cell r="A3646">
            <v>89772</v>
          </cell>
          <cell r="B3646" t="str">
            <v>TUBO, CPVC, SOLDÁVEL, DN 54MM, INSTALADO EM PRUMADA DE ÁGUA  FORNECIMENTO E INSTALAÇÃO. AF_12/2014</v>
          </cell>
          <cell r="C3646" t="str">
            <v>M</v>
          </cell>
          <cell r="D3646">
            <v>74.569999999999993</v>
          </cell>
        </row>
        <row r="3647">
          <cell r="A3647">
            <v>89774</v>
          </cell>
          <cell r="B3647" t="str">
            <v>LUVA SIMPLES, PVC, SERIE NORMAL, ESGOTO PREDIAL, DN 75 MM, JUNTA ELÁSTICA, FORNECIDO E INSTALADO EM RAMAL DE DESCARGA OU RAMAL DE ESGOTO SANITÁRIO. AF_12/2014</v>
          </cell>
          <cell r="C3647" t="str">
            <v>UN</v>
          </cell>
          <cell r="D3647">
            <v>10.79</v>
          </cell>
        </row>
        <row r="3648">
          <cell r="A3648">
            <v>89776</v>
          </cell>
          <cell r="B3648" t="str">
            <v>LUVA DE CORRER, PVC, SERIE NORMAL, ESGOTO PREDIAL, DN 75 MM, JUNTA ELÁSTICA, FORNECIDO E INSTALADO EM RAMAL DE DESCARGA OU RAMAL DE ESGOTO SANITÁRIO. AF_12/2014</v>
          </cell>
          <cell r="C3648" t="str">
            <v>UN</v>
          </cell>
          <cell r="D3648">
            <v>14.03</v>
          </cell>
        </row>
        <row r="3649">
          <cell r="A3649">
            <v>89777</v>
          </cell>
          <cell r="B3649" t="str">
            <v>JOELHO 90 GRAUS, CPVC, SOLDÁVEL, DN 35MM, INSTALADO EM PRUMADA DE ÁGUA  FORNECIMENTO E INSTALAÇÃO. AF_12/2014</v>
          </cell>
          <cell r="C3649" t="str">
            <v>UN</v>
          </cell>
          <cell r="D3649">
            <v>23.85</v>
          </cell>
        </row>
        <row r="3650">
          <cell r="A3650">
            <v>89778</v>
          </cell>
          <cell r="B3650" t="str">
            <v>LUVA SIMPLES, PVC, SERIE NORMAL, ESGOTO PREDIAL, DN 100 MM, JUNTA ELÁSTICA, FORNECIDO E INSTALADO EM RAMAL DE DESCARGA OU RAMAL DE ESGOTO SANITÁRIO. AF_12/2014</v>
          </cell>
          <cell r="C3650" t="str">
            <v>UN</v>
          </cell>
          <cell r="D3650">
            <v>13.69</v>
          </cell>
        </row>
        <row r="3651">
          <cell r="A3651">
            <v>89779</v>
          </cell>
          <cell r="B3651" t="str">
            <v>LUVA DE CORRER, PVC, SERIE NORMAL, ESGOTO PREDIAL, DN 100 MM, JUNTA ELÁSTICA, FORNECIDO E INSTALADO EM RAMAL DE DESCARGA OU RAMAL DE ESGOTO SANITÁRIO. AF_12/2014</v>
          </cell>
          <cell r="C3651" t="str">
            <v>UN</v>
          </cell>
          <cell r="D3651">
            <v>19.7</v>
          </cell>
        </row>
        <row r="3652">
          <cell r="A3652">
            <v>89780</v>
          </cell>
          <cell r="B3652" t="str">
            <v>JOELHO 45 GRAUS, CPVC, SOLDÁVEL, DN 35MM, INSTALADO EM PRUMADA DE ÁGUA - FORNECIMENTO E INSTALAÇÃO. AF_12/2014</v>
          </cell>
          <cell r="C3652" t="str">
            <v>UN</v>
          </cell>
          <cell r="D3652">
            <v>23.85</v>
          </cell>
        </row>
        <row r="3653">
          <cell r="A3653">
            <v>89781</v>
          </cell>
          <cell r="B3653" t="str">
            <v>JOELHO 90 GRAUS, CPVC, SOLDÁVEL, DN 42MM, INSTALADO EM PRUMADA DE ÁGUA  FORNECIMENTO E INSTALAÇÃO. AF_12/2014</v>
          </cell>
          <cell r="C3653" t="str">
            <v>UN</v>
          </cell>
          <cell r="D3653">
            <v>36.1</v>
          </cell>
        </row>
        <row r="3654">
          <cell r="A3654">
            <v>89782</v>
          </cell>
          <cell r="B3654" t="str">
            <v>TE, PVC, SERIE NORMAL, ESGOTO PREDIAL, DN 40 X 40 MM, JUNTA SOLDÁVEL, FORNECIDO E INSTALADO EM RAMAL DE DESCARGA OU RAMAL DE ESGOTO SANITÁRIO. AF_12/2014</v>
          </cell>
          <cell r="C3654" t="str">
            <v>UN</v>
          </cell>
          <cell r="D3654">
            <v>8.75</v>
          </cell>
        </row>
        <row r="3655">
          <cell r="A3655">
            <v>89783</v>
          </cell>
          <cell r="B3655" t="str">
            <v>JUNÇÃO SIMPLES, PVC, SERIE NORMAL, ESGOTO PREDIAL, DN 40 MM, JUNTA SOLDÁVEL, FORNECIDO E INSTALADO EM RAMAL DE DESCARGA OU RAMAL DE ESGOTO SANITÁRIO. AF_12/2014</v>
          </cell>
          <cell r="C3655" t="str">
            <v>UN</v>
          </cell>
          <cell r="D3655">
            <v>8.9</v>
          </cell>
        </row>
        <row r="3656">
          <cell r="A3656">
            <v>89784</v>
          </cell>
          <cell r="B3656" t="str">
            <v>TE, PVC, SERIE NORMAL, ESGOTO PREDIAL, DN 50 X 50 MM, JUNTA ELÁSTICA, FORNECIDO E INSTALADO EM RAMAL DE DESCARGA OU RAMAL DE ESGOTO SANITÁRIO. AF_12/2014</v>
          </cell>
          <cell r="C3656" t="str">
            <v>UN</v>
          </cell>
          <cell r="D3656">
            <v>14.37</v>
          </cell>
        </row>
        <row r="3657">
          <cell r="A3657">
            <v>89785</v>
          </cell>
          <cell r="B3657" t="str">
            <v>JUNÇÃO SIMPLES, PVC, SERIE NORMAL, ESGOTO PREDIAL, DN 50 X 50 MM, JUNTA ELÁSTICA, FORNECIDO E INSTALADO EM RAMAL DE DESCARGA OU RAMAL DE ESGOTO SANITÁRIO. AF_12/2014</v>
          </cell>
          <cell r="C3657" t="str">
            <v>UN</v>
          </cell>
          <cell r="D3657">
            <v>15.37</v>
          </cell>
        </row>
        <row r="3658">
          <cell r="A3658">
            <v>89786</v>
          </cell>
          <cell r="B3658" t="str">
            <v>TE, PVC, SERIE NORMAL, ESGOTO PREDIAL, DN 75 X 75 MM, JUNTA ELÁSTICA, FORNECIDO E INSTALADO EM RAMAL DE DESCARGA OU RAMAL DE ESGOTO SANITÁRIO. AF_12/2014</v>
          </cell>
          <cell r="C3658" t="str">
            <v>UN</v>
          </cell>
          <cell r="D3658">
            <v>23.08</v>
          </cell>
        </row>
        <row r="3659">
          <cell r="A3659">
            <v>89787</v>
          </cell>
          <cell r="B3659" t="str">
            <v>JOELHO 45 GRAUS, CPVC, SOLDÁVEL, DN 42MM, INSTALADO EM PRUMADA DE ÁGUA  FORNECIMENTO E INSTALAÇÃO. AF_12/2014</v>
          </cell>
          <cell r="C3659" t="str">
            <v>UN</v>
          </cell>
          <cell r="D3659">
            <v>36.1</v>
          </cell>
        </row>
        <row r="3660">
          <cell r="A3660">
            <v>89788</v>
          </cell>
          <cell r="B3660" t="str">
            <v>JOELHO 90 GRAUS, CPVC, SOLDÁVEL, DN 54MM, INSTALADO EM PRUMADA DE ÁGUA  FORNECIMENTO E INSTALAÇÃO. AF_12/2014</v>
          </cell>
          <cell r="C3660" t="str">
            <v>UN</v>
          </cell>
          <cell r="D3660">
            <v>72.14</v>
          </cell>
        </row>
        <row r="3661">
          <cell r="A3661">
            <v>89789</v>
          </cell>
          <cell r="B3661" t="str">
            <v>JOELHO 45 GRAUS, CPVC, SOLDÁVEL, DN 54MM, INSTALADO EM PRUMADA DE ÁGUA  FORNECIMENTO E INSTALAÇÃO. AF_12/2014</v>
          </cell>
          <cell r="C3661" t="str">
            <v>UN</v>
          </cell>
          <cell r="D3661">
            <v>73.319999999999993</v>
          </cell>
        </row>
        <row r="3662">
          <cell r="A3662">
            <v>89790</v>
          </cell>
          <cell r="B3662" t="str">
            <v>JOELHO 90 GRAUS, CPVC, SOLDÁVEL, DN 73MM, INSTALADO EM PRUMADA DE ÁGUA  FORNECIMENTO E INSTALAÇÃO. AF_12/2014</v>
          </cell>
          <cell r="C3662" t="str">
            <v>UN</v>
          </cell>
          <cell r="D3662">
            <v>181.6</v>
          </cell>
        </row>
        <row r="3663">
          <cell r="A3663">
            <v>89791</v>
          </cell>
          <cell r="B3663" t="str">
            <v>JOELHO 45 GRAUS, CPVC, SOLDÁVEL, DN 73MM, INSTALADO EM PRUMADA DE ÁGUA  FORNECIMENTO E INSTALAÇÃO. AF_12/2014</v>
          </cell>
          <cell r="C3663" t="str">
            <v>UN</v>
          </cell>
          <cell r="D3663">
            <v>185.95</v>
          </cell>
        </row>
        <row r="3664">
          <cell r="A3664">
            <v>89792</v>
          </cell>
          <cell r="B3664" t="str">
            <v>JOELHO 90 GRAUS, CPVC, SOLDÁVEL, DN 89MM, INSTALADO EM PRUMADA DE ÁGUA  FORNECIMENTO E INSTALAÇÃO. AF_12/2014</v>
          </cell>
          <cell r="C3664" t="str">
            <v>UN</v>
          </cell>
          <cell r="D3664">
            <v>212.82</v>
          </cell>
        </row>
        <row r="3665">
          <cell r="A3665">
            <v>89793</v>
          </cell>
          <cell r="B3665" t="str">
            <v>JOELHO 45 GRAUS, CPVC, SOLDÁVEL, DN 89MM, INSTALADO EM PRUMADA DE ÁGUA  FORNECIMENTO E INSTALAÇÃO. AF_12/2014</v>
          </cell>
          <cell r="C3665" t="str">
            <v>UN</v>
          </cell>
          <cell r="D3665">
            <v>218.68</v>
          </cell>
        </row>
        <row r="3666">
          <cell r="A3666">
            <v>89794</v>
          </cell>
          <cell r="B3666" t="str">
            <v>LUVA, CPVC, SOLDÁVEL, DN 35MM, INSTALADO EM PRUMADA DE ÁGUA  FORNECIMENTO E INSTALAÇÃO. AF_12/2014</v>
          </cell>
          <cell r="C3666" t="str">
            <v>UN</v>
          </cell>
          <cell r="D3666">
            <v>16.11</v>
          </cell>
        </row>
        <row r="3667">
          <cell r="A3667">
            <v>89795</v>
          </cell>
          <cell r="B3667" t="str">
            <v>JUNÇÃO SIMPLES, PVC, SERIE NORMAL, ESGOTO PREDIAL, DN 75 X 75 MM, JUNTA ELÁSTICA, FORNECIDO E INSTALADO EM RAMAL DE DESCARGA OU RAMAL DE ESGOTO SANITÁRIO. AF_12/2014</v>
          </cell>
          <cell r="C3667" t="str">
            <v>UN</v>
          </cell>
          <cell r="D3667">
            <v>24.45</v>
          </cell>
        </row>
        <row r="3668">
          <cell r="A3668">
            <v>89796</v>
          </cell>
          <cell r="B3668" t="str">
            <v>TE, PVC, SERIE NORMAL, ESGOTO PREDIAL, DN 100 X 100 MM, JUNTA ELÁSTICA, FORNECIDO E INSTALADO EM RAMAL DE DESCARGA OU RAMAL DE ESGOTO SANITÁRIO. AF_12/2014</v>
          </cell>
          <cell r="C3668" t="str">
            <v>UN</v>
          </cell>
          <cell r="D3668">
            <v>28.92</v>
          </cell>
        </row>
        <row r="3669">
          <cell r="A3669">
            <v>89797</v>
          </cell>
          <cell r="B3669" t="str">
            <v>JUNÇÃO SIMPLES, PVC, SERIE NORMAL, ESGOTO PREDIAL, DN 100 X 100 MM, JUNTA ELÁSTICA, FORNECIDO E INSTALADO EM RAMAL DE DESCARGA OU RAMAL DE ESGOTO SANITÁRIO. AF_12/2014</v>
          </cell>
          <cell r="C3669" t="str">
            <v>UN</v>
          </cell>
          <cell r="D3669">
            <v>32.14</v>
          </cell>
        </row>
        <row r="3670">
          <cell r="A3670">
            <v>89801</v>
          </cell>
          <cell r="B3670" t="str">
            <v>JOELHO 90 GRAUS, PVC, SERIE NORMAL, ESGOTO PREDIAL, DN 50 MM, JUNTA ELÁSTICA, FORNECIDO E INSTALADO EM PRUMADA DE ESGOTO SANITÁRIO OU VENTILAÇÃO. AF_12/2014</v>
          </cell>
          <cell r="C3670" t="str">
            <v>UN</v>
          </cell>
          <cell r="D3670">
            <v>4.99</v>
          </cell>
        </row>
        <row r="3671">
          <cell r="A3671">
            <v>89802</v>
          </cell>
          <cell r="B3671" t="str">
            <v>JOELHO 45 GRAUS, PVC, SERIE NORMAL, ESGOTO PREDIAL, DN 50 MM, JUNTA ELÁSTICA, FORNECIDO E INSTALADO EM PRUMADA DE ESGOTO SANITÁRIO OU VENTILAÇÃO. AF_12/2014</v>
          </cell>
          <cell r="C3671" t="str">
            <v>UN</v>
          </cell>
          <cell r="D3671">
            <v>5.34</v>
          </cell>
        </row>
        <row r="3672">
          <cell r="A3672">
            <v>89803</v>
          </cell>
          <cell r="B3672" t="str">
            <v>CURVA CURTA 90 GRAUS, PVC, SERIE NORMAL, ESGOTO PREDIAL, DN 50 MM, JUNTA ELÁSTICA, FORNECIDO E INSTALADO EM PRUMADA DE ESGOTO SANITÁRIO OU VENTILAÇÃO. AF_12/2014</v>
          </cell>
          <cell r="C3672" t="str">
            <v>UN</v>
          </cell>
          <cell r="D3672">
            <v>9.1199999999999992</v>
          </cell>
        </row>
        <row r="3673">
          <cell r="A3673">
            <v>89804</v>
          </cell>
          <cell r="B3673" t="str">
            <v>CURVA LONGA 90 GRAUS, PVC, SERIE NORMAL, ESGOTO PREDIAL, DN 50 MM, JUNTA ELÁSTICA, FORNECIDO E INSTALADO EM PRUMADA DE ESGOTO SANITÁRIO OU VENTILAÇÃO. AF_12/2014</v>
          </cell>
          <cell r="C3673" t="str">
            <v>UN</v>
          </cell>
          <cell r="D3673">
            <v>9.6999999999999993</v>
          </cell>
        </row>
        <row r="3674">
          <cell r="A3674">
            <v>89805</v>
          </cell>
          <cell r="B3674" t="str">
            <v>JOELHO 90 GRAUS, PVC, SERIE NORMAL, ESGOTO PREDIAL, DN 75 MM, JUNTA ELÁSTICA, FORNECIDO E INSTALADO EM PRUMADA DE ESGOTO SANITÁRIO OU VENTILAÇÃO. AF_12/2014</v>
          </cell>
          <cell r="C3674" t="str">
            <v>UN</v>
          </cell>
          <cell r="D3674">
            <v>9.6300000000000008</v>
          </cell>
        </row>
        <row r="3675">
          <cell r="A3675">
            <v>89806</v>
          </cell>
          <cell r="B3675" t="str">
            <v>JOELHO 45 GRAUS, PVC, SERIE NORMAL, ESGOTO PREDIAL, DN 75 MM, JUNTA ELÁSTICA, FORNECIDO E INSTALADO EM PRUMADA DE ESGOTO SANITÁRIO OU VENTILAÇÃO. AF_12/2014</v>
          </cell>
          <cell r="C3675" t="str">
            <v>UN</v>
          </cell>
          <cell r="D3675">
            <v>10.130000000000001</v>
          </cell>
        </row>
        <row r="3676">
          <cell r="A3676">
            <v>89807</v>
          </cell>
          <cell r="B3676" t="str">
            <v>CURVA CURTA 90 GRAUS, PVC, SERIE NORMAL, ESGOTO PREDIAL, DN 75 MM, JUNTA ELÁSTICA, FORNECIDO E INSTALADO EM PRUMADA DE ESGOTO SANITÁRIO OU VENTILAÇÃO. AF_12/2014</v>
          </cell>
          <cell r="C3676" t="str">
            <v>UN</v>
          </cell>
          <cell r="D3676">
            <v>16.79</v>
          </cell>
        </row>
        <row r="3677">
          <cell r="A3677">
            <v>89808</v>
          </cell>
          <cell r="B3677" t="str">
            <v>CURVA LONGA 90 GRAUS, PVC, SERIE NORMAL, ESGOTO PREDIAL, DN 75 MM, JUNTA ELÁSTICA, FORNECIDO E INSTALADO EM PRUMADA DE ESGOTO SANITÁRIO OU VENTILAÇÃO. AF_12/2014</v>
          </cell>
          <cell r="C3677" t="str">
            <v>UN</v>
          </cell>
          <cell r="D3677">
            <v>23.98</v>
          </cell>
        </row>
        <row r="3678">
          <cell r="A3678">
            <v>89809</v>
          </cell>
          <cell r="B3678" t="str">
            <v>JOELHO 90 GRAUS, PVC, SERIE NORMAL, ESGOTO PREDIAL, DN 100 MM, JUNTA ELÁSTICA, FORNECIDO E INSTALADO EM PRUMADA DE ESGOTO SANITÁRIO OU VENTILAÇÃO. AF_12/2014</v>
          </cell>
          <cell r="C3678" t="str">
            <v>UN</v>
          </cell>
          <cell r="D3678">
            <v>13.05</v>
          </cell>
        </row>
        <row r="3679">
          <cell r="A3679">
            <v>89810</v>
          </cell>
          <cell r="B3679" t="str">
            <v>JOELHO 45 GRAUS, PVC, SERIE NORMAL, ESGOTO PREDIAL, DN 100 MM, JUNTA ELÁSTICA, FORNECIDO E INSTALADO EM PRUMADA DE ESGOTO SANITÁRIO OU VENTILAÇÃO. AF_12/2014</v>
          </cell>
          <cell r="C3679" t="str">
            <v>UN</v>
          </cell>
          <cell r="D3679">
            <v>13.02</v>
          </cell>
        </row>
        <row r="3680">
          <cell r="A3680">
            <v>89811</v>
          </cell>
          <cell r="B3680" t="str">
            <v>CURVA CURTA 90 GRAUS, PVC, SERIE NORMAL, ESGOTO PREDIAL, DN 100 MM, JUNTA ELÁSTICA, FORNECIDO E INSTALADO EM PRUMADA DE ESGOTO SANITÁRIO OU VENTILAÇÃO. AF_12/2014</v>
          </cell>
          <cell r="C3680" t="str">
            <v>UN</v>
          </cell>
          <cell r="D3680">
            <v>20.84</v>
          </cell>
        </row>
        <row r="3681">
          <cell r="A3681">
            <v>89812</v>
          </cell>
          <cell r="B3681" t="str">
            <v>CURVA LONGA 90 GRAUS, PVC, SERIE NORMAL, ESGOTO PREDIAL, DN 100 MM, JUNTA ELÁSTICA, FORNECIDO E INSTALADO EM PRUMADA DE ESGOTO SANITÁRIO OU VENTILAÇÃO. AF_12/2014</v>
          </cell>
          <cell r="C3681" t="str">
            <v>UN</v>
          </cell>
          <cell r="D3681">
            <v>34.67</v>
          </cell>
        </row>
        <row r="3682">
          <cell r="A3682">
            <v>89813</v>
          </cell>
          <cell r="B3682" t="str">
            <v>LUVA SIMPLES, PVC, SERIE NORMAL, ESGOTO PREDIAL, DN 50 MM, JUNTA ELÁSTICA, FORNECIDO E INSTALADO EM PRUMADA DE ESGOTO SANITÁRIO OU VENTILAÇÃO. AF_12/2014</v>
          </cell>
          <cell r="C3682" t="str">
            <v>UN</v>
          </cell>
          <cell r="D3682">
            <v>4.8499999999999996</v>
          </cell>
        </row>
        <row r="3683">
          <cell r="A3683">
            <v>89814</v>
          </cell>
          <cell r="B3683" t="str">
            <v>LUVA DE CORRER, PVC, SERIE NORMAL, ESGOTO PREDIAL, DN 50 MM, JUNTA ELÁSTICA, FORNECIDO E INSTALADO EM PRUMADA DE ESGOTO SANITÁRIO OU VENTILAÇÃO. AF_12/2014</v>
          </cell>
          <cell r="C3683" t="str">
            <v>UN</v>
          </cell>
          <cell r="D3683">
            <v>9.0500000000000007</v>
          </cell>
        </row>
        <row r="3684">
          <cell r="A3684">
            <v>89815</v>
          </cell>
          <cell r="B3684" t="str">
            <v>LUVA DE CORRER, CPVC, SOLDÁVEL, DN 35MM, INSTALADO EM PRUMADA DE ÁGUA  FORNECIMENTO E INSTALAÇÃO. AF_12/2014</v>
          </cell>
          <cell r="C3684" t="str">
            <v>UN</v>
          </cell>
          <cell r="D3684">
            <v>28.12</v>
          </cell>
        </row>
        <row r="3685">
          <cell r="A3685">
            <v>89816</v>
          </cell>
          <cell r="B3685" t="str">
            <v>UNIÃO, CPVC, SOLDÁVEL, DN35MM, INSTALADO EM PRUMADA DE ÁGUA  FORNECIMENTO E INSTALAÇÃO. AF_12/2014</v>
          </cell>
          <cell r="C3685" t="str">
            <v>UN</v>
          </cell>
          <cell r="D3685">
            <v>41</v>
          </cell>
        </row>
        <row r="3686">
          <cell r="A3686">
            <v>89817</v>
          </cell>
          <cell r="B3686" t="str">
            <v>LUVA SIMPLES, PVC, SERIE NORMAL, ESGOTO PREDIAL, DN 75 MM, JUNTA ELÁSTICA, FORNECIDO E INSTALADO EM PRUMADA DE ESGOTO SANITÁRIO OU VENTILAÇÃO. AF_12/2014</v>
          </cell>
          <cell r="C3686" t="str">
            <v>UN</v>
          </cell>
          <cell r="D3686">
            <v>8.31</v>
          </cell>
        </row>
        <row r="3687">
          <cell r="A3687">
            <v>89818</v>
          </cell>
          <cell r="B3687" t="str">
            <v>CONECTOR, CPVC, SOLDÁVEL, DN 35MM X 1 1/4, INSTALADO EM PRUMADA DE ÁGUA  FORNECIMENTO E INSTALAÇÃO. AF_12/2014</v>
          </cell>
          <cell r="C3687" t="str">
            <v>UN</v>
          </cell>
          <cell r="D3687">
            <v>168.41</v>
          </cell>
        </row>
        <row r="3688">
          <cell r="A3688">
            <v>89819</v>
          </cell>
          <cell r="B3688" t="str">
            <v>LUVA DE CORRER, PVC, SERIE NORMAL, ESGOTO PREDIAL, DN 75 MM, JUNTA ELÁSTICA, FORNECIDO E INSTALADO EM PRUMADA DE ESGOTO SANITÁRIO OU VENTILAÇÃO. AF_12/2014</v>
          </cell>
          <cell r="C3688" t="str">
            <v>UN</v>
          </cell>
          <cell r="D3688">
            <v>11.55</v>
          </cell>
        </row>
        <row r="3689">
          <cell r="A3689">
            <v>89820</v>
          </cell>
          <cell r="B3689" t="str">
            <v>BUCHA DE REDUÇÃO, CPVC, SOLDÁVEL, DN35MM X 28MM, INSTALADO EM PRUMADA DE ÁGUA  FORNECIMENTO E INSTALAÇÃO. AF_12/2014</v>
          </cell>
          <cell r="C3689" t="str">
            <v>UN</v>
          </cell>
          <cell r="D3689">
            <v>30.7</v>
          </cell>
        </row>
        <row r="3690">
          <cell r="A3690">
            <v>89821</v>
          </cell>
          <cell r="B3690" t="str">
            <v>LUVA SIMPLES, PVC, SERIE NORMAL, ESGOTO PREDIAL, DN 100 MM, JUNTA ELÁSTICA, FORNECIDO E INSTALADO EM PRUMADA DE ESGOTO SANITÁRIO OU VENTILAÇÃO. AF_12/2014</v>
          </cell>
          <cell r="C3690" t="str">
            <v>UN</v>
          </cell>
          <cell r="D3690">
            <v>10.5</v>
          </cell>
        </row>
        <row r="3691">
          <cell r="A3691">
            <v>89822</v>
          </cell>
          <cell r="B3691" t="str">
            <v>LUVA, CPVC, SOLDÁVEL, DN 42MM, INSTALADO EM PRUMADA DE ÁGUA  FORNECIMENTO E INSTALAÇÃO. AF_12/2014</v>
          </cell>
          <cell r="C3691" t="str">
            <v>UN</v>
          </cell>
          <cell r="D3691">
            <v>21.37</v>
          </cell>
        </row>
        <row r="3692">
          <cell r="A3692">
            <v>89823</v>
          </cell>
          <cell r="B3692" t="str">
            <v>LUVA DE CORRER, PVC, SERIE NORMAL, ESGOTO PREDIAL, DN 100 MM, JUNTA ELÁSTICA, FORNECIDO E INSTALADO EM PRUMADA DE ESGOTO SANITÁRIO OU VENTILAÇÃO. AF_12/2014</v>
          </cell>
          <cell r="C3692" t="str">
            <v>UN</v>
          </cell>
          <cell r="D3692">
            <v>16.510000000000002</v>
          </cell>
        </row>
        <row r="3693">
          <cell r="A3693">
            <v>89824</v>
          </cell>
          <cell r="B3693" t="str">
            <v>LUVA DE CORRER, CPVC, SOLDÁVEL, DN 42MM, INSTALADO EM PRUMADA DE ÁGUA  FORNECIMENTO E INSTALAÇÃO. AF_12/2014</v>
          </cell>
          <cell r="C3693" t="str">
            <v>UN</v>
          </cell>
          <cell r="D3693">
            <v>38.479999999999997</v>
          </cell>
        </row>
        <row r="3694">
          <cell r="A3694">
            <v>89825</v>
          </cell>
          <cell r="B3694" t="str">
            <v>TE, PVC, SERIE NORMAL, ESGOTO PREDIAL, DN 50 X 50 MM, JUNTA ELÁSTICA, FORNECIDO E INSTALADO EM PRUMADA DE ESGOTO SANITÁRIO OU VENTILAÇÃO. AF_12/2014</v>
          </cell>
          <cell r="C3694" t="str">
            <v>UN</v>
          </cell>
          <cell r="D3694">
            <v>10.47</v>
          </cell>
        </row>
        <row r="3695">
          <cell r="A3695">
            <v>89826</v>
          </cell>
          <cell r="B3695" t="str">
            <v>LUVA DE TRANSIÇÃO, CPVC, SOLDÁVEL, DN42MM X 1.1/2, INSTALADO EM PRUMADA DE ÁGUA  FORNECIMENTO E INSTALAÇÃO. AF_12/2014</v>
          </cell>
          <cell r="C3695" t="str">
            <v>UN</v>
          </cell>
          <cell r="D3695">
            <v>171.72</v>
          </cell>
        </row>
        <row r="3696">
          <cell r="A3696">
            <v>89827</v>
          </cell>
          <cell r="B3696" t="str">
            <v>JUNÇÃO SIMPLES, PVC, SERIE NORMAL, ESGOTO PREDIAL, DN 50 X 50 MM, JUNTA ELÁSTICA, FORNECIDO E INSTALADO EM PRUMADA DE ESGOTO SANITÁRIO OU VENTILAÇÃO. AF_12/2014</v>
          </cell>
          <cell r="C3696" t="str">
            <v>UN</v>
          </cell>
          <cell r="D3696">
            <v>11.47</v>
          </cell>
        </row>
        <row r="3697">
          <cell r="A3697">
            <v>89828</v>
          </cell>
          <cell r="B3697" t="str">
            <v>UNIÃO, CPVC, SOLDÁVEL, DN42MM, INSTALADO EM PRUMADA DE ÁGUA  FORNECIMENTO E INSTALAÇÃO. AF_12/2014</v>
          </cell>
          <cell r="C3697" t="str">
            <v>UN</v>
          </cell>
          <cell r="D3697">
            <v>59.6</v>
          </cell>
        </row>
        <row r="3698">
          <cell r="A3698">
            <v>89829</v>
          </cell>
          <cell r="B3698" t="str">
            <v>TE, PVC, SERIE NORMAL, ESGOTO PREDIAL, DN 75 X 75 MM, JUNTA ELÁSTICA, FORNECIDO E INSTALADO EM PRUMADA DE ESGOTO SANITÁRIO OU VENTILAÇÃO. AF_12/2014</v>
          </cell>
          <cell r="C3698" t="str">
            <v>UN</v>
          </cell>
          <cell r="D3698">
            <v>18.12</v>
          </cell>
        </row>
        <row r="3699">
          <cell r="A3699">
            <v>89830</v>
          </cell>
          <cell r="B3699" t="str">
            <v>JUNÇÃO SIMPLES, PVC, SERIE NORMAL, ESGOTO PREDIAL, DN 75 X 75 MM, JUNTA ELÁSTICA, FORNECIDO E INSTALADO EM PRUMADA DE ESGOTO SANITÁRIO OU VENTILAÇÃO. AF_12/2014</v>
          </cell>
          <cell r="C3699" t="str">
            <v>UN</v>
          </cell>
          <cell r="D3699">
            <v>19.489999999999998</v>
          </cell>
        </row>
        <row r="3700">
          <cell r="A3700">
            <v>89831</v>
          </cell>
          <cell r="B3700" t="str">
            <v>CONECTOR, CPVC, SOLDÁVEL, DN 42MM X 1.1/2, INSTALADO EM PRUMADA DE ÁGUA  FORNECIMENTO E INSTALAÇÃO. AF_12/2014</v>
          </cell>
          <cell r="C3700" t="str">
            <v>UN</v>
          </cell>
          <cell r="D3700">
            <v>205.69</v>
          </cell>
        </row>
        <row r="3701">
          <cell r="A3701">
            <v>89832</v>
          </cell>
          <cell r="B3701" t="str">
            <v>BUCHA DE REDUÇÃO, CPVC, SOLDÁVEL, DN 42MM X 22MM, INSTALADO EM RAMAL DE DISTRIBUIÇÃO DE ÁGUA - FORNECIMENTO E INSTALAÇÃO. AF_12/2014</v>
          </cell>
          <cell r="C3701" t="str">
            <v>UN</v>
          </cell>
          <cell r="D3701">
            <v>40.43</v>
          </cell>
        </row>
        <row r="3702">
          <cell r="A3702">
            <v>89833</v>
          </cell>
          <cell r="B3702" t="str">
            <v>TE, PVC, SERIE NORMAL, ESGOTO PREDIAL, DN 100 X 100 MM, JUNTA ELÁSTICA, FORNECIDO E INSTALADO EM PRUMADA DE ESGOTO SANITÁRIO OU VENTILAÇÃO. AF_12/2014</v>
          </cell>
          <cell r="C3702" t="str">
            <v>UN</v>
          </cell>
          <cell r="D3702">
            <v>22.9</v>
          </cell>
        </row>
        <row r="3703">
          <cell r="A3703">
            <v>89834</v>
          </cell>
          <cell r="B3703" t="str">
            <v>JUNÇÃO SIMPLES, PVC, SERIE NORMAL, ESGOTO PREDIAL, DN 100 X 100 MM, JUNTA ELÁSTICA, FORNECIDO E INSTALADO EM PRUMADA DE ESGOTO SANITÁRIO OU VENTILAÇÃO. AF_12/2014</v>
          </cell>
          <cell r="C3703" t="str">
            <v>UN</v>
          </cell>
          <cell r="D3703">
            <v>26.12</v>
          </cell>
        </row>
        <row r="3704">
          <cell r="A3704">
            <v>89835</v>
          </cell>
          <cell r="B3704" t="str">
            <v>LUVA, CPVC, SOLDÁVEL, DN 54MM, INSTALADO EM PRUMADA DE ÁGUA  FORNECIMENTO E INSTALAÇÃO. AF_12/2014</v>
          </cell>
          <cell r="C3704" t="str">
            <v>UN</v>
          </cell>
          <cell r="D3704">
            <v>39.340000000000003</v>
          </cell>
        </row>
        <row r="3705">
          <cell r="A3705">
            <v>89836</v>
          </cell>
          <cell r="B3705" t="str">
            <v>LUVA DE TRANSIÇÃO, CPVC, SOLDÁVEL, DN 54MM X 2, INSTALADO EM PRUMADA DE ÁGUA  FORNECIMENTO E INSTALAÇÃO. AF_12/2014</v>
          </cell>
          <cell r="C3705" t="str">
            <v>UN</v>
          </cell>
          <cell r="D3705">
            <v>278.14</v>
          </cell>
        </row>
        <row r="3706">
          <cell r="A3706">
            <v>89837</v>
          </cell>
          <cell r="B3706" t="str">
            <v>UNIÃO, CPVC, SOLDÁVEL, DN 54MM, INSTALADO EM PRUMADA DE ÁGUA  FORNECIMENTO E INSTALAÇÃO. AF_12/2014</v>
          </cell>
          <cell r="C3706" t="str">
            <v>UN</v>
          </cell>
          <cell r="D3706">
            <v>137.33000000000001</v>
          </cell>
        </row>
        <row r="3707">
          <cell r="A3707">
            <v>89838</v>
          </cell>
          <cell r="B3707" t="str">
            <v>LUVA, CPVC, SOLDÁVEL, DN 73MM, INSTALADO EM PRUMADA DE ÁGUA  FORNECIMENTO E INSTALAÇÃO. AF_12/2014</v>
          </cell>
          <cell r="C3707" t="str">
            <v>UN</v>
          </cell>
          <cell r="D3707">
            <v>149.66</v>
          </cell>
        </row>
        <row r="3708">
          <cell r="A3708">
            <v>89839</v>
          </cell>
          <cell r="B3708" t="str">
            <v>UNIÃO, CPVC, SOLDÁVEL, DN 73MM, INSTALADO EM PRUMADA DE ÁGUA  FORNECIMENTO E INSTALAÇÃO. AF_12/2014</v>
          </cell>
          <cell r="C3708" t="str">
            <v>UN</v>
          </cell>
          <cell r="D3708">
            <v>199.03</v>
          </cell>
        </row>
        <row r="3709">
          <cell r="A3709">
            <v>89840</v>
          </cell>
          <cell r="B3709" t="str">
            <v>LUVA, CPVC, SOLDÁVEL, DN 89MM, INSTALADO EM PRUMADA DE ÁGUA  FORNECIMENTO E INSTALAÇÃO. AF_12/2014</v>
          </cell>
          <cell r="C3709" t="str">
            <v>UN</v>
          </cell>
          <cell r="D3709">
            <v>171.36</v>
          </cell>
        </row>
        <row r="3710">
          <cell r="A3710">
            <v>89841</v>
          </cell>
          <cell r="B3710" t="str">
            <v>UNIÃO, CPVC, SOLDÁVEL, DN 89MM, INSTALADO EM PRUMADA DE ÁGUA  FORNECIMENTO E INSTALAÇÃO. AF_12/2014</v>
          </cell>
          <cell r="C3710" t="str">
            <v>UN</v>
          </cell>
          <cell r="D3710">
            <v>292.41000000000003</v>
          </cell>
        </row>
        <row r="3711">
          <cell r="A3711">
            <v>89842</v>
          </cell>
          <cell r="B3711" t="str">
            <v>TÊ, CPVC, SOLDÁVEL, DN 35MM, INSTALADO EM PRUMADA DE ÁGUA  FORNECIMENTO E INSTALAÇÃO. AF_12/2014</v>
          </cell>
          <cell r="C3711" t="str">
            <v>UN</v>
          </cell>
          <cell r="D3711">
            <v>45.04</v>
          </cell>
        </row>
        <row r="3712">
          <cell r="A3712">
            <v>89844</v>
          </cell>
          <cell r="B3712" t="str">
            <v>TE, CPVC, SOLDÁVEL, DN  42MM, INSTALADO EM PRUMADA DE ÁGUA  FORNECIMENTO E INSTALAÇÃO. AF_12/2014</v>
          </cell>
          <cell r="C3712" t="str">
            <v>UN</v>
          </cell>
          <cell r="D3712">
            <v>57.64</v>
          </cell>
        </row>
        <row r="3713">
          <cell r="A3713">
            <v>89845</v>
          </cell>
          <cell r="B3713" t="str">
            <v>TÊ, CPVC, SOLDÁVEL, DN 54 MM, INSTALADO EM PRUMADA DE ÁGUA  FORNECIMENTO E INSTALAÇÃO. AF_12/2014</v>
          </cell>
          <cell r="C3713" t="str">
            <v>UN</v>
          </cell>
          <cell r="D3713">
            <v>90.49</v>
          </cell>
        </row>
        <row r="3714">
          <cell r="A3714">
            <v>89846</v>
          </cell>
          <cell r="B3714" t="str">
            <v>TÊ, CPVC, SOLDÁVEL, DN 73MM, INSTALADO EM PRUMADA DE ÁGUA  FORNECIMENTO E INSTALAÇÃO. AF_12/2014</v>
          </cell>
          <cell r="C3714" t="str">
            <v>UN</v>
          </cell>
          <cell r="D3714">
            <v>207.3</v>
          </cell>
        </row>
        <row r="3715">
          <cell r="A3715">
            <v>89847</v>
          </cell>
          <cell r="B3715" t="str">
            <v>TÊ, CPVC, SOLDÁVEL, DN 89MM, INSTALADO EM PRUMADA DE ÁGUA  FORNECIMENTO E INSTALAÇÃO. AF_12/2014</v>
          </cell>
          <cell r="C3715" t="str">
            <v>UN</v>
          </cell>
          <cell r="D3715">
            <v>254.03</v>
          </cell>
        </row>
        <row r="3716">
          <cell r="A3716">
            <v>89850</v>
          </cell>
          <cell r="B3716" t="str">
            <v>JOELHO 90 GRAUS, PVC, SERIE NORMAL, ESGOTO PREDIAL, DN 100 MM, JUNTA ELÁSTICA, FORNECIDO E INSTALADO EM SUBCOLETOR AÉREO DE ESGOTO SANITÁRIO. AF_12/2014</v>
          </cell>
          <cell r="C3716" t="str">
            <v>UN</v>
          </cell>
          <cell r="D3716">
            <v>17.3</v>
          </cell>
        </row>
        <row r="3717">
          <cell r="A3717">
            <v>89851</v>
          </cell>
          <cell r="B3717" t="str">
            <v>JOELHO 45 GRAUS, PVC, SERIE NORMAL, ESGOTO PREDIAL, DN 100 MM, JUNTA ELÁSTICA, FORNECIDO E INSTALADO EM SUBCOLETOR AÉREO DE ESGOTO SANITÁRIO. AF_12/2014</v>
          </cell>
          <cell r="C3717" t="str">
            <v>UN</v>
          </cell>
          <cell r="D3717">
            <v>17.27</v>
          </cell>
        </row>
        <row r="3718">
          <cell r="A3718">
            <v>89852</v>
          </cell>
          <cell r="B3718" t="str">
            <v>CURVA CURTA 90 GRAUS, PVC, SERIE NORMAL, ESGOTO PREDIAL, DN 100 MM, JUNTA ELÁSTICA, FORNECIDO E INSTALADO EM SUBCOLETOR AÉREO DE ESGOTO SANITÁRIO. AF_12/2014</v>
          </cell>
          <cell r="C3718" t="str">
            <v>UN</v>
          </cell>
          <cell r="D3718">
            <v>25.09</v>
          </cell>
        </row>
        <row r="3719">
          <cell r="A3719">
            <v>89853</v>
          </cell>
          <cell r="B3719" t="str">
            <v>CURVA LONGA 90 GRAUS, PVC, SERIE NORMAL, ESGOTO PREDIAL, DN 100 MM, JUNTA ELÁSTICA, FORNECIDO E INSTALADO EM SUBCOLETOR AÉREO DE ESGOTO SANITÁRIO. AF_12/2014</v>
          </cell>
          <cell r="C3719" t="str">
            <v>UN</v>
          </cell>
          <cell r="D3719">
            <v>38.92</v>
          </cell>
        </row>
        <row r="3720">
          <cell r="A3720">
            <v>89854</v>
          </cell>
          <cell r="B3720" t="str">
            <v>JOELHO 90 GRAUS, PVC, SERIE NORMAL, ESGOTO PREDIAL, DN 150 MM, JUNTA ELÁSTICA, FORNECIDO E INSTALADO EM SUBCOLETOR AÉREO DE ESGOTO SANITÁRIO. AF_12/2014</v>
          </cell>
          <cell r="C3720" t="str">
            <v>UN</v>
          </cell>
          <cell r="D3720">
            <v>53.1</v>
          </cell>
        </row>
        <row r="3721">
          <cell r="A3721">
            <v>89855</v>
          </cell>
          <cell r="B3721" t="str">
            <v>JOELHO 45 GRAUS, PVC, SERIE NORMAL, ESGOTO PREDIAL, DN 150 MM, JUNTA ELÁSTICA, FORNECIDO E INSTALADO EM SUBCOLETOR AÉREO DE ESGOTO SANITÁRIO. AF_12/2014</v>
          </cell>
          <cell r="C3721" t="str">
            <v>UN</v>
          </cell>
          <cell r="D3721">
            <v>55.88</v>
          </cell>
        </row>
        <row r="3722">
          <cell r="A3722">
            <v>89856</v>
          </cell>
          <cell r="B3722" t="str">
            <v>LUVA SIMPLES, PVC, SERIE NORMAL, ESGOTO PREDIAL, DN 100 MM, JUNTA ELÁSTICA, FORNECIDO E INSTALADO EM SUBCOLETOR AÉREO DE ESGOTO SANITÁRIO. AF_12/2014</v>
          </cell>
          <cell r="C3722" t="str">
            <v>UN</v>
          </cell>
          <cell r="D3722">
            <v>13.33</v>
          </cell>
        </row>
        <row r="3723">
          <cell r="A3723">
            <v>89857</v>
          </cell>
          <cell r="B3723" t="str">
            <v>LUVA DE CORRER, PVC, SERIE NORMAL, ESGOTO PREDIAL, DN 100 MM, JUNTA ELÁSTICA, FORNECIDO E INSTALADO EM SUBCOLETOR AÉREO DE ESGOTO SANITÁRIO. AF_12/2014</v>
          </cell>
          <cell r="C3723" t="str">
            <v>UN</v>
          </cell>
          <cell r="D3723">
            <v>19.34</v>
          </cell>
        </row>
        <row r="3724">
          <cell r="A3724">
            <v>89859</v>
          </cell>
          <cell r="B3724" t="str">
            <v>LUVA DE CORRER, PVC, SERIE NORMAL, ESGOTO PREDIAL, DN 150 MM, JUNTA ELÁSTICA, FORNECIDO E INSTALADO EM SUBCOLETOR AÉREO DE ESGOTO SANITÁRIO. AF_12/2014</v>
          </cell>
          <cell r="C3724" t="str">
            <v>UN</v>
          </cell>
          <cell r="D3724">
            <v>59.77</v>
          </cell>
        </row>
        <row r="3725">
          <cell r="A3725">
            <v>89860</v>
          </cell>
          <cell r="B3725" t="str">
            <v>TE, PVC, SERIE NORMAL, ESGOTO PREDIAL, DN 100 X 100 MM, JUNTA ELÁSTICA, FORNECIDO E INSTALADO EM SUBCOLETOR AÉREO DE ESGOTO SANITÁRIO. AF_12/2014</v>
          </cell>
          <cell r="C3725" t="str">
            <v>UN</v>
          </cell>
          <cell r="D3725">
            <v>28.57</v>
          </cell>
        </row>
        <row r="3726">
          <cell r="A3726">
            <v>89861</v>
          </cell>
          <cell r="B3726" t="str">
            <v>JUNÇÃO SIMPLES, PVC, SERIE NORMAL, ESGOTO PREDIAL, DN 100 X 100 MM, JUNTA ELÁSTICA, FORNECIDO E INSTALADO EM SUBCOLETOR AÉREO DE ESGOTO SANITÁRIO. AF_12/2014</v>
          </cell>
          <cell r="C3726" t="str">
            <v>UN</v>
          </cell>
          <cell r="D3726">
            <v>31.79</v>
          </cell>
        </row>
        <row r="3727">
          <cell r="A3727">
            <v>89862</v>
          </cell>
          <cell r="B3727" t="str">
            <v>TE, PVC, SERIE NORMAL, ESGOTO PREDIAL, DN 150 X 150 MM, JUNTA ELÁSTICA, FORNECIDO E INSTALADO EM SUBCOLETOR AÉREO DE ESGOTO SANITÁRIO. AF_12/2014</v>
          </cell>
          <cell r="C3727" t="str">
            <v>UN</v>
          </cell>
          <cell r="D3727">
            <v>62.29</v>
          </cell>
        </row>
        <row r="3728">
          <cell r="A3728">
            <v>89863</v>
          </cell>
          <cell r="B3728" t="str">
            <v>JUNÇÃO SIMPLES, PVC, SERIE NORMAL, ESGOTO PREDIAL, DN 150 X 150 MM, JUNTA ELÁSTICA, FORNECIDO E INSTALADO EM SUBCOLETOR AÉREO DE ESGOTO SANITÁRIO. AF_12/2014</v>
          </cell>
          <cell r="C3728" t="str">
            <v>UN</v>
          </cell>
          <cell r="D3728">
            <v>116.11</v>
          </cell>
        </row>
        <row r="3729">
          <cell r="A3729">
            <v>89866</v>
          </cell>
          <cell r="B3729" t="str">
            <v>JOELHO 90 GRAUS, PVC, SOLDÁVEL, DN 25MM, INSTALADO EM DRENO DE AR-CONDICIONADO - FORNECIMENTO E INSTALAÇÃO. AF_12/2014</v>
          </cell>
          <cell r="C3729" t="str">
            <v>UN</v>
          </cell>
          <cell r="D3729">
            <v>3.89</v>
          </cell>
        </row>
        <row r="3730">
          <cell r="A3730">
            <v>89867</v>
          </cell>
          <cell r="B3730" t="str">
            <v>JOELHO 45 GRAUS, PVC, SOLDÁVEL, DN 25MM, INSTALADO EM DRENO DE AR-CONDICIONADO - FORNECIMENTO E INSTALAÇÃO. AF_12/2014</v>
          </cell>
          <cell r="C3730" t="str">
            <v>UN</v>
          </cell>
          <cell r="D3730">
            <v>4.4000000000000004</v>
          </cell>
        </row>
        <row r="3731">
          <cell r="A3731">
            <v>89868</v>
          </cell>
          <cell r="B3731" t="str">
            <v>LUVA, PVC, SOLDÁVEL, DN 25MM, INSTALADO EM DRENO DE AR-CONDICIONADO - FORNECIMENTO E INSTALAÇÃO. AF_12/2014</v>
          </cell>
          <cell r="C3731" t="str">
            <v>UN</v>
          </cell>
          <cell r="D3731">
            <v>2.86</v>
          </cell>
        </row>
        <row r="3732">
          <cell r="A3732">
            <v>89869</v>
          </cell>
          <cell r="B3732" t="str">
            <v>TE, PVC, SOLDÁVEL, DN 25MM, INSTALADO EM DRENO DE AR-CONDICIONADO - FORNECIMENTO E INSTALAÇÃO. AF_12/2014</v>
          </cell>
          <cell r="C3732" t="str">
            <v>UN</v>
          </cell>
          <cell r="D3732">
            <v>6.28</v>
          </cell>
        </row>
        <row r="3733">
          <cell r="A3733">
            <v>89979</v>
          </cell>
          <cell r="B3733" t="str">
            <v>LUVA COM BUCHA DE LATÃO, PVC, SOLDÁVEL, DN 32MM X 1 , INSTALADO EM RAMAL OU SUB-RAMAL DE ÁGUA   FORNECIMENTO E INSTALAÇÃO. AF_12/2014</v>
          </cell>
          <cell r="C3733" t="str">
            <v>UN</v>
          </cell>
          <cell r="D3733">
            <v>17.760000000000002</v>
          </cell>
        </row>
        <row r="3734">
          <cell r="A3734">
            <v>89980</v>
          </cell>
          <cell r="B3734" t="str">
            <v>LUVA COM BUCHA DE LATÃO, PVC, SOLDÁVEL, DN 25MM X 3/4, INSTALADO EM PRUMADA DE ÁGUA - FORNECIMENTO E INSTALAÇÃO. AF_12/2014</v>
          </cell>
          <cell r="C3734" t="str">
            <v>UN</v>
          </cell>
          <cell r="D3734">
            <v>6.82</v>
          </cell>
        </row>
        <row r="3735">
          <cell r="A3735">
            <v>89981</v>
          </cell>
          <cell r="B3735" t="str">
            <v>LUVA SOLDÁVEL E COM BUCHA DE LATÃO, PVC, SOLDÁVEL, DN 32MM X 1 , INSTALADO EM PRUMADA DE ÁGUA   FORNECIMENTO E INSTALAÇÃO. AF_12/2014</v>
          </cell>
          <cell r="C3735" t="str">
            <v>UN</v>
          </cell>
          <cell r="D3735">
            <v>15.2</v>
          </cell>
        </row>
        <row r="3736">
          <cell r="A3736">
            <v>90373</v>
          </cell>
          <cell r="B3736" t="str">
            <v>JOELHO 90 GRAUS COM BUCHA DE LATÃO, PVC, SOLDÁVEL, DN 25MM, X 1/2 INSTALADO EM RAMAL OU SUB-RAMAL DE ÁGUA - FORNECIMENTO E INSTALAÇÃO. AF_12/2014</v>
          </cell>
          <cell r="C3736" t="str">
            <v>UN</v>
          </cell>
          <cell r="D3736">
            <v>10.36</v>
          </cell>
        </row>
        <row r="3737">
          <cell r="A3737">
            <v>90374</v>
          </cell>
          <cell r="B3737" t="str">
            <v>TÊ COM BUCHA DE LATÃO NA BOLSA CENTRAL, PVC, SOLDÁVEL, DN 25MM X 3/4, INSTALADO EM RAMAL OU SUB-RAMAL DE ÁGUA - FORNECIMENTO E INSTALAÇÃO. AF_03/2015</v>
          </cell>
          <cell r="C3737" t="str">
            <v>UN</v>
          </cell>
          <cell r="D3737">
            <v>15.91</v>
          </cell>
        </row>
        <row r="3738">
          <cell r="A3738">
            <v>90375</v>
          </cell>
          <cell r="B3738" t="str">
            <v>BUCHA DE REDUÇÃO, PVC, SOLDÁVEL, DN 40MM X 32MM, INSTALADO EM RAMAL OU SUB-RAMAL DE ÁGUA - FORNECIMENTO E INSTALAÇÃO. AF_03/2015</v>
          </cell>
          <cell r="C3738" t="str">
            <v>UN</v>
          </cell>
          <cell r="D3738">
            <v>6.81</v>
          </cell>
        </row>
        <row r="3739">
          <cell r="A3739">
            <v>92287</v>
          </cell>
          <cell r="B3739" t="str">
            <v>COTOVELO EM COBRE, DN 22 MM, 90 GRAUS, SEM ANEL DE SOLDA, INSTALADO EM PRUMADA   FORNECIMENTO E INSTALAÇÃO. AF_12/2015</v>
          </cell>
          <cell r="C3739" t="str">
            <v>UN</v>
          </cell>
          <cell r="D3739">
            <v>11.18</v>
          </cell>
        </row>
        <row r="3740">
          <cell r="A3740">
            <v>92288</v>
          </cell>
          <cell r="B3740" t="str">
            <v>COTOVELO EM COBRE, DN 28 MM, 90 GRAUS, SEM ANEL DE SOLDA, INSTALADO EM PRUMADA  FORNECIMENTO E INSTALAÇÃO. AF_12/2015</v>
          </cell>
          <cell r="C3740" t="str">
            <v>UN</v>
          </cell>
          <cell r="D3740">
            <v>16.989999999999998</v>
          </cell>
        </row>
        <row r="3741">
          <cell r="A3741">
            <v>92289</v>
          </cell>
          <cell r="B3741" t="str">
            <v>COTOVELO EM COBRE, DN 35 MM, 90 GRAUS, SEM ANEL DE SOLDA, INSTALADO EM PRUMADA  FORNECIMENTO E INSTALAÇÃO. AF_12/2015</v>
          </cell>
          <cell r="C3741" t="str">
            <v>UN</v>
          </cell>
          <cell r="D3741">
            <v>29.31</v>
          </cell>
        </row>
        <row r="3742">
          <cell r="A3742">
            <v>92290</v>
          </cell>
          <cell r="B3742" t="str">
            <v>COTOVELO EM COBRE, DN 42 MM, 90 GRAUS, SEM ANEL DE SOLDA, INSTALADO EM PRUMADA  FORNECIMENTO E INSTALAÇÃO. AF_12/2015</v>
          </cell>
          <cell r="C3742" t="str">
            <v>UN</v>
          </cell>
          <cell r="D3742">
            <v>44.14</v>
          </cell>
        </row>
        <row r="3743">
          <cell r="A3743">
            <v>92291</v>
          </cell>
          <cell r="B3743" t="str">
            <v>COTOVELO EM COBRE, DN 54 MM, 90 GRAUS, SEM ANEL DE SOLDA, INSTALADO EM PRUMADA  FORNECIMENTO E INSTALAÇÃO. AF_12/2015</v>
          </cell>
          <cell r="C3743" t="str">
            <v>UN</v>
          </cell>
          <cell r="D3743">
            <v>67.25</v>
          </cell>
        </row>
        <row r="3744">
          <cell r="A3744">
            <v>92292</v>
          </cell>
          <cell r="B3744" t="str">
            <v>COTOVELO EM COBRE, DN 66 MM, 90 GRAUS, SEM ANEL DE SOLDA, INSTALADO EM PRUMADA  FORNECIMENTO E INSTALAÇÃO. AF_12/2015</v>
          </cell>
          <cell r="C3744" t="str">
            <v>UN</v>
          </cell>
          <cell r="D3744">
            <v>207.2</v>
          </cell>
        </row>
        <row r="3745">
          <cell r="A3745">
            <v>92293</v>
          </cell>
          <cell r="B3745" t="str">
            <v>LUVA EM COBRE, DN 22 MM, SEM ANEL DE SOLDA, INSTALADO EM PRUMADA  FORNECIMENTO E INSTALAÇÃO. AF_12/2015</v>
          </cell>
          <cell r="C3745" t="str">
            <v>UN</v>
          </cell>
          <cell r="D3745">
            <v>6.5</v>
          </cell>
        </row>
        <row r="3746">
          <cell r="A3746">
            <v>92294</v>
          </cell>
          <cell r="B3746" t="str">
            <v>LUVA EM COBRE, DN 28 MM, SEM ANEL DE SOLDA, INSTALADO EM PRUMADA  FORNECIMENTO E INSTALAÇÃO. AF_12/2015</v>
          </cell>
          <cell r="C3746" t="str">
            <v>UN</v>
          </cell>
          <cell r="D3746">
            <v>10.48</v>
          </cell>
        </row>
        <row r="3747">
          <cell r="A3747">
            <v>92295</v>
          </cell>
          <cell r="B3747" t="str">
            <v>LUVA EM COBRE, DN 35 MM, SEM ANEL DE SOLDA, INSTALADO EM PRUMADA  FORNECIMENTO E INSTALAÇÃO. AF_12/2015</v>
          </cell>
          <cell r="C3747" t="str">
            <v>UN</v>
          </cell>
          <cell r="D3747">
            <v>19.11</v>
          </cell>
        </row>
        <row r="3748">
          <cell r="A3748">
            <v>92296</v>
          </cell>
          <cell r="B3748" t="str">
            <v>LUVA EM COBRE, DN 42 MM, SEM ANEL DE SOLDA, INSTALADO EM PRUMADA  FORNECIMENTO E INSTALAÇÃO. AF_12/2015</v>
          </cell>
          <cell r="C3748" t="str">
            <v>UN</v>
          </cell>
          <cell r="D3748">
            <v>25.31</v>
          </cell>
        </row>
        <row r="3749">
          <cell r="A3749">
            <v>92297</v>
          </cell>
          <cell r="B3749" t="str">
            <v>LUVA EM COBRE, DN 54 MM, SEM ANEL DE SOLDA, INSTALADO EM PRUMADA  FORNECIMENTO E INSTALAÇÃO. AF_12/2015</v>
          </cell>
          <cell r="C3749" t="str">
            <v>UN</v>
          </cell>
          <cell r="D3749">
            <v>38.880000000000003</v>
          </cell>
        </row>
        <row r="3750">
          <cell r="A3750">
            <v>92298</v>
          </cell>
          <cell r="B3750" t="str">
            <v>LUVA EM COBRE, DN 66 MM, SEM ANEL DE SOLDA, INSTALADO EM PRUMADA  FORNECIMENTO E INSTALAÇÃO. AF_12/2015</v>
          </cell>
          <cell r="C3750" t="str">
            <v>UN</v>
          </cell>
          <cell r="D3750">
            <v>107.53</v>
          </cell>
        </row>
        <row r="3751">
          <cell r="A3751">
            <v>92299</v>
          </cell>
          <cell r="B3751" t="str">
            <v>TE EM COBRE, DN 22 MM, SEM ANEL DE SOLDA, INSTALADO EM PRUMADA  FORNECIMENTO E INSTALAÇÃO. AF_12/2015</v>
          </cell>
          <cell r="C3751" t="str">
            <v>UN</v>
          </cell>
          <cell r="D3751">
            <v>14.76</v>
          </cell>
        </row>
        <row r="3752">
          <cell r="A3752">
            <v>92300</v>
          </cell>
          <cell r="B3752" t="str">
            <v>TE EM COBRE, DN 28 MM, SEM ANEL DE SOLDA, INSTALADO EM PRUMADA  FORNECIMENTO E INSTALAÇÃO. AF_12/2015</v>
          </cell>
          <cell r="C3752" t="str">
            <v>UN</v>
          </cell>
          <cell r="D3752">
            <v>21.72</v>
          </cell>
        </row>
        <row r="3753">
          <cell r="A3753">
            <v>92301</v>
          </cell>
          <cell r="B3753" t="str">
            <v>TE EM COBRE, DN 35 MM, SEM ANEL DE SOLDA, INSTALADO EM PRUMADA  FORNECIMENTO E INSTALAÇÃO. AF_12/2015</v>
          </cell>
          <cell r="C3753" t="str">
            <v>UN</v>
          </cell>
          <cell r="D3753">
            <v>41.62</v>
          </cell>
        </row>
        <row r="3754">
          <cell r="A3754">
            <v>92302</v>
          </cell>
          <cell r="B3754" t="str">
            <v>TE EM COBRE, DN 42 MM, SEM ANEL DE SOLDA, INSTALADO EM PRUMADA  FORNECIMENTO E INSTALAÇÃO. AF_12/2015</v>
          </cell>
          <cell r="C3754" t="str">
            <v>UN</v>
          </cell>
          <cell r="D3754">
            <v>54.84</v>
          </cell>
        </row>
        <row r="3755">
          <cell r="A3755">
            <v>92303</v>
          </cell>
          <cell r="B3755" t="str">
            <v>TE EM COBRE, DN 54 MM, SEM ANEL DE SOLDA, INSTALADO EM PRUMADA  FORNECIMENTO E INSTALAÇÃO. AF_12/2015</v>
          </cell>
          <cell r="C3755" t="str">
            <v>UN</v>
          </cell>
          <cell r="D3755">
            <v>99.48</v>
          </cell>
        </row>
        <row r="3756">
          <cell r="A3756">
            <v>92304</v>
          </cell>
          <cell r="B3756" t="str">
            <v>TE EM COBRE, DN 66 MM, SEM ANEL DE SOLDA, INSTALADO EM PRUMADA  FORNECIMENTO E INSTALAÇÃO. AF_12/2015</v>
          </cell>
          <cell r="C3756" t="str">
            <v>UN</v>
          </cell>
          <cell r="D3756">
            <v>255.88</v>
          </cell>
        </row>
        <row r="3757">
          <cell r="A3757">
            <v>92311</v>
          </cell>
          <cell r="B3757" t="str">
            <v>COTOVELO EM COBRE, DN 15 MM, 90 GRAUS, SEM ANEL DE SOLDA, INSTALADO EM RAMAL DE DISTRIBUIÇÃO  FORNECIMENTO E INSTALAÇÃO. AF_12/2015</v>
          </cell>
          <cell r="C3757" t="str">
            <v>UN</v>
          </cell>
          <cell r="D3757">
            <v>8.4700000000000006</v>
          </cell>
        </row>
        <row r="3758">
          <cell r="A3758">
            <v>92312</v>
          </cell>
          <cell r="B3758" t="str">
            <v>COTOVELO EM COBRE, DN 22 MM, 90 GRAUS, SEM ANEL DE SOLDA, INSTALADO EM RAMAL DE DISTRIBUIÇÃO  FORNECIMENTO E INSTALAÇÃO. AF_12/2015</v>
          </cell>
          <cell r="C3758" t="str">
            <v>UN</v>
          </cell>
          <cell r="D3758">
            <v>13.39</v>
          </cell>
        </row>
        <row r="3759">
          <cell r="A3759">
            <v>92313</v>
          </cell>
          <cell r="B3759" t="str">
            <v>COTOVELO EM COBRE, DN 28 MM, 90 GRAUS, SEM ANEL DE SOLDA, INSTALADO EM RAMAL DE DISTRIBUIÇÃO  FORNECIMENTO E INSTALAÇÃO. AF_12/2015</v>
          </cell>
          <cell r="C3759" t="str">
            <v>UN</v>
          </cell>
          <cell r="D3759">
            <v>19.21</v>
          </cell>
        </row>
        <row r="3760">
          <cell r="A3760">
            <v>92314</v>
          </cell>
          <cell r="B3760" t="str">
            <v>LUVA EM COBRE, DN 15 MM, SEM ANEL DE SOLDA, INSTALADO EM RAMAL DE DISTRIBUIÇÃO  FORNECIMENTO E INSTALAÇÃO. AF_12/2015</v>
          </cell>
          <cell r="C3760" t="str">
            <v>UN</v>
          </cell>
          <cell r="D3760">
            <v>5.52</v>
          </cell>
        </row>
        <row r="3761">
          <cell r="A3761">
            <v>92315</v>
          </cell>
          <cell r="B3761" t="str">
            <v>LUVA EM COBRE, DN 22 MM, SEM ANEL DE SOLDA, INSTALADO EM RAMAL DE DISTRIBUIÇÃO  FORNECIMENTO E INSTALAÇÃO. AF_12/2015</v>
          </cell>
          <cell r="C3761" t="str">
            <v>UN</v>
          </cell>
          <cell r="D3761">
            <v>8.01</v>
          </cell>
        </row>
        <row r="3762">
          <cell r="A3762">
            <v>92316</v>
          </cell>
          <cell r="B3762" t="str">
            <v>LUVA EM COBRE, DN 28 MM, SEM ANEL DE SOLDA, INSTALADO EM RAMAL DE DISTRIBUIÇÃO  FORNECIMENTO E INSTALAÇÃO. AF_12/2015</v>
          </cell>
          <cell r="C3762" t="str">
            <v>UN</v>
          </cell>
          <cell r="D3762">
            <v>11.98</v>
          </cell>
        </row>
        <row r="3763">
          <cell r="A3763">
            <v>92317</v>
          </cell>
          <cell r="B3763" t="str">
            <v>TE EM COBRE, DN 15 MM, SEM ANEL DE SOLDA, INSTALADO EM RAMAL DE DISTRIBUIÇÃO  FORNECIMENTO E INSTALAÇÃO. AF_12/2015</v>
          </cell>
          <cell r="C3763" t="str">
            <v>UN</v>
          </cell>
          <cell r="D3763">
            <v>11.51</v>
          </cell>
        </row>
        <row r="3764">
          <cell r="A3764">
            <v>92318</v>
          </cell>
          <cell r="B3764" t="str">
            <v>TE EM COBRE, DN 22 MM, SEM ANEL DE SOLDA, INSTALADO EM RAMAL DE DISTRIBUIÇÃO  FORNECIMENTO E INSTALAÇÃO. AF_12/2015</v>
          </cell>
          <cell r="C3764" t="str">
            <v>UN</v>
          </cell>
          <cell r="D3764">
            <v>17.72</v>
          </cell>
        </row>
        <row r="3765">
          <cell r="A3765">
            <v>92319</v>
          </cell>
          <cell r="B3765" t="str">
            <v>TE EM COBRE, DN 28 MM, SEM ANEL DE SOLDA, INSTALADO EM RAMAL DE DISTRIBUIÇÃO  FORNECIMENTO E INSTALAÇÃO. AF_12/2015</v>
          </cell>
          <cell r="C3765" t="str">
            <v>UN</v>
          </cell>
          <cell r="D3765">
            <v>24.68</v>
          </cell>
        </row>
        <row r="3766">
          <cell r="A3766">
            <v>92326</v>
          </cell>
          <cell r="B3766" t="str">
            <v>COTOVELO EM COBRE, DN 15 MM, 90 GRAUS, SEM ANEL DE SOLDA, INSTALADO EM RAMAL E SUB-RAMAL  FORNECIMENTO E INSTALAÇÃO. AF_12/2015</v>
          </cell>
          <cell r="C3766" t="str">
            <v>UN</v>
          </cell>
          <cell r="D3766">
            <v>9.93</v>
          </cell>
        </row>
        <row r="3767">
          <cell r="A3767">
            <v>92327</v>
          </cell>
          <cell r="B3767" t="str">
            <v>COTOVELO EM COBRE, DN 22 MM, 90 GRAUS, SEM ANEL DE SOLDA, INSTALADO EM RAMAL E SUB-RAMAL  FORNECIMENTO E INSTALAÇÃO. AF_12/2015</v>
          </cell>
          <cell r="C3767" t="str">
            <v>UN</v>
          </cell>
          <cell r="D3767">
            <v>15.44</v>
          </cell>
        </row>
        <row r="3768">
          <cell r="A3768">
            <v>92328</v>
          </cell>
          <cell r="B3768" t="str">
            <v>COTOVELO EM COBRE, DN 28 MM, 90 GRAUS, SEM ANEL DE SOLDA, INSTALADO EM RAMAL E SUB-RAMAL  FORNECIMENTO E INSTALAÇÃO. AF_12/2015</v>
          </cell>
          <cell r="C3768" t="str">
            <v>UN</v>
          </cell>
          <cell r="D3768">
            <v>22.84</v>
          </cell>
        </row>
        <row r="3769">
          <cell r="A3769">
            <v>92329</v>
          </cell>
          <cell r="B3769" t="str">
            <v>LUVA EM COBRE, DN 15 MM, SEM ANEL DE SOLDA, INSTALADO EM RAMAL E SUB-RAMAL  FORNECIMENTO E INSTALAÇÃO. AF_12/2015</v>
          </cell>
          <cell r="C3769" t="str">
            <v>UN</v>
          </cell>
          <cell r="D3769">
            <v>5.67</v>
          </cell>
        </row>
        <row r="3770">
          <cell r="A3770">
            <v>92330</v>
          </cell>
          <cell r="B3770" t="str">
            <v>LUVA EM COBRE, DN 22 MM, SEM ANEL DE SOLDA, INSTALADO EM RAMAL E SUB-RAMAL  FORNECIMENTO E INSTALAÇÃO. AF_12/2015</v>
          </cell>
          <cell r="C3770" t="str">
            <v>UN</v>
          </cell>
          <cell r="D3770">
            <v>9.35</v>
          </cell>
        </row>
        <row r="3771">
          <cell r="A3771">
            <v>92331</v>
          </cell>
          <cell r="B3771" t="str">
            <v>LUVA EM COBRE, DN 28 MM, SEM ANEL DE SOLDA, INSTALADO EM RAMAL E SUB-RAMAL  FORNECIMENTO E INSTALAÇÃO. AF_12/2015</v>
          </cell>
          <cell r="C3771" t="str">
            <v>UN</v>
          </cell>
          <cell r="D3771">
            <v>14.41</v>
          </cell>
        </row>
        <row r="3772">
          <cell r="A3772">
            <v>92332</v>
          </cell>
          <cell r="B3772" t="str">
            <v>TE EM COBRE, DN 15 MM, SEM ANEL DE SOLDA, INSTALADO EM RAMAL E SUB-RAMAL  FORNECIMENTO E INSTALAÇÃO. AF_12/2015</v>
          </cell>
          <cell r="C3772" t="str">
            <v>UN</v>
          </cell>
          <cell r="D3772">
            <v>11.73</v>
          </cell>
        </row>
        <row r="3773">
          <cell r="A3773">
            <v>92333</v>
          </cell>
          <cell r="B3773" t="str">
            <v>TE EM COBRE, DN 22 MM, SEM ANEL DE SOLDA, INSTALADO EM RAMAL E SUB-RAMAL  FORNECIMENTO E INSTALAÇÃO. AF_12/2015</v>
          </cell>
          <cell r="C3773" t="str">
            <v>UN</v>
          </cell>
          <cell r="D3773">
            <v>20.43</v>
          </cell>
        </row>
        <row r="3774">
          <cell r="A3774">
            <v>92334</v>
          </cell>
          <cell r="B3774" t="str">
            <v>TE EM COBRE, DN 28 MM, SEM ANEL DE SOLDA, INSTALADO EM RAMAL E SUB-RAMAL  FORNECIMENTO E INSTALAÇÃO. AF_12/2015</v>
          </cell>
          <cell r="C3774" t="str">
            <v>UN</v>
          </cell>
          <cell r="D3774">
            <v>29.5</v>
          </cell>
        </row>
        <row r="3775">
          <cell r="A3775">
            <v>92344</v>
          </cell>
          <cell r="B3775" t="str">
            <v>NIPLE, EM FERRO GALVANIZADO, DN 50 (2"), CONEXÃO ROSQUEADA, INSTALADO EM PRUMADAS - FORNECIMENTO E INSTALAÇÃO. AF_12/2015</v>
          </cell>
          <cell r="C3775" t="str">
            <v>UN</v>
          </cell>
          <cell r="D3775">
            <v>39.46</v>
          </cell>
        </row>
        <row r="3776">
          <cell r="A3776">
            <v>92345</v>
          </cell>
          <cell r="B3776" t="str">
            <v>LUVA, EM FERRO GALVANIZADO, DN 50 (2"), CONEXÃO ROSQUEADA, INSTALADO EM PRUMADAS - FORNECIMENTO E INSTALAÇÃO. AF_12/2015</v>
          </cell>
          <cell r="C3776" t="str">
            <v>UN</v>
          </cell>
          <cell r="D3776">
            <v>39.450000000000003</v>
          </cell>
        </row>
        <row r="3777">
          <cell r="A3777">
            <v>92346</v>
          </cell>
          <cell r="B3777" t="str">
            <v>NIPLE, EM FERRO GALVANIZADO, DN 65 (2 1/2"), CONEXÃO ROSQUEADA, INSTALADO EM PRUMADAS - FORNECIMENTO E INSTALAÇÃO. AF_12/2015</v>
          </cell>
          <cell r="C3777" t="str">
            <v>UN</v>
          </cell>
          <cell r="D3777">
            <v>50.16</v>
          </cell>
        </row>
        <row r="3778">
          <cell r="A3778">
            <v>92347</v>
          </cell>
          <cell r="B3778" t="str">
            <v>LUVA, EM FERRO GALVANIZADO, DN 65 (2 1/2"), CONEXÃO ROSQUEADA, INSTALADO EM PRUMADAS - FORNECIMENTO E INSTALAÇÃO. AF_12/2015</v>
          </cell>
          <cell r="C3778" t="str">
            <v>UN</v>
          </cell>
          <cell r="D3778">
            <v>54.89</v>
          </cell>
        </row>
        <row r="3779">
          <cell r="A3779">
            <v>92348</v>
          </cell>
          <cell r="B3779" t="str">
            <v>NIPLE, EM FERRO GALVANIZADO, DN 80 (3"), CONEXÃO ROSQUEADA, INSTALADO EM PRUMADAS - FORNECIMENTO E INSTALAÇÃO. AF_12/2015</v>
          </cell>
          <cell r="C3779" t="str">
            <v>UN</v>
          </cell>
          <cell r="D3779">
            <v>67.73</v>
          </cell>
        </row>
        <row r="3780">
          <cell r="A3780">
            <v>92349</v>
          </cell>
          <cell r="B3780" t="str">
            <v>LUVA, EM FERRO GALVANIZADO, DN 80 (3"), CONEXÃO ROSQUEADA, INSTALADO EM PRUMADAS - FORNECIMENTO E INSTALAÇÃO. AF_12/2015</v>
          </cell>
          <cell r="C3780" t="str">
            <v>UN</v>
          </cell>
          <cell r="D3780">
            <v>71.94</v>
          </cell>
        </row>
        <row r="3781">
          <cell r="A3781">
            <v>92350</v>
          </cell>
          <cell r="B3781" t="str">
            <v>JOELHO 45 GRAUS, EM FERRO GALVANIZADO, DN 50 (2"), CONEXÃO ROSQUEADA, INSTALADO EM PRUMADAS - FORNECIMENTO E INSTALAÇÃO. AF_12/2015</v>
          </cell>
          <cell r="C3781" t="str">
            <v>UN</v>
          </cell>
          <cell r="D3781">
            <v>58.7</v>
          </cell>
        </row>
        <row r="3782">
          <cell r="A3782">
            <v>92351</v>
          </cell>
          <cell r="B3782" t="str">
            <v>JOELHO 90 GRAUS, EM FERRO GALVANIZADO, DN 50 (2"), CONEXÃO ROSQUEADA, INSTALADO EM PRUMADAS - FORNECIMENTO E INSTALAÇÃO. AF_12/2015</v>
          </cell>
          <cell r="C3782" t="str">
            <v>UN</v>
          </cell>
          <cell r="D3782">
            <v>57.65</v>
          </cell>
        </row>
        <row r="3783">
          <cell r="A3783">
            <v>92352</v>
          </cell>
          <cell r="B3783" t="str">
            <v>JOELHO 45 GRAUS, EM FERRO GALVANIZADO, DN 65 (2 1/2"), CONEXÃO ROSQUEADA, INSTALADO EM PRUMADAS - FORNECIMENTO E INSTALAÇÃO. AF_12/2015</v>
          </cell>
          <cell r="C3783" t="str">
            <v>UN</v>
          </cell>
          <cell r="D3783">
            <v>84.19</v>
          </cell>
        </row>
        <row r="3784">
          <cell r="A3784">
            <v>92353</v>
          </cell>
          <cell r="B3784" t="str">
            <v>JOELHO 90 GRAUS, EM FERRO GALVANIZADO, DN 65 (2 1/2"), CONEXÃO ROSQUEADA, INSTALADO EM PRUMADAS - FORNECIMENTO E INSTALAÇÃO. AF_12/2015</v>
          </cell>
          <cell r="C3784" t="str">
            <v>UN</v>
          </cell>
          <cell r="D3784">
            <v>79.56</v>
          </cell>
        </row>
        <row r="3785">
          <cell r="A3785">
            <v>92354</v>
          </cell>
          <cell r="B3785" t="str">
            <v>JOELHO 45 GRAUS, EM FERRO GALVANIZADO, DN 80 (3"), CONEXÃO ROSQUEADA, INSTALADO EM PRUMADAS - FORNECIMENTO E INSTALAÇÃO. AF_12/2015</v>
          </cell>
          <cell r="C3785" t="str">
            <v>UN</v>
          </cell>
          <cell r="D3785">
            <v>108.71</v>
          </cell>
        </row>
        <row r="3786">
          <cell r="A3786">
            <v>92355</v>
          </cell>
          <cell r="B3786" t="str">
            <v>JOELHO 90 GRAUS, EM FERRO GALVANIZADO, DN 80 (3"), CONEXÃO ROSQUEADA, INSTALADO EM PRUMADAS - FORNECIMENTO E INSTALAÇÃO. AF_12/2015</v>
          </cell>
          <cell r="C3786" t="str">
            <v>UN</v>
          </cell>
          <cell r="D3786">
            <v>99.8</v>
          </cell>
        </row>
        <row r="3787">
          <cell r="A3787">
            <v>92356</v>
          </cell>
          <cell r="B3787" t="str">
            <v>TÊ, EM FERRO GALVANIZADO, DN 50 (2"), CONEXÃO ROSQUEADA, INSTALADO EM PRUMADAS - FORNECIMENTO E INSTALAÇÃO. AF_12/2015</v>
          </cell>
          <cell r="C3787" t="str">
            <v>UN</v>
          </cell>
          <cell r="D3787">
            <v>76.88</v>
          </cell>
        </row>
        <row r="3788">
          <cell r="A3788">
            <v>92357</v>
          </cell>
          <cell r="B3788" t="str">
            <v>TÊ, EM FERRO GALVANIZADO, DN 65 (2 1/2"), CONEXÃO ROSQUEADA, INSTALADO EM PRUMADAS - FORNECIMENTO E INSTALAÇÃO. AF_12/2015</v>
          </cell>
          <cell r="C3788" t="str">
            <v>UN</v>
          </cell>
          <cell r="D3788">
            <v>108.47</v>
          </cell>
        </row>
        <row r="3789">
          <cell r="A3789">
            <v>92358</v>
          </cell>
          <cell r="B3789" t="str">
            <v>TÊ, EM FERRO GALVANIZADO, DN 80 (3"), CONEXÃO ROSQUEADA, INSTALADO EM PRUMADAS - FORNECIMENTO E INSTALAÇÃO. AF_12/2015</v>
          </cell>
          <cell r="C3789" t="str">
            <v>UN</v>
          </cell>
          <cell r="D3789">
            <v>132.28</v>
          </cell>
        </row>
        <row r="3790">
          <cell r="A3790">
            <v>92369</v>
          </cell>
          <cell r="B3790" t="str">
            <v>NIPLE, EM FERRO GALVANIZADO, DN 25 (1"), CONEXÃO ROSQUEADA, INSTALADO EM REDE DE ALIMENTAÇÃO PARA HIDRANTE - FORNECIMENTO E INSTALAÇÃO. AF_12/2015</v>
          </cell>
          <cell r="C3790" t="str">
            <v>UN</v>
          </cell>
          <cell r="D3790">
            <v>22.9</v>
          </cell>
        </row>
        <row r="3791">
          <cell r="A3791">
            <v>92370</v>
          </cell>
          <cell r="B3791" t="str">
            <v>LUVA, EM FERRO GALVANIZADO, DN 25 (1"), CONEXÃO ROSQUEADA, INSTALADO EM REDE DE ALIMENTAÇÃO PARA HIDRANTE - FORNECIMENTO E INSTALAÇÃO. AF_12/2015</v>
          </cell>
          <cell r="C3791" t="str">
            <v>UN</v>
          </cell>
          <cell r="D3791">
            <v>23.75</v>
          </cell>
        </row>
        <row r="3792">
          <cell r="A3792">
            <v>92371</v>
          </cell>
          <cell r="B3792" t="str">
            <v>NIPLE, EM FERRO GALVANIZADO, DN 32 (1 1/4"), CONEXÃO ROSQUEADA, INSTALADO EM REDE DE ALIMENTAÇÃO PARA HIDRANTE - FORNECIMENTO E INSTALAÇÃO. AF_12/2015</v>
          </cell>
          <cell r="C3792" t="str">
            <v>UN</v>
          </cell>
          <cell r="D3792">
            <v>27</v>
          </cell>
        </row>
        <row r="3793">
          <cell r="A3793">
            <v>92372</v>
          </cell>
          <cell r="B3793" t="str">
            <v>LUVA, EM FERRO GALVANIZADO, DN 32 (1 1/4"), CONEXÃO ROSQUEADA, INSTALADO EM REDE DE ALIMENTAÇÃO PARA HIDRANTE - FORNECIMENTO E INSTALAÇÃO. AF_12/2015</v>
          </cell>
          <cell r="C3793" t="str">
            <v>UN</v>
          </cell>
          <cell r="D3793">
            <v>27.79</v>
          </cell>
        </row>
        <row r="3794">
          <cell r="A3794">
            <v>92373</v>
          </cell>
          <cell r="B3794" t="str">
            <v>NIPLE, EM FERRO GALVANIZADO, DN 40 (1 1/2"), CONEXÃO ROSQUEADA, INSTALADO EM REDE DE ALIMENTAÇÃO PARA HIDRANTE - FORNECIMENTO E INSTALAÇÃO. AF_12/2015</v>
          </cell>
          <cell r="C3794" t="str">
            <v>UN</v>
          </cell>
          <cell r="D3794">
            <v>31.37</v>
          </cell>
        </row>
        <row r="3795">
          <cell r="A3795">
            <v>92374</v>
          </cell>
          <cell r="B3795" t="str">
            <v>LUVA, EM FERRO GALVANIZADO, DN 40 (1 1/2"), CONEXÃO ROSQUEADA, INSTALADO EM REDE DE ALIMENTAÇÃO PARA HIDRANTE - FORNECIMENTO E INSTALAÇÃO. AF_12/2015</v>
          </cell>
          <cell r="C3795" t="str">
            <v>UN</v>
          </cell>
          <cell r="D3795">
            <v>31.52</v>
          </cell>
        </row>
        <row r="3796">
          <cell r="A3796">
            <v>92375</v>
          </cell>
          <cell r="B3796" t="str">
            <v>NIPLE, EM FERRO GALVANIZADO, DN 50 (2"), CONEXÃO ROSQUEADA, INSTALADO EM REDE DE ALIMENTAÇÃO PARA HIDRANTE - FORNECIMENTO E INSTALAÇÃO. AF_12/2015</v>
          </cell>
          <cell r="C3796" t="str">
            <v>UN</v>
          </cell>
          <cell r="D3796">
            <v>39.43</v>
          </cell>
        </row>
        <row r="3797">
          <cell r="A3797">
            <v>92376</v>
          </cell>
          <cell r="B3797" t="str">
            <v>LUVA, EM FERRO GALVANIZADO, DN 50 (2"), CONEXÃO ROSQUEADA, INSTALADO EM REDE DE ALIMENTAÇÃO PARA HIDRANTE - FORNECIMENTO E INSTALAÇÃO. AF_12/2015</v>
          </cell>
          <cell r="C3797" t="str">
            <v>UN</v>
          </cell>
          <cell r="D3797">
            <v>39.42</v>
          </cell>
        </row>
        <row r="3798">
          <cell r="A3798">
            <v>92377</v>
          </cell>
          <cell r="B3798" t="str">
            <v>NIPLE, EM FERRO GALVANIZADO, DN 65 (2 1/2"), CONEXÃO ROSQUEADA, INSTALADO EM REDE DE ALIMENTAÇÃO PARA HIDRANTE - FORNECIMENTO E INSTALAÇÃO. AF_12/2015</v>
          </cell>
          <cell r="C3798" t="str">
            <v>UN</v>
          </cell>
          <cell r="D3798">
            <v>51.36</v>
          </cell>
        </row>
        <row r="3799">
          <cell r="A3799">
            <v>92378</v>
          </cell>
          <cell r="B3799" t="str">
            <v>LUVA, EM FERRO GALVANIZADO, DN 65 (2 1/2"), CONEXÃO ROSQUEADA, INSTALADO EM REDE DE ALIMENTAÇÃO PARA HIDRANTE - FORNECIMENTO E INSTALAÇÃO. AF_12/2015</v>
          </cell>
          <cell r="C3799" t="str">
            <v>UN</v>
          </cell>
          <cell r="D3799">
            <v>56.09</v>
          </cell>
        </row>
        <row r="3800">
          <cell r="A3800">
            <v>92379</v>
          </cell>
          <cell r="B3800" t="str">
            <v>NIPLE, EM FERRO GALVANIZADO, DN 80 (3"), CONEXÃO ROSQUEADA, INSTALADO EM REDE DE ALIMENTAÇÃO PARA HIDRANTE - FORNECIMENTO E INSTALAÇÃO. AF_12/2015</v>
          </cell>
          <cell r="C3800" t="str">
            <v>UN</v>
          </cell>
          <cell r="D3800">
            <v>70.209999999999994</v>
          </cell>
        </row>
        <row r="3801">
          <cell r="A3801">
            <v>92380</v>
          </cell>
          <cell r="B3801" t="str">
            <v>LUVA, EM FERRO GALVANIZADO, DN 80 (3"), CONEXÃO ROSQUEADA, INSTALADO EM REDE DE ALIMENTAÇÃO PARA HIDRANTE - FORNECIMENTO E INSTALAÇÃO. AF_12/2015</v>
          </cell>
          <cell r="C3801" t="str">
            <v>UN</v>
          </cell>
          <cell r="D3801">
            <v>74.42</v>
          </cell>
        </row>
        <row r="3802">
          <cell r="A3802">
            <v>92381</v>
          </cell>
          <cell r="B3802" t="str">
            <v>JOELHO 45 GRAUS, EM FERRO GALVANIZADO, DN 25 (1"), CONEXÃO ROSQUEADA, INSTALADO EM REDE DE ALIMENTAÇÃO PARA HIDRANTE - FORNECIMENTO E INSTALAÇÃO. AF_12/2015</v>
          </cell>
          <cell r="C3802" t="str">
            <v>UN</v>
          </cell>
          <cell r="D3802">
            <v>34.549999999999997</v>
          </cell>
        </row>
        <row r="3803">
          <cell r="A3803">
            <v>92382</v>
          </cell>
          <cell r="B3803" t="str">
            <v>JOELHO 90 GRAUS, EM FERRO GALVANIZADO, DN 25 (1"), CONEXÃO ROSQUEADA, INSTALADO EM REDE DE ALIMENTAÇÃO PARA HIDRANTE - FORNECIMENTO E INSTALAÇÃO. AF_12/2015</v>
          </cell>
          <cell r="C3803" t="str">
            <v>UN</v>
          </cell>
          <cell r="D3803">
            <v>33.42</v>
          </cell>
        </row>
        <row r="3804">
          <cell r="A3804">
            <v>92383</v>
          </cell>
          <cell r="B3804" t="str">
            <v>JOELHO 45 GRAUS, EM FERRO GALVANIZADO, DN 32 (1 1/4"), CONEXÃO ROSQUEADA, INSTALADO EM REDE DE ALIMENTAÇÃO PARA HIDRANTE - FORNECIMENTO E INSTALAÇÃO. AF_12/2015</v>
          </cell>
          <cell r="C3804" t="str">
            <v>UN</v>
          </cell>
          <cell r="D3804">
            <v>42.07</v>
          </cell>
        </row>
        <row r="3805">
          <cell r="A3805">
            <v>92384</v>
          </cell>
          <cell r="B3805" t="str">
            <v>JOELHO 90 GRAUS, EM FERRO GALVANIZADO, DN 32 (1 1/4"), CONEXÃO ROSQUEADA, INSTALADO EM REDE DE ALIMENTAÇÃO PARA HIDRANTE - FORNECIMENTO E INSTALAÇÃO. AF_12/2015</v>
          </cell>
          <cell r="C3805" t="str">
            <v>UN</v>
          </cell>
          <cell r="D3805">
            <v>39.83</v>
          </cell>
        </row>
        <row r="3806">
          <cell r="A3806">
            <v>92385</v>
          </cell>
          <cell r="B3806" t="str">
            <v>JOELHO 45 GRAUS, EM FERRO GALVANIZADO, DN 40 (1 1/2"), CONEXÃO ROSQUEADA, INSTALADO EM REDE DE ALIMENTAÇÃO PARA HIDRANTE - FORNECIMENTO E INSTALAÇÃO. AF_12/2015</v>
          </cell>
          <cell r="C3806" t="str">
            <v>UN</v>
          </cell>
          <cell r="D3806">
            <v>47.72</v>
          </cell>
        </row>
        <row r="3807">
          <cell r="A3807">
            <v>92386</v>
          </cell>
          <cell r="B3807" t="str">
            <v>JOELHO 90 GRAUS, EM FERRO GALVANIZADO, DN 40 (1 1/2"), CONEXÃO ROSQUEADA, INSTALADO EM REDE DE ALIMENTAÇÃO PARA HIDRANTE - FORNECIMENTO E INSTALAÇÃO. AF_12/2015</v>
          </cell>
          <cell r="C3807" t="str">
            <v>UN</v>
          </cell>
          <cell r="D3807">
            <v>46.18</v>
          </cell>
        </row>
        <row r="3808">
          <cell r="A3808">
            <v>92387</v>
          </cell>
          <cell r="B3808" t="str">
            <v>JOELHO 45 GRAUS, EM FERRO GALVANIZADO, DN 50 (2"), CONEXÃO ROSQUEADA, INSTALADO EM REDE DE ALIMENTAÇÃO PARA HIDRANTE - FORNECIMENTO E INSTALAÇÃO. AF_12/2015</v>
          </cell>
          <cell r="C3808" t="str">
            <v>UN</v>
          </cell>
          <cell r="D3808">
            <v>58.63</v>
          </cell>
        </row>
        <row r="3809">
          <cell r="A3809">
            <v>92388</v>
          </cell>
          <cell r="B3809" t="str">
            <v>JOELHO 90 GRAUS, EM FERRO GALVANIZADO, DN 50 (2"), CONEXÃO ROSQUEADA, INSTALADO EM REDE DE ALIMENTAÇÃO PARA HIDRANTE - FORNECIMENTO E INSTALAÇÃO. AF_12/2015</v>
          </cell>
          <cell r="C3809" t="str">
            <v>UN</v>
          </cell>
          <cell r="D3809">
            <v>57.58</v>
          </cell>
        </row>
        <row r="3810">
          <cell r="A3810">
            <v>92389</v>
          </cell>
          <cell r="B3810" t="str">
            <v>JOELHO 45 GRAUS, EM FERRO GALVANIZADO, DN 65 (2 1/2"), CONEXÃO ROSQUEADA, INSTALADO EM REDE DE ALIMENTAÇÃO PARA HIDRANTE - FORNECIMENTO E INSTALAÇÃO. AF_12/2015</v>
          </cell>
          <cell r="C3810" t="str">
            <v>UN</v>
          </cell>
          <cell r="D3810">
            <v>86.03</v>
          </cell>
        </row>
        <row r="3811">
          <cell r="A3811">
            <v>92390</v>
          </cell>
          <cell r="B3811" t="str">
            <v>JOELHO 90 GRAUS, EM FERRO GALVANIZADO, DN 65 (2 1/2"), CONEXÃO ROSQUEADA, INSTALADO EM REDE DE ALIMENTAÇÃO PARA HIDRANTE - FORNECIMENTO E INSTALAÇÃO. AF_12/2015</v>
          </cell>
          <cell r="C3811" t="str">
            <v>UN</v>
          </cell>
          <cell r="D3811">
            <v>81.400000000000006</v>
          </cell>
        </row>
        <row r="3812">
          <cell r="A3812">
            <v>92635</v>
          </cell>
          <cell r="B3812" t="str">
            <v>JOELHO 45 GRAUS, EM FERRO GALVANIZADO, CONEXÃO ROSQUEADA, DN 80 (3"), INSTALADO EM REDE DE ALIMENTAÇÃO PARA HIDRANTE - FORNECIMENTO E INSTALAÇÃO. AF_12/2015</v>
          </cell>
          <cell r="C3812" t="str">
            <v>UN</v>
          </cell>
          <cell r="D3812">
            <v>112.43</v>
          </cell>
        </row>
        <row r="3813">
          <cell r="A3813">
            <v>92636</v>
          </cell>
          <cell r="B3813" t="str">
            <v>JOELHO 90 GRAUS, EM FERRO GALVANIZADO, CONEXÃO ROSQUEADA, DN 80 (3"), INSTALADO EM REDE DE ALIMENTAÇÃO PARA HIDRANTE - FORNECIMENTO E INSTALAÇÃO. AF_12/2015</v>
          </cell>
          <cell r="C3813" t="str">
            <v>UN</v>
          </cell>
          <cell r="D3813">
            <v>103.52</v>
          </cell>
        </row>
        <row r="3814">
          <cell r="A3814">
            <v>92637</v>
          </cell>
          <cell r="B3814" t="str">
            <v>TÊ, EM FERRO GALVANIZADO, CONEXÃO ROSQUEADA, DN 25 (1"), INSTALADO EM REDE DE ALIMENTAÇÃO PARA HIDRANTE - FORNECIMENTO E INSTALAÇÃO. AF_12/2015</v>
          </cell>
          <cell r="C3814" t="str">
            <v>UN</v>
          </cell>
          <cell r="D3814">
            <v>45.02</v>
          </cell>
        </row>
        <row r="3815">
          <cell r="A3815">
            <v>92638</v>
          </cell>
          <cell r="B3815" t="str">
            <v>TÊ, EM FERRO GALVANIZADO, CONEXÃO ROSQUEADA, DN 32 (1 1/4"), INSTALADO EM REDE DE ALIMENTAÇÃO PARA HIDRANTE - FORNECIMENTO E INSTALAÇÃO. AF_12/2015</v>
          </cell>
          <cell r="C3815" t="str">
            <v>UN</v>
          </cell>
          <cell r="D3815">
            <v>53.4</v>
          </cell>
        </row>
        <row r="3816">
          <cell r="A3816">
            <v>92639</v>
          </cell>
          <cell r="B3816" t="str">
            <v>TÊ, EM FERRO GALVANIZADO, CONEXÃO ROSQUEADA, DN 40 (1 1/2"), INSTALADO EM REDE DE ALIMENTAÇÃO PARA HIDRANTE - FORNECIMENTO E INSTALAÇÃO. AF_12/2015</v>
          </cell>
          <cell r="C3816" t="str">
            <v>UN</v>
          </cell>
          <cell r="D3816">
            <v>61.01</v>
          </cell>
        </row>
        <row r="3817">
          <cell r="A3817">
            <v>92640</v>
          </cell>
          <cell r="B3817" t="str">
            <v>TÊ, EM FERRO GALVANIZADO, CONEXÃO ROSQUEADA, DN 50 (2"), INSTALADO EM REDE DE ALIMENTAÇÃO PARA HIDRANTE - FORNECIMENTO E INSTALAÇÃO. AF_12/2015</v>
          </cell>
          <cell r="C3817" t="str">
            <v>UN</v>
          </cell>
          <cell r="D3817">
            <v>76.77</v>
          </cell>
        </row>
        <row r="3818">
          <cell r="A3818">
            <v>92642</v>
          </cell>
          <cell r="B3818" t="str">
            <v>TÊ, EM FERRO GALVANIZADO, CONEXÃO ROSQUEADA, DN 65 (2 1/2"), INSTALADO EM REDE DE ALIMENTAÇÃO PARA HIDRANTE - FORNECIMENTO E INSTALAÇÃO. AF_12/2015</v>
          </cell>
          <cell r="C3818" t="str">
            <v>UN</v>
          </cell>
          <cell r="D3818">
            <v>110.88</v>
          </cell>
        </row>
        <row r="3819">
          <cell r="A3819">
            <v>92644</v>
          </cell>
          <cell r="B3819" t="str">
            <v>TÊ, EM FERRO GALVANIZADO, CONEXÃO ROSQUEADA, DN 80 (3"), INSTALADO EM REDE DE ALIMENTAÇÃO PARA HIDRANTE - FORNECIMENTO E INSTALAÇÃO. AF_12/2015</v>
          </cell>
          <cell r="C3819" t="str">
            <v>UN</v>
          </cell>
          <cell r="D3819">
            <v>137.24</v>
          </cell>
        </row>
        <row r="3820">
          <cell r="A3820">
            <v>92657</v>
          </cell>
          <cell r="B3820" t="str">
            <v>NIPLE, EM FERRO GALVANIZADO, CONEXÃO ROSQUEADA, DN 25 (1"), INSTALADO EM REDE DE ALIMENTAÇÃO PARA SPRINKLER - FORNECIMENTO E INSTALAÇÃO. AF_12/2015</v>
          </cell>
          <cell r="C3820" t="str">
            <v>UN</v>
          </cell>
          <cell r="D3820">
            <v>16.21</v>
          </cell>
        </row>
        <row r="3821">
          <cell r="A3821">
            <v>92658</v>
          </cell>
          <cell r="B3821" t="str">
            <v>LUVA, EM FERRO GALVANIZADO, CONEXÃO ROSQUEADA, DN 25 (1"), INSTALADO EM REDE DE ALIMENTAÇÃO PARA SPRINKLER - FORNECIMENTO E INSTALAÇÃO. AF_12/2015</v>
          </cell>
          <cell r="C3821" t="str">
            <v>UN</v>
          </cell>
          <cell r="D3821">
            <v>17.059999999999999</v>
          </cell>
        </row>
        <row r="3822">
          <cell r="A3822">
            <v>92659</v>
          </cell>
          <cell r="B3822" t="str">
            <v>NIPLE, EM FERRO GALVANIZADO, CONEXÃO ROSQUEADA, DN 32 (1 1/4"), INSTALADO EM REDE DE ALIMENTAÇÃO PARA SPRINKLER - FORNECIMENTO E INSTALAÇÃO. AF_12/2015</v>
          </cell>
          <cell r="C3822" t="str">
            <v>UN</v>
          </cell>
          <cell r="D3822">
            <v>19.399999999999999</v>
          </cell>
        </row>
        <row r="3823">
          <cell r="A3823">
            <v>92660</v>
          </cell>
          <cell r="B3823" t="str">
            <v>LUVA, EM FERRO GALVANIZADO, CONEXÃO ROSQUEADA, DN 32 (1 1/4"), INSTALADO EM REDE DE ALIMENTAÇÃO PARA SPRINKLER - FORNECIMENTO E INSTALAÇÃO. AF_12/2015</v>
          </cell>
          <cell r="C3823" t="str">
            <v>UN</v>
          </cell>
          <cell r="D3823">
            <v>20.190000000000001</v>
          </cell>
        </row>
        <row r="3824">
          <cell r="A3824">
            <v>92661</v>
          </cell>
          <cell r="B3824" t="str">
            <v>NIPLE, EM FERRO GALVANIZADO, CONEXÃO ROSQUEADA, DN 40 (1 1/2"), INSTALADO EM REDE DE ALIMENTAÇÃO PARA SPRINKLER - FORNECIMENTO E INSTALAÇÃO. AF_12/2015</v>
          </cell>
          <cell r="C3824" t="str">
            <v>UN</v>
          </cell>
          <cell r="D3824">
            <v>22.7</v>
          </cell>
        </row>
        <row r="3825">
          <cell r="A3825">
            <v>92662</v>
          </cell>
          <cell r="B3825" t="str">
            <v>LUVA, EM FERRO GALVANIZADO, CONEXÃO ROSQUEADA, DN 40 (1 1/2"), INSTALADO EM REDE DE ALIMENTAÇÃO PARA SPRINKLER - FORNECIMENTO E INSTALAÇÃO. AF_12/2015</v>
          </cell>
          <cell r="C3825" t="str">
            <v>UN</v>
          </cell>
          <cell r="D3825">
            <v>22.85</v>
          </cell>
        </row>
        <row r="3826">
          <cell r="A3826">
            <v>92663</v>
          </cell>
          <cell r="B3826" t="str">
            <v>NIPLE, EM FERRO GALVANIZADO, CONEXÃO ROSQUEADA, DN 50 (2"), INSTALADO EM REDE DE ALIMENTAÇÃO PARA SPRINKLER - FORNECIMENTO E INSTALAÇÃO. AF_12/2015</v>
          </cell>
          <cell r="C3826" t="str">
            <v>UN</v>
          </cell>
          <cell r="D3826">
            <v>29.45</v>
          </cell>
        </row>
        <row r="3827">
          <cell r="A3827">
            <v>92664</v>
          </cell>
          <cell r="B3827" t="str">
            <v>LUVA, EM FERRO GALVANIZADO, CONEXÃO ROSQUEADA, DN 50 (2"), INSTALADO EM REDE DE ALIMENTAÇÃO PARA SPRINKLER - FORNECIMENTO E INSTALAÇÃO. AF_12/2015</v>
          </cell>
          <cell r="C3827" t="str">
            <v>UN</v>
          </cell>
          <cell r="D3827">
            <v>29.44</v>
          </cell>
        </row>
        <row r="3828">
          <cell r="A3828">
            <v>92665</v>
          </cell>
          <cell r="B3828" t="str">
            <v>NIPLE, EM FERRO GALVANIZADO, CONEXÃO ROSQUEADA, DN 65 (2 1/2"), INSTALADO EM REDE DE ALIMENTAÇÃO PARA SPRINKLER - FORNECIMENTO E INSTALAÇÃO. AF_12/2015</v>
          </cell>
          <cell r="C3828" t="str">
            <v>UN</v>
          </cell>
          <cell r="D3828">
            <v>39.4</v>
          </cell>
        </row>
        <row r="3829">
          <cell r="A3829">
            <v>92666</v>
          </cell>
          <cell r="B3829" t="str">
            <v>LUVA, EM FERRO GALVANIZADO, CONEXÃO ROSQUEADA, DN 65 (2 1/2"), INSTALADO EM REDE DE ALIMENTAÇÃO PARA SPRINKLER - FORNECIMENTO E INSTALAÇÃO. AF_12/2015</v>
          </cell>
          <cell r="C3829" t="str">
            <v>UN</v>
          </cell>
          <cell r="D3829">
            <v>44.13</v>
          </cell>
        </row>
        <row r="3830">
          <cell r="A3830">
            <v>92667</v>
          </cell>
          <cell r="B3830" t="str">
            <v>NIPLE, EM FERRO GALVANIZADO, CONEXÃO ROSQUEADA, DN 80 (3"), INSTALADO EM REDE DE ALIMENTAÇÃO PARA SPRINKLER - FORNECIMENTO E INSTALAÇÃO. AF_12/2015</v>
          </cell>
          <cell r="C3830" t="str">
            <v>UN</v>
          </cell>
          <cell r="D3830">
            <v>56.3</v>
          </cell>
        </row>
        <row r="3831">
          <cell r="A3831">
            <v>92668</v>
          </cell>
          <cell r="B3831" t="str">
            <v>LUVA, EM FERRO GALVANIZADO, CONEXÃO ROSQUEADA, DN 80 (3"), INSTALADO EM REDE DE ALIMENTAÇÃO PARA SPRINKLER - FORNECIMENTO E INSTALAÇÃO. AF_12/2015</v>
          </cell>
          <cell r="C3831" t="str">
            <v>UN</v>
          </cell>
          <cell r="D3831">
            <v>60.51</v>
          </cell>
        </row>
        <row r="3832">
          <cell r="A3832">
            <v>92669</v>
          </cell>
          <cell r="B3832" t="str">
            <v>JOELHO 45 GRAUS, EM FERRO GALVANIZADO, CONEXÃO ROSQUEADA, DN 25 (1"), INSTALADO EM REDE DE ALIMENTAÇÃO PARA SPRINKLER - FORNECIMENTO E INSTALAÇÃO. AF_12/2015</v>
          </cell>
          <cell r="C3832" t="str">
            <v>UN</v>
          </cell>
          <cell r="D3832">
            <v>24.5</v>
          </cell>
        </row>
        <row r="3833">
          <cell r="A3833">
            <v>92670</v>
          </cell>
          <cell r="B3833" t="str">
            <v>JOELHO 90 GRAUS, EM FERRO GALVANIZADO, CONEXÃO ROSQUEADA, DN 25 (1"), INSTALADO EM REDE DE ALIMENTAÇÃO PARA SPRINKLER - FORNECIMENTO E INSTALAÇÃO. AF_12/2015</v>
          </cell>
          <cell r="C3833" t="str">
            <v>UN</v>
          </cell>
          <cell r="D3833">
            <v>23.37</v>
          </cell>
        </row>
        <row r="3834">
          <cell r="A3834">
            <v>92671</v>
          </cell>
          <cell r="B3834" t="str">
            <v>JOELHO 45 GRAUS, EM FERRO GALVANIZADO, CONEXÃO ROSQUEADA, DN 32 (1 1/4"), INSTALADO EM REDE DE ALIMENTAÇÃO PARA SPRINKLER - FORNECIMENTO E INSTALAÇÃO. AF_12/2015</v>
          </cell>
          <cell r="C3834" t="str">
            <v>UN</v>
          </cell>
          <cell r="D3834">
            <v>30.67</v>
          </cell>
        </row>
        <row r="3835">
          <cell r="A3835">
            <v>92672</v>
          </cell>
          <cell r="B3835" t="str">
            <v>JOELHO 90 GRAUS, EM FERRO GALVANIZADO, CONEXÃO ROSQUEADA, DN 32 (1 1/4"), INSTALADO EM REDE DE ALIMENTAÇÃO PARA SPRINKLER - FORNECIMENTO E INSTALAÇÃO. AF_12/2015</v>
          </cell>
          <cell r="C3835" t="str">
            <v>UN</v>
          </cell>
          <cell r="D3835">
            <v>28.43</v>
          </cell>
        </row>
        <row r="3836">
          <cell r="A3836">
            <v>92673</v>
          </cell>
          <cell r="B3836" t="str">
            <v>JOELHO 45 GRAUS, EM FERRO GALVANIZADO, CONEXÃO ROSQUEADA, DN 40 (1 1/2"), INSTALADO EM REDE DE ALIMENTAÇÃO PARA SPRINKLER - FORNECIMENTO E INSTALAÇÃO. AF_12/2015</v>
          </cell>
          <cell r="C3836" t="str">
            <v>UN</v>
          </cell>
          <cell r="D3836">
            <v>34.72</v>
          </cell>
        </row>
        <row r="3837">
          <cell r="A3837">
            <v>92674</v>
          </cell>
          <cell r="B3837" t="str">
            <v>JOELHO 90 GRAUS, EM FERRO GALVANIZADO, CONEXÃO ROSQUEADA, DN 40 (1 1/2"), INSTALADO EM REDE DE ALIMENTAÇÃO PARA SPRINKLER - FORNECIMENTO E INSTALAÇÃO. AF_12/2015</v>
          </cell>
          <cell r="C3837" t="str">
            <v>UN</v>
          </cell>
          <cell r="D3837">
            <v>33.18</v>
          </cell>
        </row>
        <row r="3838">
          <cell r="A3838">
            <v>92675</v>
          </cell>
          <cell r="B3838" t="str">
            <v>JOELHO 45 GRAUS, EM FERRO GALVANIZADO, CONEXÃO ROSQUEADA, DN 50 (2"), INSTALADO EM REDE DE ALIMENTAÇÃO PARA SPRINKLER - FORNECIMENTO E INSTALAÇÃO. AF_12/2015</v>
          </cell>
          <cell r="C3838" t="str">
            <v>UN</v>
          </cell>
          <cell r="D3838">
            <v>43.68</v>
          </cell>
        </row>
        <row r="3839">
          <cell r="A3839">
            <v>92676</v>
          </cell>
          <cell r="B3839" t="str">
            <v>JOELHO 90 GRAUS, EM FERRO GALVANIZADO, CONEXÃO ROSQUEADA, DN 50 (2"), INSTALADO EM REDE DE ALIMENTAÇÃO PARA SPRINKLER - FORNECIMENTO E INSTALAÇÃO. AF_12/2015</v>
          </cell>
          <cell r="C3839" t="str">
            <v>UN</v>
          </cell>
          <cell r="D3839">
            <v>42.63</v>
          </cell>
        </row>
        <row r="3840">
          <cell r="A3840">
            <v>92677</v>
          </cell>
          <cell r="B3840" t="str">
            <v>JOELHO 45 GRAUS, EM FERRO GALVANIZADO, CONEXÃO ROSQUEADA, DN 65 (2 1/2"), INSTALADO EM REDE DE ALIMENTAÇÃO PARA SPRINKLER - FORNECIMENTO E INSTALAÇÃO. AF_12/2015</v>
          </cell>
          <cell r="C3840" t="str">
            <v>UN</v>
          </cell>
          <cell r="D3840">
            <v>68.12</v>
          </cell>
        </row>
        <row r="3841">
          <cell r="A3841">
            <v>92678</v>
          </cell>
          <cell r="B3841" t="str">
            <v>JOELHO 90 GRAUS, EM FERRO GALVANIZADO, CONEXÃO ROSQUEADA, DN 65 (2 1/2"), INSTALADO EM REDE DE ALIMENTAÇÃO PARA SPRINKLER - FORNECIMENTO E INSTALAÇÃO. AF_12/2015</v>
          </cell>
          <cell r="C3841" t="str">
            <v>UN</v>
          </cell>
          <cell r="D3841">
            <v>63.49</v>
          </cell>
        </row>
        <row r="3842">
          <cell r="A3842">
            <v>92679</v>
          </cell>
          <cell r="B3842" t="str">
            <v>JOELHO 45 GRAUS, EM FERRO GALVANIZADO, CONEXÃO ROSQUEADA, DN 80 (3"), INSTALADO EM REDE DE ALIMENTAÇÃO PARA SPRINKLER - FORNECIMENTO E INSTALAÇÃO. AF_12/2015</v>
          </cell>
          <cell r="C3842" t="str">
            <v>UN</v>
          </cell>
          <cell r="D3842">
            <v>91.57</v>
          </cell>
        </row>
        <row r="3843">
          <cell r="A3843">
            <v>92680</v>
          </cell>
          <cell r="B3843" t="str">
            <v>JOELHO 90 GRAUS, EM FERRO GALVANIZADO, CONEXÃO ROSQUEADA, DN 80 (3"), INSTALADO EM REDE DE ALIMENTAÇÃO PARA SPRINKLER - FORNECIMENTO E INSTALAÇÃO. AF_12/2015</v>
          </cell>
          <cell r="C3843" t="str">
            <v>UN</v>
          </cell>
          <cell r="D3843">
            <v>82.66</v>
          </cell>
        </row>
        <row r="3844">
          <cell r="A3844">
            <v>92681</v>
          </cell>
          <cell r="B3844" t="str">
            <v>TÊ, EM FERRO GALVANIZADO, CONEXÃO ROSQUEADA, DN 25 (1"), INSTALADO EM REDE DE ALIMENTAÇÃO PARA SPRINKLER - FORNECIMENTO E INSTALAÇÃO. AF_12/2015</v>
          </cell>
          <cell r="C3844" t="str">
            <v>UN</v>
          </cell>
          <cell r="D3844">
            <v>31.59</v>
          </cell>
        </row>
        <row r="3845">
          <cell r="A3845">
            <v>92682</v>
          </cell>
          <cell r="B3845" t="str">
            <v>TÊ, EM FERRO GALVANIZADO, CONEXÃO ROSQUEADA, DN 32 (1 1/4"), INSTALADO EM REDE DE ALIMENTAÇÃO PARA SPRINKLER - FORNECIMENTO E INSTALAÇÃO. AF_12/2015</v>
          </cell>
          <cell r="C3845" t="str">
            <v>UN</v>
          </cell>
          <cell r="D3845">
            <v>38.15</v>
          </cell>
        </row>
        <row r="3846">
          <cell r="A3846">
            <v>92683</v>
          </cell>
          <cell r="B3846" t="str">
            <v>TÊ, EM FERRO GALVANIZADO, CONEXÃO ROSQUEADA, DN 40 (1 1/2"), INSTALADO EM REDE DE ALIMENTAÇÃO PARA SPRINKLER - FORNECIMENTO E INSTALAÇÃO. AF_12/2015</v>
          </cell>
          <cell r="C3846" t="str">
            <v>UN</v>
          </cell>
          <cell r="D3846">
            <v>43.7</v>
          </cell>
        </row>
        <row r="3847">
          <cell r="A3847">
            <v>92684</v>
          </cell>
          <cell r="B3847" t="str">
            <v>TÊ, EM FERRO GALVANIZADO, CONEXÃO ROSQUEADA, DN 50 (2"), INSTALADO EM REDE DE ALIMENTAÇÃO PARA SPRINKLER - FORNECIMENTO E INSTALAÇÃO. AF_12/2015</v>
          </cell>
          <cell r="C3847" t="str">
            <v>UN</v>
          </cell>
          <cell r="D3847">
            <v>56.84</v>
          </cell>
        </row>
        <row r="3848">
          <cell r="A3848">
            <v>92685</v>
          </cell>
          <cell r="B3848" t="str">
            <v>TÊ, EM FERRO GALVANIZADO, CONEXÃO ROSQUEADA, DN 65 (2 1/2"), INSTALADO EM REDE DE ALIMENTAÇÃO PARA SPRINKLER - FORNECIMENTO E INSTALAÇÃO. AF_12/2015</v>
          </cell>
          <cell r="C3848" t="str">
            <v>UN</v>
          </cell>
          <cell r="D3848">
            <v>87.01</v>
          </cell>
        </row>
        <row r="3849">
          <cell r="A3849">
            <v>92686</v>
          </cell>
          <cell r="B3849" t="str">
            <v>TÊ, EM FERRO GALVANIZADO, CONEXÃO ROSQUEADA, DN 80 (3"), INSTALADO EM REDE DE ALIMENTAÇÃO PARA SPRINKLER - FORNECIMENTO E INSTALAÇÃO. AF_12/2015</v>
          </cell>
          <cell r="C3849" t="str">
            <v>UN</v>
          </cell>
          <cell r="D3849">
            <v>109.42</v>
          </cell>
        </row>
        <row r="3850">
          <cell r="A3850">
            <v>92692</v>
          </cell>
          <cell r="B3850" t="str">
            <v>NIPLE, EM FERRO GALVANIZADO, CONEXÃO ROSQUEADA, DN 15 (1/2"), INSTALADO EM RAMAIS E SUB-RAMAIS DE GÁS - FORNECIMENTO E INSTALAÇÃO. AF_12/2015</v>
          </cell>
          <cell r="C3850" t="str">
            <v>UN</v>
          </cell>
          <cell r="D3850">
            <v>8.85</v>
          </cell>
        </row>
        <row r="3851">
          <cell r="A3851">
            <v>92693</v>
          </cell>
          <cell r="B3851" t="str">
            <v>LUVA, EM FERRO GALVANIZADO, CONEXÃO ROSQUEADA, DN 15 (1/2"), INSTALADO EM RAMAIS E SUB-RAMAIS DE GÁS - FORNECIMENTO E INSTALAÇÃO. AF_12/2015</v>
          </cell>
          <cell r="C3851" t="str">
            <v>UN</v>
          </cell>
          <cell r="D3851">
            <v>9.0399999999999991</v>
          </cell>
        </row>
        <row r="3852">
          <cell r="A3852">
            <v>92694</v>
          </cell>
          <cell r="B3852" t="str">
            <v>NIPLE, EM FERRO GALVANIZADO, CONEXÃO ROSQUEADA, DN 20 (3/4"), INSTALADO EM RAMAIS E SUB-RAMAIS DE GÁS - FORNECIMENTO E INSTALAÇÃO. AF_12/2015</v>
          </cell>
          <cell r="C3852" t="str">
            <v>UN</v>
          </cell>
          <cell r="D3852">
            <v>14.32</v>
          </cell>
        </row>
        <row r="3853">
          <cell r="A3853">
            <v>92695</v>
          </cell>
          <cell r="B3853" t="str">
            <v>LUVA, EM FERRO GALVANIZADO, CONEXÃO ROSQUEADA, DN 20 (3/4"), INSTALADO EM RAMAIS E SUB-RAMAIS DE GÁS - FORNECIMENTO E INSTALAÇÃO. AF_12/2015</v>
          </cell>
          <cell r="C3853" t="str">
            <v>UN</v>
          </cell>
          <cell r="D3853">
            <v>14.51</v>
          </cell>
        </row>
        <row r="3854">
          <cell r="A3854">
            <v>92696</v>
          </cell>
          <cell r="B3854" t="str">
            <v>NIPLE, EM FERRO GALVANIZADO, CONEXÃO ROSQUEADA, DN 25 (1"), INSTALADO EM RAMAIS E SUB-RAMAIS DE GÁS - FORNECIMENTO E INSTALAÇÃO. AF_12/2015</v>
          </cell>
          <cell r="C3854" t="str">
            <v>UN</v>
          </cell>
          <cell r="D3854">
            <v>22.62</v>
          </cell>
        </row>
        <row r="3855">
          <cell r="A3855">
            <v>92697</v>
          </cell>
          <cell r="B3855" t="str">
            <v>LUVA, EM FERRO GALVANIZADO, CONEXÃO ROSQUEADA, DN 25 (1"), INSTALADO EM RAMAIS E SUB-RAMAIS DE GÁS - FORNECIMENTO E INSTALAÇÃO. AF_12/2015</v>
          </cell>
          <cell r="C3855" t="str">
            <v>UN</v>
          </cell>
          <cell r="D3855">
            <v>23.47</v>
          </cell>
        </row>
        <row r="3856">
          <cell r="A3856">
            <v>92698</v>
          </cell>
          <cell r="B3856" t="str">
            <v>JOELHO 45 GRAUS, EM FERRO GALVANIZADO, CONEXÃO ROSQUEADA, DN 15 (1/2"), INSTALADO EM RAMAIS E SUB-RAMAIS DE GÁS - FORNECIMENTO E INSTALAÇÃO. AF_12/2015</v>
          </cell>
          <cell r="C3856" t="str">
            <v>UN</v>
          </cell>
          <cell r="D3856">
            <v>13.11</v>
          </cell>
        </row>
        <row r="3857">
          <cell r="A3857">
            <v>92699</v>
          </cell>
          <cell r="B3857" t="str">
            <v>JOELHO 90 GRAUS, EM FERRO GALVANIZADO, CONEXÃO ROSQUEADA, DN 15 (1/2"), INSTALADO EM RAMAIS E SUB-RAMAIS DE GÁS - FORNECIMENTO E INSTALAÇÃO. AF_12/2015</v>
          </cell>
          <cell r="C3857" t="str">
            <v>UN</v>
          </cell>
          <cell r="D3857">
            <v>12.49</v>
          </cell>
        </row>
        <row r="3858">
          <cell r="A3858">
            <v>92700</v>
          </cell>
          <cell r="B3858" t="str">
            <v>JOELHO 45 GRAUS, EM FERRO GALVANIZADO, CONEXÃO ROSQUEADA, DN 20 (3/4"), INSTALADO EM RAMAIS E SUB-RAMAIS DE GÁS - FORNECIMENTO E INSTALAÇÃO. AF_12/2015</v>
          </cell>
          <cell r="C3858" t="str">
            <v>UN</v>
          </cell>
          <cell r="D3858">
            <v>21.65</v>
          </cell>
        </row>
        <row r="3859">
          <cell r="A3859">
            <v>92701</v>
          </cell>
          <cell r="B3859" t="str">
            <v>JOELHO 90 GRAUS, EM FERRO GALVANIZADO, CONEXÃO ROSQUEADA, DN 20 (3/4"), INSTALADO EM RAMAIS E SUB-RAMAIS DE GÁS - FORNECIMENTO E INSTALAÇÃO. AF_12/2015</v>
          </cell>
          <cell r="C3859" t="str">
            <v>UN</v>
          </cell>
          <cell r="D3859">
            <v>20.74</v>
          </cell>
        </row>
        <row r="3860">
          <cell r="A3860">
            <v>92702</v>
          </cell>
          <cell r="B3860" t="str">
            <v>JOELHO 45 GRAUS, EM FERRO GALVANIZADO, CONEXÃO ROSQUEADA, DN 25 (1"), INSTALADO EM RAMAIS E SUB-RAMAIS DE GÁS - FORNECIMENTO E INSTALAÇÃO. AF_12/2015</v>
          </cell>
          <cell r="C3860" t="str">
            <v>UN</v>
          </cell>
          <cell r="D3860">
            <v>34.159999999999997</v>
          </cell>
        </row>
        <row r="3861">
          <cell r="A3861">
            <v>92703</v>
          </cell>
          <cell r="B3861" t="str">
            <v>JOELHO 90 GRAUS, EM FERRO GALVANIZADO, CONEXÃO ROSQUEADA, DN 25 (1"), INSTALADO EM RAMAIS E SUB-RAMAIS DE GÁS - FORNECIMENTO E INSTALAÇÃO. AF_12/2015</v>
          </cell>
          <cell r="C3861" t="str">
            <v>UN</v>
          </cell>
          <cell r="D3861">
            <v>33.03</v>
          </cell>
        </row>
        <row r="3862">
          <cell r="A3862">
            <v>92704</v>
          </cell>
          <cell r="B3862" t="str">
            <v>TÊ, EM FERRO GALVANIZADO, CONEXÃO ROSQUEADA, DN 15 (1/2"), INSTALADO EM RAMAIS E SUB-RAMAIS DE GÁS - FORNECIMENTO E INSTALAÇÃO. AF_12/2015</v>
          </cell>
          <cell r="C3862" t="str">
            <v>UN</v>
          </cell>
          <cell r="D3862">
            <v>16.82</v>
          </cell>
        </row>
        <row r="3863">
          <cell r="A3863">
            <v>92705</v>
          </cell>
          <cell r="B3863" t="str">
            <v>TÊ, EM FERRO GALVANIZADO, CONEXÃO ROSQUEADA, DN 20 (3/4"), INSTALADO EM RAMAIS E SUB-RAMAIS DE GÁS - FORNECIMENTO E INSTALAÇÃO. AF_12/2015</v>
          </cell>
          <cell r="C3863" t="str">
            <v>UN</v>
          </cell>
          <cell r="D3863">
            <v>27.46</v>
          </cell>
        </row>
        <row r="3864">
          <cell r="A3864">
            <v>92706</v>
          </cell>
          <cell r="B3864" t="str">
            <v>TÊ, EM FERRO GALVANIZADO, CONEXÃO ROSQUEADA, DN 25 (1"), INSTALADO EM RAMAIS E SUB-RAMAIS DE GÁS - FORNECIMENTO E INSTALAÇÃO. AF_12/2015</v>
          </cell>
          <cell r="C3864" t="str">
            <v>UN</v>
          </cell>
          <cell r="D3864">
            <v>44.49</v>
          </cell>
        </row>
        <row r="3865">
          <cell r="A3865">
            <v>92889</v>
          </cell>
          <cell r="B3865" t="str">
            <v>UNIÃO, EM FERRO GALVANIZADO, DN 50 (2"), CONEXÃO ROSQUEADA, INSTALADO EM PRUMADAS - FORNECIMENTO E INSTALAÇÃO. AF_12/2015</v>
          </cell>
          <cell r="C3865" t="str">
            <v>UN</v>
          </cell>
          <cell r="D3865">
            <v>70.12</v>
          </cell>
        </row>
        <row r="3866">
          <cell r="A3866">
            <v>92890</v>
          </cell>
          <cell r="B3866" t="str">
            <v>UNIÃO, EM FERRO GALVANIZADO, DN 65 (2 1/2"), CONEXÃO ROSQUEADA, INSTALADO EM PRUMADAS - FORNECIMENTO E INSTALAÇÃO. AF_12/2015</v>
          </cell>
          <cell r="C3866" t="str">
            <v>UN</v>
          </cell>
          <cell r="D3866">
            <v>102.9</v>
          </cell>
        </row>
        <row r="3867">
          <cell r="A3867">
            <v>92891</v>
          </cell>
          <cell r="B3867" t="str">
            <v>UNIÃO, EM FERRO GALVANIZADO, DN 80 (3"), CONEXÃO ROSQUEADA, INSTALADO EM PRUMADAS - FORNECIMENTO E INSTALAÇÃO. AF_12/2015</v>
          </cell>
          <cell r="C3867" t="str">
            <v>UN</v>
          </cell>
          <cell r="D3867">
            <v>147.52000000000001</v>
          </cell>
        </row>
        <row r="3868">
          <cell r="A3868">
            <v>92892</v>
          </cell>
          <cell r="B3868" t="str">
            <v>UNIÃO, EM FERRO GALVANIZADO, DN 25 (1"), CONEXÃO ROSQUEADA, INSTALADO EM REDE DE ALIMENTAÇÃO PARA HIDRANTE - FORNECIMENTO E INSTALAÇÃO. AF_12/2015</v>
          </cell>
          <cell r="C3868" t="str">
            <v>UN</v>
          </cell>
          <cell r="D3868">
            <v>32.880000000000003</v>
          </cell>
        </row>
        <row r="3869">
          <cell r="A3869">
            <v>92893</v>
          </cell>
          <cell r="B3869" t="str">
            <v>UNIÃO, EM FERRO GALVANIZADO, DN 32 (1 1/4"), CONEXÃO ROSQUEADA, INSTALADO EM REDE DE ALIMENTAÇÃO PARA HIDRANTE - FORNECIMENTO E INSTALAÇÃO. AF_12/2015</v>
          </cell>
          <cell r="C3869" t="str">
            <v>UN</v>
          </cell>
          <cell r="D3869">
            <v>44.76</v>
          </cell>
        </row>
        <row r="3870">
          <cell r="A3870">
            <v>92894</v>
          </cell>
          <cell r="B3870" t="str">
            <v>UNIÃO, EM FERRO GALVANIZADO, DN 40 (1 1/2"), CONEXÃO ROSQUEADA, INSTALADO EM REDE DE ALIMENTAÇÃO PARA HIDRANTE - FORNECIMENTO E INSTALAÇÃO. AF_12/2015</v>
          </cell>
          <cell r="C3870" t="str">
            <v>UN</v>
          </cell>
          <cell r="D3870">
            <v>52.82</v>
          </cell>
        </row>
        <row r="3871">
          <cell r="A3871">
            <v>92895</v>
          </cell>
          <cell r="B3871" t="str">
            <v>UNIÃO, EM FERRO GALVANIZADO, DN 50 (2"), CONEXÃO ROSQUEADA, INSTALADO EM REDE DE ALIMENTAÇÃO PARA HIDRANTE - FORNECIMENTO E INSTALAÇÃO. AF_12/2015</v>
          </cell>
          <cell r="C3871" t="str">
            <v>UN</v>
          </cell>
          <cell r="D3871">
            <v>70.09</v>
          </cell>
        </row>
        <row r="3872">
          <cell r="A3872">
            <v>92896</v>
          </cell>
          <cell r="B3872" t="str">
            <v>UNIÃO, EM FERRO GALVANIZADO, DN 65 (2 1/2"), CONEXÃO ROSQUEADA, INSTALADO EM REDE DE ALIMENTAÇÃO PARA HIDRANTE - FORNECIMENTO E INSTALAÇÃO. AF_12/2015</v>
          </cell>
          <cell r="C3872" t="str">
            <v>UN</v>
          </cell>
          <cell r="D3872">
            <v>104.1</v>
          </cell>
        </row>
        <row r="3873">
          <cell r="A3873">
            <v>92897</v>
          </cell>
          <cell r="B3873" t="str">
            <v>UNIÃO, EM FERRO GALVANIZADO, DN 80 (3"), CONEXÃO ROSQUEADA, INSTALADO EM REDE DE ALIMENTAÇÃO PARA HIDRANTE - FORNECIMENTO E INSTALAÇÃO. AF_12/2015</v>
          </cell>
          <cell r="C3873" t="str">
            <v>UN</v>
          </cell>
          <cell r="D3873">
            <v>150</v>
          </cell>
        </row>
        <row r="3874">
          <cell r="A3874">
            <v>92898</v>
          </cell>
          <cell r="B3874" t="str">
            <v>UNIÃO, EM FERRO GALVANIZADO, CONEXÃO ROSQUEADA, DN 25 (1"), INSTALADO EM REDE DE ALIMENTAÇÃO PARA SPRINKLER - FORNECIMENTO E INSTALAÇÃO. AF_12/2015</v>
          </cell>
          <cell r="C3874" t="str">
            <v>UN</v>
          </cell>
          <cell r="D3874">
            <v>26.19</v>
          </cell>
        </row>
        <row r="3875">
          <cell r="A3875">
            <v>92899</v>
          </cell>
          <cell r="B3875" t="str">
            <v>UNIÃO, EM FERRO GALVANIZADO, CONEXÃO ROSQUEADA, DN 32 (1 1/4"), INSTALADO EM REDE DE ALIMENTAÇÃO PARA SPRINKLER - FORNECIMENTO E INSTALAÇÃO. AF_12/2015</v>
          </cell>
          <cell r="C3875" t="str">
            <v>UN</v>
          </cell>
          <cell r="D3875">
            <v>37.159999999999997</v>
          </cell>
        </row>
        <row r="3876">
          <cell r="A3876">
            <v>92900</v>
          </cell>
          <cell r="B3876" t="str">
            <v>UNIÃO, EM FERRO GALVANIZADO, CONEXÃO ROSQUEADA, DN 40 (1 1/2"), INSTALADO EM REDE DE ALIMENTAÇÃO PARA SPRINKLER - FORNECIMENTO E INSTALAÇÃO. AF_12/2015</v>
          </cell>
          <cell r="C3876" t="str">
            <v>UN</v>
          </cell>
          <cell r="D3876">
            <v>44.15</v>
          </cell>
        </row>
        <row r="3877">
          <cell r="A3877">
            <v>92901</v>
          </cell>
          <cell r="B3877" t="str">
            <v>UNIÃO, EM FERRO GALVANIZADO, CONEXÃO ROSQUEADA, DN 50 (2"), INSTALADO EM REDE DE ALIMENTAÇÃO PARA SPRINKLER - FORNECIMENTO E INSTALAÇÃO. AF_12/2015</v>
          </cell>
          <cell r="C3877" t="str">
            <v>UN</v>
          </cell>
          <cell r="D3877">
            <v>60.11</v>
          </cell>
        </row>
        <row r="3878">
          <cell r="A3878">
            <v>92902</v>
          </cell>
          <cell r="B3878" t="str">
            <v>UNIÃO, EM FERRO GALVANIZADO, CONEXÃO ROSQUEADA, DN 65 (2 1/2"), INSTALADO EM REDE DE ALIMENTAÇÃO PARA SPRINKLER - FORNECIMENTO E INSTALAÇÃO. AF_12/2015</v>
          </cell>
          <cell r="C3878" t="str">
            <v>UN</v>
          </cell>
          <cell r="D3878">
            <v>92.14</v>
          </cell>
        </row>
        <row r="3879">
          <cell r="A3879">
            <v>92903</v>
          </cell>
          <cell r="B3879" t="str">
            <v>UNIÃO, EM FERRO GALVANIZADO, CONEXÃO ROSQUEADA, DN 80 (3"), INSTALADO EM REDE DE ALIMENTAÇÃO PARA SPRINKLER - FORNECIMENTO E INSTALAÇÃO. AF_12/2015</v>
          </cell>
          <cell r="C3879" t="str">
            <v>UN</v>
          </cell>
          <cell r="D3879">
            <v>136.09</v>
          </cell>
        </row>
        <row r="3880">
          <cell r="A3880">
            <v>92904</v>
          </cell>
          <cell r="B3880" t="str">
            <v>UNIÃO, EM FERRO GALVANIZADO, CONEXÃO ROSQUEADA, DN 15 (1/2"), INSTALADO EM RAMAIS E SUB-RAMAIS DE GÁS - FORNECIMENTO E INSTALAÇÃO. AF_12/2015</v>
          </cell>
          <cell r="C3880" t="str">
            <v>UN</v>
          </cell>
          <cell r="D3880">
            <v>17.420000000000002</v>
          </cell>
        </row>
        <row r="3881">
          <cell r="A3881">
            <v>92905</v>
          </cell>
          <cell r="B3881" t="str">
            <v>UNIÃO, EM FERRO GALVANIZADO, CONEXÃO ROSQUEADA, DN 20 (3/4"), INSTALADO EM RAMAIS E SUB-RAMAIS DE GÁS - FORNECIMENTO E INSTALAÇÃO. AF_12/2015</v>
          </cell>
          <cell r="C3881" t="str">
            <v>UN</v>
          </cell>
          <cell r="D3881">
            <v>25.5</v>
          </cell>
        </row>
        <row r="3882">
          <cell r="A3882">
            <v>92906</v>
          </cell>
          <cell r="B3882" t="str">
            <v>UNIÃO, EM FERRO GALVANIZADO, CONEXÃO ROSQUEADA, DN 25 (1"), INSTALADO EM RAMAIS E SUB-RAMAIS DE GÁS - FORNECIMENTO E INSTALAÇÃO. AF_12/2015</v>
          </cell>
          <cell r="C3882" t="str">
            <v>UN</v>
          </cell>
          <cell r="D3882">
            <v>32.6</v>
          </cell>
        </row>
        <row r="3883">
          <cell r="A3883">
            <v>92907</v>
          </cell>
          <cell r="B3883" t="str">
            <v>LUVA DE REDUÇÃO, EM FERRO GALVANIZADO, 2" X 1 1/2", CONEXÃO ROSQUEADA, INSTALADO EM PRUMADAS - FORNECIMENTO E INSTALAÇÃO. AF_12/2015</v>
          </cell>
          <cell r="C3883" t="str">
            <v>UN</v>
          </cell>
          <cell r="D3883">
            <v>41.23</v>
          </cell>
        </row>
        <row r="3884">
          <cell r="A3884">
            <v>92908</v>
          </cell>
          <cell r="B3884" t="str">
            <v>LUVA DE REDUÇÃO, EM FERRO GALVANIZADO, 2" X 1 1/4", CONEXÃO ROSQUEADA, INSTALADO EM PRUMADAS - FORNECIMENTO E INSTALAÇÃO. AF_12/2015</v>
          </cell>
          <cell r="C3884" t="str">
            <v>UN</v>
          </cell>
          <cell r="D3884">
            <v>41.23</v>
          </cell>
        </row>
        <row r="3885">
          <cell r="A3885">
            <v>92909</v>
          </cell>
          <cell r="B3885" t="str">
            <v>LUVA DE REDUÇÃO, EM FERRO GALVANIZADO, 2" X 1", CONEXÃO ROSQUEADA, INSTALADO EM PRUMADAS - FORNECIMENTO E INSTALAÇÃO. AF_12/2015</v>
          </cell>
          <cell r="C3885" t="str">
            <v>UN</v>
          </cell>
          <cell r="D3885">
            <v>41.23</v>
          </cell>
        </row>
        <row r="3886">
          <cell r="A3886">
            <v>92910</v>
          </cell>
          <cell r="B3886" t="str">
            <v>LUVA DE REDUÇÃO, EM FERRO GALVANIZADO, 2 1/2" X 1 1/2", CONEXÃO ROSQUEADA, INSTALADO EM PRUMADAS - FORNECIMENTO E INSTALAÇÃO. AF_12/2015</v>
          </cell>
          <cell r="C3886" t="str">
            <v>UN</v>
          </cell>
          <cell r="D3886">
            <v>56.88</v>
          </cell>
        </row>
        <row r="3887">
          <cell r="A3887">
            <v>92911</v>
          </cell>
          <cell r="B3887" t="str">
            <v>LUVA DE REDUÇÃO, EM FERRO GALVANIZADO, 2 1/2" X 2", CONEXÃO ROSQUEADA, INSTALADO EM PRUMADAS - FORNECIMENTO E INSTALAÇÃO. AF_12/2015</v>
          </cell>
          <cell r="C3887" t="str">
            <v>UN</v>
          </cell>
          <cell r="D3887">
            <v>56.88</v>
          </cell>
        </row>
        <row r="3888">
          <cell r="A3888">
            <v>92912</v>
          </cell>
          <cell r="B3888" t="str">
            <v>LUVA DE REDUÇÃO, EM FERRO GALVANIZADO, 3" X 1 1/2", CONEXÃO ROSQUEADA, INSTALADO EM PRUMADAS - FORNECIMENTO E INSTALAÇÃO. AF_12/2015</v>
          </cell>
          <cell r="C3888" t="str">
            <v>UN</v>
          </cell>
          <cell r="D3888">
            <v>73.349999999999994</v>
          </cell>
        </row>
        <row r="3889">
          <cell r="A3889">
            <v>92913</v>
          </cell>
          <cell r="B3889" t="str">
            <v>LUVA DE REDUÇÃO, EM FERRO GALVANIZADO, 3" X 2 1/2", CONEXÃO ROSQUEADA, INSTALADO EM PRUMADAS - FORNECIMENTO E INSTALAÇÃO. AF_12/2015</v>
          </cell>
          <cell r="C3889" t="str">
            <v>UN</v>
          </cell>
          <cell r="D3889">
            <v>75.42</v>
          </cell>
        </row>
        <row r="3890">
          <cell r="A3890">
            <v>92914</v>
          </cell>
          <cell r="B3890" t="str">
            <v>LUVA DE REDUÇÃO, EM FERRO GALVANIZADO, 3" X 2", CONEXÃO ROSQUEADA, INSTALADO EM PRUMADAS - FORNECIMENTO E INSTALAÇÃO. AF_12/2015</v>
          </cell>
          <cell r="C3890" t="str">
            <v>UN</v>
          </cell>
          <cell r="D3890">
            <v>75.42</v>
          </cell>
        </row>
        <row r="3891">
          <cell r="A3891">
            <v>92918</v>
          </cell>
          <cell r="B3891" t="str">
            <v>LUVA DE REDUÇÃO, EM FERRO GALVANIZADO, 1" X 1/2", CONEXÃO ROSQUEADA, INSTALADO EM REDE DE ALIMENTAÇÃO PARA HIDRANTE - FORNECIMENTO E INSTALAÇÃO. AF_12/2015</v>
          </cell>
          <cell r="C3891" t="str">
            <v>UN</v>
          </cell>
          <cell r="D3891">
            <v>23.68</v>
          </cell>
        </row>
        <row r="3892">
          <cell r="A3892">
            <v>92920</v>
          </cell>
          <cell r="B3892" t="str">
            <v>LUVA DE REDUÇÃO, EM FERRO GALVANIZADO, 1" X 3/4", CONEXÃO ROSQUEADA, INSTALADO EM REDE DE ALIMENTAÇÃO PARA HIDRANTE - FORNECIMENTO E INSTALAÇÃO. AF_12/2015</v>
          </cell>
          <cell r="C3892" t="str">
            <v>UN</v>
          </cell>
          <cell r="D3892">
            <v>23.8</v>
          </cell>
        </row>
        <row r="3893">
          <cell r="A3893">
            <v>92925</v>
          </cell>
          <cell r="B3893" t="str">
            <v>LUVA DE REDUÇÃO, EM FERRO GALVANIZADO, 1 1/4" X 1", CONEXÃO ROSQUEADA, INSTALADO EM REDE DE ALIMENTAÇÃO PARA HIDRANTE - FORNECIMENTO E INSTALAÇÃO. AF_12/2015</v>
          </cell>
          <cell r="C3893" t="str">
            <v>UN</v>
          </cell>
          <cell r="D3893">
            <v>28.42</v>
          </cell>
        </row>
        <row r="3894">
          <cell r="A3894">
            <v>92926</v>
          </cell>
          <cell r="B3894" t="str">
            <v>LUVA DE REDUÇÃO, EM FERRO GALVANIZADO, 1 1/4" X 1/2", CONEXÃO ROSQUEADA, INSTALADO EM REDE DE ALIMENTAÇÃO PARA HIDRANTE - FORNECIMENTO E INSTALAÇÃO. AF_12/2015</v>
          </cell>
          <cell r="C3894" t="str">
            <v>UN</v>
          </cell>
          <cell r="D3894">
            <v>28.42</v>
          </cell>
        </row>
        <row r="3895">
          <cell r="A3895">
            <v>92927</v>
          </cell>
          <cell r="B3895" t="str">
            <v>LUVA DE REDUÇÃO, EM FERRO GALVANIZADO, 1 1/4" X 3/4", CONEXÃO ROSQUEADA, INSTALADO EM REDE DE ALIMENTAÇÃO PARA HIDRANTE - FORNECIMENTO E INSTALAÇÃO. AF_12/2015</v>
          </cell>
          <cell r="C3895" t="str">
            <v>UN</v>
          </cell>
          <cell r="D3895">
            <v>28.42</v>
          </cell>
        </row>
        <row r="3896">
          <cell r="A3896">
            <v>92928</v>
          </cell>
          <cell r="B3896" t="str">
            <v>LUVA DE REDUÇÃO, EM FERRO GALVANIZADO, 1 1/2" X 1 1/4", CONEXÃO ROSQUEADA, INSTALADO EM REDE DE ALIMENTAÇÃO PARA HIDRANTE - FORNECIMENTO E INSTALAÇÃO. AF_12/2015</v>
          </cell>
          <cell r="C3896" t="str">
            <v>UN</v>
          </cell>
          <cell r="D3896">
            <v>32.18</v>
          </cell>
        </row>
        <row r="3897">
          <cell r="A3897">
            <v>92929</v>
          </cell>
          <cell r="B3897" t="str">
            <v>LUVA DE REDUÇÃO, EM FERRO GALVANIZADO, 1 1/2" X 1", CONEXÃO ROSQUEADA, INSTALADO EM REDE DE ALIMENTAÇÃO PARA HIDRANTE - FORNECIMENTO E INSTALAÇÃO. AF_12/2015</v>
          </cell>
          <cell r="C3897" t="str">
            <v>UN</v>
          </cell>
          <cell r="D3897">
            <v>32.18</v>
          </cell>
        </row>
        <row r="3898">
          <cell r="A3898">
            <v>92930</v>
          </cell>
          <cell r="B3898" t="str">
            <v>LUVA DE REDUÇÃO, EM FERRO GALVANIZADO, 1 1/2" X 3/4", CONEXÃO ROSQUEADA, INSTALADO EM REDE DE ALIMENTAÇÃO PARA HIDRANTE - FORNECIMENTO E INSTALAÇÃO. AF_12/2015</v>
          </cell>
          <cell r="C3898" t="str">
            <v>UN</v>
          </cell>
          <cell r="D3898">
            <v>32.18</v>
          </cell>
        </row>
        <row r="3899">
          <cell r="A3899">
            <v>92931</v>
          </cell>
          <cell r="B3899" t="str">
            <v>LUVA DE REDUÇÃO, EM FERRO GALVANIZADO, 2" X 1 1/2", CONEXÃO ROSQUEADA, INSTALADO EM REDE DE ALIMENTAÇÃO PARA HIDRANTE - FORNECIMENTO E INSTALAÇÃO. AF_12/2015</v>
          </cell>
          <cell r="C3899" t="str">
            <v>UN</v>
          </cell>
          <cell r="D3899">
            <v>41.2</v>
          </cell>
        </row>
        <row r="3900">
          <cell r="A3900">
            <v>92932</v>
          </cell>
          <cell r="B3900" t="str">
            <v>LUVA DE REDUÇÃO, EM FERRO GALVANIZADO, 2" X 1 1/4", CONEXÃO ROSQUEADA, INSTALADO EM REDE DE ALIMENTAÇÃO PARA HIDRANTE - FORNECIMENTO E INSTALAÇÃO. AF_12/2015</v>
          </cell>
          <cell r="C3900" t="str">
            <v>UN</v>
          </cell>
          <cell r="D3900">
            <v>41.2</v>
          </cell>
        </row>
        <row r="3901">
          <cell r="A3901">
            <v>92933</v>
          </cell>
          <cell r="B3901" t="str">
            <v>LUVA DE REDUÇÃO, EM FERRO GALVANIZADO, 2" X 1", CONEXÃO ROSQUEADA, INSTALADO EM REDE DE ALIMENTAÇÃO PARA HIDRANTE - FORNECIMENTO E INSTALAÇÃO. AF_12/2015</v>
          </cell>
          <cell r="C3901" t="str">
            <v>UN</v>
          </cell>
          <cell r="D3901">
            <v>41.2</v>
          </cell>
        </row>
        <row r="3902">
          <cell r="A3902">
            <v>92934</v>
          </cell>
          <cell r="B3902" t="str">
            <v>LUVA DE REDUÇÃO, EM FERRO GALVANIZADO, 2 1/2" X 1 1/2", CONEXÃO ROSQUEADA, INSTALADO EM REDE DE ALIMENTAÇÃO PARA HIDRANTE - FORNECIMENTO E INSTALAÇÃO. AF_12/2015</v>
          </cell>
          <cell r="C3902" t="str">
            <v>UN</v>
          </cell>
          <cell r="D3902">
            <v>58.08</v>
          </cell>
        </row>
        <row r="3903">
          <cell r="A3903">
            <v>92935</v>
          </cell>
          <cell r="B3903" t="str">
            <v>LUVA DE REDUÇÃO, EM FERRO GALVANIZADO, 2 1/2" X 2", CONEXÃO ROSQUEADA, INSTALADO EM REDE DE ALIMENTAÇÃO PARA HIDRANTE - FORNECIMENTO E INSTALAÇÃO. AF_12/2015</v>
          </cell>
          <cell r="C3903" t="str">
            <v>UN</v>
          </cell>
          <cell r="D3903">
            <v>58.08</v>
          </cell>
        </row>
        <row r="3904">
          <cell r="A3904">
            <v>92936</v>
          </cell>
          <cell r="B3904" t="str">
            <v>LUVA DE REDUÇÃO, EM FERRO GALVANIZADO, 3" X 2 1/2", CONEXÃO ROSQUEADA, INSTALADO EM REDE DE ALIMENTAÇÃO PARA HIDRANTE - FORNECIMENTO E INSTALAÇÃO. AF_12/2015</v>
          </cell>
          <cell r="C3904" t="str">
            <v>UN</v>
          </cell>
          <cell r="D3904">
            <v>77.900000000000006</v>
          </cell>
        </row>
        <row r="3905">
          <cell r="A3905">
            <v>92937</v>
          </cell>
          <cell r="B3905" t="str">
            <v>LUVA DE REDUÇÃO, EM FERRO GALVANIZADO, 3" X 2", CONEXÃO ROSQUEADA, INSTALADO EM REDE DE ALIMENTAÇÃO PARA HIDRANTE - FORNECIMENTO E INSTALAÇÃO. AF_12/2015</v>
          </cell>
          <cell r="C3905" t="str">
            <v>UN</v>
          </cell>
          <cell r="D3905">
            <v>77.900000000000006</v>
          </cell>
        </row>
        <row r="3906">
          <cell r="A3906">
            <v>92938</v>
          </cell>
          <cell r="B3906" t="str">
            <v>LUVA DE REDUÇÃO, EM FERRO GALVANIZADO, 1" X 1/2", CONEXÃO ROSQUEADA, INSTALADO EM REDE DE ALIMENTAÇÃO PARA SPRINKLER - FORNECIMENTO E INSTALAÇÃO. AF_12/2015</v>
          </cell>
          <cell r="C3906" t="str">
            <v>UN</v>
          </cell>
          <cell r="D3906">
            <v>16.989999999999998</v>
          </cell>
        </row>
        <row r="3907">
          <cell r="A3907">
            <v>92939</v>
          </cell>
          <cell r="B3907" t="str">
            <v>LUVA DE REDUÇÃO, EM FERRO GALVANIZADO, 1" X 3/4", CONEXÃO ROSQUEADA, INSTALADO EM REDE DE ALIMENTAÇÃO PARA SPRINKLER - FORNECIMENTO E INSTALAÇÃO. AF_12/2015</v>
          </cell>
          <cell r="C3907" t="str">
            <v>UN</v>
          </cell>
          <cell r="D3907">
            <v>17.11</v>
          </cell>
        </row>
        <row r="3908">
          <cell r="A3908">
            <v>92940</v>
          </cell>
          <cell r="B3908" t="str">
            <v>LUVA DE REDUÇÃO, EM FERRO GALVANIZADO, 1 1/4" X 1", CONEXÃO ROSQUEADA, INSTALADO EM REDE DE ALIMENTAÇÃO PARA SPRINKLER - FORNECIMENTO E INSTALAÇÃO. AF_12/2015</v>
          </cell>
          <cell r="C3908" t="str">
            <v>UN</v>
          </cell>
          <cell r="D3908">
            <v>20.82</v>
          </cell>
        </row>
        <row r="3909">
          <cell r="A3909">
            <v>92941</v>
          </cell>
          <cell r="B3909" t="str">
            <v>LUVA DE REDUÇÃO, EM FERRO GALVANIZADO, 1 1/4" X 1/2", CONEXÃO ROSQUEADA, INSTALADO EM REDE DE ALIMENTAÇÃO PARA SPRINKLER - FORNECIMENTO E INSTALAÇÃO. AF_12/2015</v>
          </cell>
          <cell r="C3909" t="str">
            <v>UN</v>
          </cell>
          <cell r="D3909">
            <v>20.82</v>
          </cell>
        </row>
        <row r="3910">
          <cell r="A3910">
            <v>92942</v>
          </cell>
          <cell r="B3910" t="str">
            <v>LUVA DE REDUÇÃO, EM FERRO GALVANIZADO, 1 1/4" X 3/4", CONEXÃO ROSQUEADA, INSTALADO EM REDE DE ALIMENTAÇÃO PARA SPRINKLER - FORNECIMENTO E INSTALAÇÃO. AF_12/2015</v>
          </cell>
          <cell r="C3910" t="str">
            <v>UN</v>
          </cell>
          <cell r="D3910">
            <v>20.82</v>
          </cell>
        </row>
        <row r="3911">
          <cell r="A3911">
            <v>92943</v>
          </cell>
          <cell r="B3911" t="str">
            <v>LUVA DE REDUÇÃO, EM FERRO GALVANIZADO, 1 1/2" X 1 1/4", CONEXÃO ROSQUEADA, INSTALADO EM REDE DE ALIMENTAÇÃO PARA SPRINKLER - FORNECIMENTO E INSTALAÇÃO. AF_12/2015</v>
          </cell>
          <cell r="C3911" t="str">
            <v>UN</v>
          </cell>
          <cell r="D3911">
            <v>23.51</v>
          </cell>
        </row>
        <row r="3912">
          <cell r="A3912">
            <v>92944</v>
          </cell>
          <cell r="B3912" t="str">
            <v>LUVA DE REDUÇÃO, EM FERRO GALVANIZADO, 1 1/2" X 1", CONEXÃO ROSQUEADA, INSTALADO EM REDE DE ALIMENTAÇÃO PARA SPRINKLER - FORNECIMENTO E INSTALAÇÃO. AF_12/2015</v>
          </cell>
          <cell r="C3912" t="str">
            <v>UN</v>
          </cell>
          <cell r="D3912">
            <v>23.51</v>
          </cell>
        </row>
        <row r="3913">
          <cell r="A3913">
            <v>92945</v>
          </cell>
          <cell r="B3913" t="str">
            <v>LUVA DE REDUÇÃO, EM FERRO GALVANIZADO, 1 1/2" X 3/4", CONEXÃO ROSQUEADA, INSTALADO EM REDE DE ALIMENTAÇÃO PARA SPRINKLER - FORNECIMENTO E INSTALAÇÃO. AF_12/2015</v>
          </cell>
          <cell r="C3913" t="str">
            <v>UN</v>
          </cell>
          <cell r="D3913">
            <v>23.51</v>
          </cell>
        </row>
        <row r="3914">
          <cell r="A3914">
            <v>92946</v>
          </cell>
          <cell r="B3914" t="str">
            <v>LUVA DE REDUÇÃO, EM FERRO GALVANIZADO, 2" X 1 1/2", CONEXÃO ROSQUEADA, INSTALADO EM REDE DE ALIMENTAÇÃO PARA SPRINKLER - FORNECIMENTO E INSTALAÇÃO. AF_12/2015</v>
          </cell>
          <cell r="C3914" t="str">
            <v>UN</v>
          </cell>
          <cell r="D3914">
            <v>31.22</v>
          </cell>
        </row>
        <row r="3915">
          <cell r="A3915">
            <v>92947</v>
          </cell>
          <cell r="B3915" t="str">
            <v>LUVA DE REDUÇÃO, EM FERRO GALVANIZADO, 2" X 1 1/4", CONEXÃO ROSQUEADA, INSTALADO EM REDE DE ALIMENTAÇÃO PARA SPRINKLER - FORNECIMENTO E INSTALAÇÃO. AF_12/2015</v>
          </cell>
          <cell r="C3915" t="str">
            <v>UN</v>
          </cell>
          <cell r="D3915">
            <v>31.22</v>
          </cell>
        </row>
        <row r="3916">
          <cell r="A3916">
            <v>92948</v>
          </cell>
          <cell r="B3916" t="str">
            <v>LUVA DE REDUÇÃO, EM FERRO GALVANIZADO, 2" X 1", CONEXÃO ROSQUEADA, INSTALADO EM REDE DE ALIMENTAÇÃO PARA SPRINKLER - FORNECIMENTO E INSTALAÇÃO. AF_12/2015</v>
          </cell>
          <cell r="C3916" t="str">
            <v>UN</v>
          </cell>
          <cell r="D3916">
            <v>31.22</v>
          </cell>
        </row>
        <row r="3917">
          <cell r="A3917">
            <v>92949</v>
          </cell>
          <cell r="B3917" t="str">
            <v>LUVA DE REDUÇÃO, EM FERRO GALVANIZADO, 2 1/2" X 1 1/2", CONEXÃO ROSQUEADA, INSTALADO EM REDE DE ALIMENTAÇÃO PARA SPRINKLER - FORNECIMENTO E INSTALAÇÃO. AF_12/2015</v>
          </cell>
          <cell r="C3917" t="str">
            <v>UN</v>
          </cell>
          <cell r="D3917">
            <v>46.12</v>
          </cell>
        </row>
        <row r="3918">
          <cell r="A3918">
            <v>92950</v>
          </cell>
          <cell r="B3918" t="str">
            <v>LUVA DE REDUÇÃO, EM FERRO GALVANIZADO, 2 1/2" X 2", CONEXÃO ROSQUEADA, INSTALADO EM REDE DE ALIMENTAÇÃO PARA SPRINKLER - FORNECIMENTO E INSTALAÇÃO. AF_12/2015</v>
          </cell>
          <cell r="C3918" t="str">
            <v>UN</v>
          </cell>
          <cell r="D3918">
            <v>46.12</v>
          </cell>
        </row>
        <row r="3919">
          <cell r="A3919">
            <v>92951</v>
          </cell>
          <cell r="B3919" t="str">
            <v>LUVA DE REDUÇÃO, EM FERRO GALVANIZADO, 3" X 2 1/2", CONEXÃO ROSQUEADA, INSTALADO EM REDE DE ALIMENTAÇÃO PARA SPRINKLER - FORNECIMENTO E INSTALAÇÃO. AF_12/2015</v>
          </cell>
          <cell r="C3919" t="str">
            <v>UN</v>
          </cell>
          <cell r="D3919">
            <v>63.99</v>
          </cell>
        </row>
        <row r="3920">
          <cell r="A3920">
            <v>92952</v>
          </cell>
          <cell r="B3920" t="str">
            <v>LUVA DE REDUÇÃO, EM FERRO GALVANIZADO, 3" X 2", CONEXÃO ROSQUEADA, INSTALADO EM REDE DE ALIMENTAÇÃO PARA SPRINKLER - FORNECIMENTO E INSTALAÇÃO. AF_12/2015</v>
          </cell>
          <cell r="C3920" t="str">
            <v>UN</v>
          </cell>
          <cell r="D3920">
            <v>63.99</v>
          </cell>
        </row>
        <row r="3921">
          <cell r="A3921">
            <v>92953</v>
          </cell>
          <cell r="B3921" t="str">
            <v>LUVA DE REDUÇÃO, EM FERRO GALVANIZADO, 3/4" X 1/2", CONEXÃO ROSQUEADA, INSTALADO EM RAMAIS E SUB-RAMAIS DE GÁS - FORNECIMENTO E INSTALAÇÃO. AF_12/2015</v>
          </cell>
          <cell r="C3921" t="str">
            <v>UN</v>
          </cell>
          <cell r="D3921">
            <v>15.12</v>
          </cell>
        </row>
        <row r="3922">
          <cell r="A3922">
            <v>93050</v>
          </cell>
          <cell r="B3922" t="str">
            <v>LUVA PASSANTE EM COBRE, DN 22 MM, SEM ANEL DE SOLDA, INSTALADO EM PRUMADA  FORNECIMENTO E INSTALAÇÃO. AF_01/2016</v>
          </cell>
          <cell r="C3922" t="str">
            <v>UN</v>
          </cell>
          <cell r="D3922">
            <v>7.26</v>
          </cell>
        </row>
        <row r="3923">
          <cell r="A3923">
            <v>93051</v>
          </cell>
          <cell r="B3923" t="str">
            <v>BUCHA DE REDUÇÃO EM COBRE, DN 22 MM X 15 MM, SEM ANEL DE SOLDA, BOLSA X BOLSA, INSTALADO EM PRUMADA  FORNECIMENTO E INSTALAÇÃO. AF_01/2016</v>
          </cell>
          <cell r="C3923" t="str">
            <v>UN</v>
          </cell>
          <cell r="D3923">
            <v>6.74</v>
          </cell>
        </row>
        <row r="3924">
          <cell r="A3924">
            <v>93052</v>
          </cell>
          <cell r="B3924" t="str">
            <v>JUNTA DE EXPANSÃO EM COBRE, DN 22 MM, PONTA X PONTA, INSTALADO EM PRUMADA  FORNECIMENTO E INSTALAÇÃO. AF_01/2016</v>
          </cell>
          <cell r="C3924" t="str">
            <v>UN</v>
          </cell>
          <cell r="D3924">
            <v>301.83</v>
          </cell>
        </row>
        <row r="3925">
          <cell r="A3925">
            <v>93054</v>
          </cell>
          <cell r="B3925" t="str">
            <v>CONECTOR EM BRONZE/LATÃO, DN 22 MM X 3/4", SEM ANEL DE SOLDA, BOLSA X ROSCA F, INSTALADO EM PRUMADA  FORNECIMENTO E INSTALAÇÃO. AF_01/2016</v>
          </cell>
          <cell r="C3925" t="str">
            <v>UN</v>
          </cell>
          <cell r="D3925">
            <v>13.4</v>
          </cell>
        </row>
        <row r="3926">
          <cell r="A3926">
            <v>93055</v>
          </cell>
          <cell r="B3926" t="str">
            <v>CURVA DE TRANSPOSIÇÃO EM BRONZE/LATÃO, DN 22 MM, SEM ANEL DE SOLDA, BOLSA X BOLSA, INSTALADO EM PRUMADA  FORNECIMENTO E INSTALAÇÃO. AF_01/2016</v>
          </cell>
          <cell r="C3926" t="str">
            <v>UN</v>
          </cell>
          <cell r="D3926">
            <v>26.77</v>
          </cell>
        </row>
        <row r="3927">
          <cell r="A3927">
            <v>93056</v>
          </cell>
          <cell r="B3927" t="str">
            <v>LUVA PASSANTE EM COBRE, DN 28 MM, SEM ANEL DE SOLDA, INSTALADO EM PRUMADA  FORNECIMENTO E INSTALAÇÃO. AF_01/2016</v>
          </cell>
          <cell r="C3927" t="str">
            <v>UN</v>
          </cell>
          <cell r="D3927">
            <v>10.48</v>
          </cell>
        </row>
        <row r="3928">
          <cell r="A3928">
            <v>93057</v>
          </cell>
          <cell r="B3928" t="str">
            <v>BUCHA DE REDUÇÃO EM COBRE, DN 28 MM X 22 MM, SEM ANEL DE SOLDA, PONTA X BOLSA, INSTALADO EM PRUMADA  FORNECIMENTO E INSTALAÇÃO. AF_01/2016</v>
          </cell>
          <cell r="C3928" t="str">
            <v>UN</v>
          </cell>
          <cell r="D3928">
            <v>9.23</v>
          </cell>
        </row>
        <row r="3929">
          <cell r="A3929">
            <v>93058</v>
          </cell>
          <cell r="B3929" t="str">
            <v>JUNTA DE EXPANSÃO EM COBRE, DN 28 MM, PONTA X PONTA, INSTALADO EM PRUMADA  FORNECIMENTO E INSTALAÇÃO. AF_01/2016</v>
          </cell>
          <cell r="C3929" t="str">
            <v>UN</v>
          </cell>
          <cell r="D3929">
            <v>331.97</v>
          </cell>
        </row>
        <row r="3930">
          <cell r="A3930">
            <v>93059</v>
          </cell>
          <cell r="B3930" t="str">
            <v>CONECTOR EM BRONZE/LATÃO, DN 28 MM X 1/2", SEM ANEL DE SOLDA, BOLSA X ROSCA F, INSTALADO EM PRUMADA  FORNECIMENTO E INSTALAÇÃO. AF_01/2016</v>
          </cell>
          <cell r="C3930" t="str">
            <v>UN</v>
          </cell>
          <cell r="D3930">
            <v>18.309999999999999</v>
          </cell>
        </row>
        <row r="3931">
          <cell r="A3931">
            <v>93060</v>
          </cell>
          <cell r="B3931" t="str">
            <v>CURVA DE TRANSPOSIÇÃO EM BRONZE/LATÃO, DN 28 MM, SEM ANEL DE SOLDA, BOLSA X BOLSA, INSTALADO EM PRUMADA  FORNECIMENTO E INSTALAÇÃO. AF_01/2016</v>
          </cell>
          <cell r="C3931" t="str">
            <v>UN</v>
          </cell>
          <cell r="D3931">
            <v>46.35</v>
          </cell>
        </row>
        <row r="3932">
          <cell r="A3932">
            <v>93061</v>
          </cell>
          <cell r="B3932" t="str">
            <v>LUVA PASSANTE EM COBRE, DN 35 MM, SEM ANEL DE SOLDA, INSTALADO EM PRUMADA  FORNECIMENTO E INSTALAÇÃO. AF_01/2016</v>
          </cell>
          <cell r="C3932" t="str">
            <v>UN</v>
          </cell>
          <cell r="D3932">
            <v>19.18</v>
          </cell>
        </row>
        <row r="3933">
          <cell r="A3933">
            <v>93062</v>
          </cell>
          <cell r="B3933" t="str">
            <v>BUCHA DE REDUÇÃO EM COBRE, DN 35 MM X 28 MM, SEM ANEL DE SOLDA, PONTA X BOLSA, INSTALADO EM PRUMADA  FORNECIMENTO E INSTALAÇÃO. AF_01/2016</v>
          </cell>
          <cell r="C3933" t="str">
            <v>UN</v>
          </cell>
          <cell r="D3933">
            <v>16.75</v>
          </cell>
        </row>
        <row r="3934">
          <cell r="A3934">
            <v>93063</v>
          </cell>
          <cell r="B3934" t="str">
            <v>JUNTA DE EXPANSÃO EM BRONZE/LATÃO, DN 35 MM, PONTA X PONTA, INSTALADO EM PRUMADA  FORNECIMENTO E INSTALAÇÃO. AF_01/2016</v>
          </cell>
          <cell r="C3934" t="str">
            <v>UN</v>
          </cell>
          <cell r="D3934">
            <v>380.27</v>
          </cell>
        </row>
        <row r="3935">
          <cell r="A3935">
            <v>93064</v>
          </cell>
          <cell r="B3935" t="str">
            <v>LUVA PASSANTE EM COBRE, DN 42 MM, SEM ANEL DE SOLDA, INSTALADO EM PRUMADA  FORNECIMENTO E INSTALAÇÃO. AF_01/2016</v>
          </cell>
          <cell r="C3935" t="str">
            <v>UN</v>
          </cell>
          <cell r="D3935">
            <v>29.28</v>
          </cell>
        </row>
        <row r="3936">
          <cell r="A3936">
            <v>93065</v>
          </cell>
          <cell r="B3936" t="str">
            <v>BUCHA DE REDUÇÃO EM COBRE, DN 42 MM X 35 MM, SEM ANEL DE SOLDA, PONTA X BOLSA, INSTALADO EM PRUMADA  FORNECIMENTO E INSTALAÇÃO. AF_01/2016</v>
          </cell>
          <cell r="C3936" t="str">
            <v>UN</v>
          </cell>
          <cell r="D3936">
            <v>27.49</v>
          </cell>
        </row>
        <row r="3937">
          <cell r="A3937">
            <v>93066</v>
          </cell>
          <cell r="B3937" t="str">
            <v>JUNTA DE EXPANSÃO EM BRONZE/LATÃO, DN 42 MM, PONTA X PONTA, INSTALADO EM PRUMADA  FORNECIMENTO E INSTALAÇÃO. AF_01/2016</v>
          </cell>
          <cell r="C3937" t="str">
            <v>UN</v>
          </cell>
          <cell r="D3937">
            <v>477.25</v>
          </cell>
        </row>
        <row r="3938">
          <cell r="A3938">
            <v>93067</v>
          </cell>
          <cell r="B3938" t="str">
            <v>LUVA PASSANTE EM COBRE, DN 54 MM, SEM ANEL DE SOLDA, INSTALADO EM PRUMADA  FORNECIMENTO E INSTALAÇÃO. AF_01/2016</v>
          </cell>
          <cell r="C3938" t="str">
            <v>UN</v>
          </cell>
          <cell r="D3938">
            <v>43.21</v>
          </cell>
        </row>
        <row r="3939">
          <cell r="A3939">
            <v>93068</v>
          </cell>
          <cell r="B3939" t="str">
            <v>BUCHA DE REDUÇÃO EM COBRE, DN 54 MM X 42 MM, SEM ANEL DE SOLDA, PONTA X BOLSA, INSTALADO EM PRUMADA  FORNECIMENTO E INSTALAÇÃO. AF_01/2016</v>
          </cell>
          <cell r="C3939" t="str">
            <v>UN</v>
          </cell>
          <cell r="D3939">
            <v>37.950000000000003</v>
          </cell>
        </row>
        <row r="3940">
          <cell r="A3940">
            <v>93069</v>
          </cell>
          <cell r="B3940" t="str">
            <v>JUNTA DE EXPANSÃO EM BRONZE/LATÃO, DN 54 MM, PONTA X PONTA, INSTALADO EM PRUMADA  FORNECIMENTO E INSTALAÇÃO. AF_01/2016</v>
          </cell>
          <cell r="C3940" t="str">
            <v>UN</v>
          </cell>
          <cell r="D3940">
            <v>661.28</v>
          </cell>
        </row>
        <row r="3941">
          <cell r="A3941">
            <v>93070</v>
          </cell>
          <cell r="B3941" t="str">
            <v>LUVA PASSANTE EM COBRE, DN 66 MM, SEM ANEL DE SOLDA, INSTALADO EM PRUMADA  FORNECIMENTO E INSTALAÇÃO. AF_01/2016</v>
          </cell>
          <cell r="C3941" t="str">
            <v>UN</v>
          </cell>
          <cell r="D3941">
            <v>107.53</v>
          </cell>
        </row>
        <row r="3942">
          <cell r="A3942">
            <v>93071</v>
          </cell>
          <cell r="B3942" t="str">
            <v>BUCHA DE REDUÇÃO EM COBRE, DN 66 MM X 54 MM, SEM ANEL DE SOLDA, PONTA X BOLSA, INSTALADO EM PRUMADA  FORNECIMENTO E INSTALAÇÃO. AF_01/2016</v>
          </cell>
          <cell r="C3942" t="str">
            <v>UN</v>
          </cell>
          <cell r="D3942">
            <v>99.95</v>
          </cell>
        </row>
        <row r="3943">
          <cell r="A3943">
            <v>93072</v>
          </cell>
          <cell r="B3943" t="str">
            <v>JUNTA DE EXPANSÃO EM BRONZE/LATÃO, DN 66 MM, PONTA X PONTA, INSTALADO EM PRUMADA  FORNECIMENTO E INSTALAÇÃO. AF_01/2016</v>
          </cell>
          <cell r="C3943" t="str">
            <v>UN</v>
          </cell>
          <cell r="D3943">
            <v>872.35</v>
          </cell>
        </row>
        <row r="3944">
          <cell r="A3944">
            <v>93073</v>
          </cell>
          <cell r="B3944" t="str">
            <v>TE DUPLA CURVA EM BRONZE/LATÃO, DN 3/4" X 22 MM X 3/4", SEM ANEL DE SOLDA, ROSCA F X BOLSA X ROSCA F, INSTALADO EM PRUMADA  FORNECIMENTO E INSTALAÇÃO. AF_01/2016</v>
          </cell>
          <cell r="C3944" t="str">
            <v>UN</v>
          </cell>
          <cell r="D3944">
            <v>49.06</v>
          </cell>
        </row>
        <row r="3945">
          <cell r="A3945">
            <v>93074</v>
          </cell>
          <cell r="B3945" t="str">
            <v>CURVA EM COBRE, DN 15 MM, 45 GRAUS, SEM ANEL DE SOLDA, BOLSA X BOLSA, INSTALADO EM RAMAL DE DISTRIBUIÇÃO  FORNECIMENTO E INSTALAÇÃO. AF_01/2016</v>
          </cell>
          <cell r="C3945" t="str">
            <v>UN</v>
          </cell>
          <cell r="D3945">
            <v>8.4499999999999993</v>
          </cell>
        </row>
        <row r="3946">
          <cell r="A3946">
            <v>93075</v>
          </cell>
          <cell r="B3946" t="str">
            <v>COTOVELO EM BRONZE/LATÃO, DN 15 MM X 1/2", 90 GRAUS, SEM ANEL DE SOLDA, BOLSA X ROSCA F, INSTALADO EM RAMAL DE DISTRIBUIÇÃO  FORNECIMENTO E INSTALAÇÃO. AF_01/2016</v>
          </cell>
          <cell r="C3946" t="str">
            <v>UN</v>
          </cell>
          <cell r="D3946">
            <v>13.46</v>
          </cell>
        </row>
        <row r="3947">
          <cell r="A3947">
            <v>93076</v>
          </cell>
          <cell r="B3947" t="str">
            <v>CURVA EM COBRE, DN 22 MM, 45 GRAUS, SEM ANEL DE SOLDA, BOLSA X BOLSA, INSTALADO EM RAMAL DE DISTRIBUIÇÃO  FORNECIMENTO E INSTALAÇÃO. AF_01/2016</v>
          </cell>
          <cell r="C3947" t="str">
            <v>UN</v>
          </cell>
          <cell r="D3947">
            <v>13.23</v>
          </cell>
        </row>
        <row r="3948">
          <cell r="A3948">
            <v>93077</v>
          </cell>
          <cell r="B3948" t="str">
            <v>COTOVELO EM BRONZE/LATÃO, DN 22 MM X 1/2", 90 GRAUS, SEM ANEL DE SOLDA, BOLSA X ROSCA F, INSTALADO EM RAMAL DE DISTRIBUIÇÃO  FORNECIMENTO E INSTALAÇÃO. AF_01/2016</v>
          </cell>
          <cell r="C3948" t="str">
            <v>UN</v>
          </cell>
          <cell r="D3948">
            <v>18.850000000000001</v>
          </cell>
        </row>
        <row r="3949">
          <cell r="A3949">
            <v>93078</v>
          </cell>
          <cell r="B3949" t="str">
            <v>COTOVELO EM BRONZE/LATÃO, DN 22 MM X 3/4", 90 GRAUS, SEM ANEL DE SOLDA, BOLSA X ROSCA F, INSTALADO EM RAMAL DE DISTRIBUIÇÃO  FORNECIMENTO E INSTALAÇÃO. AF_01/2016</v>
          </cell>
          <cell r="C3949" t="str">
            <v>UN</v>
          </cell>
          <cell r="D3949">
            <v>20.32</v>
          </cell>
        </row>
        <row r="3950">
          <cell r="A3950">
            <v>93079</v>
          </cell>
          <cell r="B3950" t="str">
            <v>CURVA EM COBRE, DN 28 MM, 45 GRAUS, SEM ANEL DE SOLDA, BOLSA X BOLSA, INSTALADO EM RAMAL DE DISTRIBUIÇÃO  FORNECIMENTO E INSTALAÇÃO. AF_01/2016</v>
          </cell>
          <cell r="C3950" t="str">
            <v>UN</v>
          </cell>
          <cell r="D3950">
            <v>18.18</v>
          </cell>
        </row>
        <row r="3951">
          <cell r="A3951">
            <v>93080</v>
          </cell>
          <cell r="B3951" t="str">
            <v>LUVA PASSANTE EM COBRE, DN 15 MM, SEM ANEL DE SOLDA, INSTALADO EM RAMAL DE DISTRIBUIÇÃO  FORNECIMENTO E INSTALAÇÃO. AF_01/2016</v>
          </cell>
          <cell r="C3951" t="str">
            <v>UN</v>
          </cell>
          <cell r="D3951">
            <v>5.54</v>
          </cell>
        </row>
        <row r="3952">
          <cell r="A3952">
            <v>93081</v>
          </cell>
          <cell r="B3952" t="str">
            <v>CONECTOR EM BRONZE/LATÃO, DN 15 MM X 1/2", SEM ANEL DE SOLDA, BOLSA X ROSCA F, INSTALADO EM RAMAL DE DISTRIBUIÇÃO  FORNECIMENTO E INSTALAÇÃO. AF_01/2016</v>
          </cell>
          <cell r="C3952" t="str">
            <v>UN</v>
          </cell>
          <cell r="D3952">
            <v>11.88</v>
          </cell>
        </row>
        <row r="3953">
          <cell r="A3953">
            <v>93082</v>
          </cell>
          <cell r="B3953" t="str">
            <v>CURVA DE TRANSPOSIÇÃO EM BRONZE/LATÃO, DN 15 MM, SEM ANEL DE SOLDA, BOLSA X BOLSA, INSTALADO EM RAMAL DE DISTRIBUIÇÃO  FORNECIMENTO E INSTALAÇÃO. AF_01/2016</v>
          </cell>
          <cell r="C3953" t="str">
            <v>UN</v>
          </cell>
          <cell r="D3953">
            <v>14.41</v>
          </cell>
        </row>
        <row r="3954">
          <cell r="A3954">
            <v>93083</v>
          </cell>
          <cell r="B3954" t="str">
            <v>JUNTA DE EXPANSÃO EM COBRE, DN 15 MM, PONTA X PONTA, INSTALADO EM RAMAL DE DISTRIBUIÇÃO  FORNECIMENTO E INSTALAÇÃO. AF_01/2016</v>
          </cell>
          <cell r="C3954" t="str">
            <v>UN</v>
          </cell>
          <cell r="D3954">
            <v>261.22000000000003</v>
          </cell>
        </row>
        <row r="3955">
          <cell r="A3955">
            <v>93084</v>
          </cell>
          <cell r="B3955" t="str">
            <v>LUVA PASSANTE EM COBRE, DN 22 MM, SEM ANEL DE SOLDA, INSTALADO EM RAMAL DE DISTRIBUIÇÃO  FORNECIMENTO E INSTALAÇÃO. AF_01/2016</v>
          </cell>
          <cell r="C3955" t="str">
            <v>UN</v>
          </cell>
          <cell r="D3955">
            <v>8.77</v>
          </cell>
        </row>
        <row r="3956">
          <cell r="A3956">
            <v>93085</v>
          </cell>
          <cell r="B3956" t="str">
            <v>BUCHA DE REDUÇÃO EM COBRE, DN 22 MM X 15 MM, SEM ANEL DE SOLDA, PONTA X BOLSA, INSTALADO EM RAMAL DE DISTRIBUIÇÃO  FORNECIMENTO E INSTALAÇÃO. AF_01/2016</v>
          </cell>
          <cell r="C3956" t="str">
            <v>UN</v>
          </cell>
          <cell r="D3956">
            <v>8.25</v>
          </cell>
        </row>
        <row r="3957">
          <cell r="A3957">
            <v>93086</v>
          </cell>
          <cell r="B3957" t="str">
            <v>JUNTA DE EXPANSÃO EM COBRE, DN 22 MM, PONTA X PONTA, INSTALADO EM RAMAL DE DISTRIBUIÇÃO  FORNECIMENTO E INSTALAÇÃO. AF_01/2016</v>
          </cell>
          <cell r="C3957" t="str">
            <v>UN</v>
          </cell>
          <cell r="D3957">
            <v>303.33999999999997</v>
          </cell>
        </row>
        <row r="3958">
          <cell r="A3958">
            <v>93087</v>
          </cell>
          <cell r="B3958" t="str">
            <v>CONECTOR EM BRONZE/LATÃO, DN 22 MM X 1/2", SEM ANEL DE SOLDA, BOLSA X ROSCA F, INSTALADO EM RAMAL DE DISTRIBUIÇÃO  FORNECIMENTO E INSTALAÇÃO. AF_01/2016</v>
          </cell>
          <cell r="C3958" t="str">
            <v>UN</v>
          </cell>
          <cell r="D3958">
            <v>12.95</v>
          </cell>
        </row>
        <row r="3959">
          <cell r="A3959">
            <v>93088</v>
          </cell>
          <cell r="B3959" t="str">
            <v>CONECTOR EM BRONZE/LATÃO, DN 22 MM X 3/4", SEM ANEL DE SOLDA, BOLSA X ROSCA F, INSTALADO EM RAMAL DE DISTRIBUIÇÃO  FORNECIMENTO E INSTALAÇÃO. AF_01/2016</v>
          </cell>
          <cell r="C3959" t="str">
            <v>UN</v>
          </cell>
          <cell r="D3959">
            <v>15.06</v>
          </cell>
        </row>
        <row r="3960">
          <cell r="A3960">
            <v>93089</v>
          </cell>
          <cell r="B3960" t="str">
            <v>CURVA DE TRANSPOSIÇÃO EM BRONZE/LATÃO, DN 22 MM, SEM ANEL DE SOLDA, BOLSA X BOLSA, INSTALADO EM RAMAL DE DISTRIBUIÇÃO  FORNECIMENTO E INSTALAÇÃO. AF_01/2016</v>
          </cell>
          <cell r="C3960" t="str">
            <v>UN</v>
          </cell>
          <cell r="D3960">
            <v>28.28</v>
          </cell>
        </row>
        <row r="3961">
          <cell r="A3961">
            <v>93090</v>
          </cell>
          <cell r="B3961" t="str">
            <v>LUVA PASSANTE EM COBRE, DN 28 MM, SEM ANEL DE SOLDA, INSTALADO EM RAMAL DE DISTRIBUIÇÃO  FORNECIMENTO E INSTALAÇÃO. AF_01/2016</v>
          </cell>
          <cell r="C3961" t="str">
            <v>UN</v>
          </cell>
          <cell r="D3961">
            <v>11.98</v>
          </cell>
        </row>
        <row r="3962">
          <cell r="A3962">
            <v>93091</v>
          </cell>
          <cell r="B3962" t="str">
            <v>BUCHA DE REDUÇÃO EM COBRE, DN 28 MM X 22 MM, SEM ANEL DE SOLDA, INSTALADO EM RAMAL DE DISTRIBUIÇÃO  FORNECIMENTO E INSTALAÇÃO. AF_01/2016</v>
          </cell>
          <cell r="C3962" t="str">
            <v>UN</v>
          </cell>
          <cell r="D3962">
            <v>10.73</v>
          </cell>
        </row>
        <row r="3963">
          <cell r="A3963">
            <v>93092</v>
          </cell>
          <cell r="B3963" t="str">
            <v>JUNTA DE EXPANSÃO EM COBRE, DN 28 MM, PONTA X PONTA, INSTALADO EM RAMAL DE DISTRIBUIÇÃO  FORNECIMENTO E INSTALAÇÃO. AF_01/2016</v>
          </cell>
          <cell r="C3963" t="str">
            <v>UN</v>
          </cell>
          <cell r="D3963">
            <v>333.47</v>
          </cell>
        </row>
        <row r="3964">
          <cell r="A3964">
            <v>93093</v>
          </cell>
          <cell r="B3964" t="str">
            <v>CONECTOR EM BRONZE/LATÃO, DN 28 MM X 1/2", SEM ANEL DE SOLDA, BOLSA X ROSCA F, INSTALADO EM RAMAL DE DISTRIBUIÇÃO  FORNECIMENTO E INSTALAÇÃO. AF_01/2016</v>
          </cell>
          <cell r="C3964" t="str">
            <v>UN</v>
          </cell>
          <cell r="D3964">
            <v>19.809999999999999</v>
          </cell>
        </row>
        <row r="3965">
          <cell r="A3965">
            <v>93094</v>
          </cell>
          <cell r="B3965" t="str">
            <v>CURVA DE TRANSPOSIÇÃO EM BRONZE/LATÃO, DN 28 MM, SEM ANEL DE SOLDA, BOLSA X BOLSA, INSTALADO EM RAMAL DE DISTRIBUIÇÃO  FORNECIMENTO E INSTALAÇÃO. AF_01/2016</v>
          </cell>
          <cell r="C3965" t="str">
            <v>UN</v>
          </cell>
          <cell r="D3965">
            <v>47.85</v>
          </cell>
        </row>
        <row r="3966">
          <cell r="A3966">
            <v>93095</v>
          </cell>
          <cell r="B3966" t="str">
            <v>TE DUPLA CURVA EM BRONZE/LATÃO, DN 1/2" X 15 MM X 1/2", SEM ANEL DE SOLDA, ROSCA F X BOLSA X ROSCA F, INSTALADO EM RAMAL DE DISTRIBUIÇÃO  FORNECIMENTO E INSTALAÇÃO. AF_01/2016</v>
          </cell>
          <cell r="C3966" t="str">
            <v>UN</v>
          </cell>
          <cell r="D3966">
            <v>36.75</v>
          </cell>
        </row>
        <row r="3967">
          <cell r="A3967">
            <v>93096</v>
          </cell>
          <cell r="B3967" t="str">
            <v>TE DUPLA CURVA EM BRONZE/LATÃO, DN 3/4" X 22 MM X 3/4", SEM ANEL DE SOLDA, ROSCA F X BOLSA X ROSCA F, INSTALADO EM RAMAL DE DISTRIBUIÇÃO  FORNECIMENTO E INSTALAÇÃO. AF_01/2016</v>
          </cell>
          <cell r="C3967" t="str">
            <v>UN</v>
          </cell>
          <cell r="D3967">
            <v>52.02</v>
          </cell>
        </row>
        <row r="3968">
          <cell r="A3968">
            <v>93097</v>
          </cell>
          <cell r="B3968" t="str">
            <v>CURVA EM COBRE, DN 15 MM, 45 GRAUS, SEM ANEL DE SOLDA, BOLSA X BOLSA, INSTALADO EM RAMAL E SUB-RAMAL  FORNECIMENTO E INSTALAÇÃO. AF_01/2016</v>
          </cell>
          <cell r="C3968" t="str">
            <v>UN</v>
          </cell>
          <cell r="D3968">
            <v>8.6300000000000008</v>
          </cell>
        </row>
        <row r="3969">
          <cell r="A3969">
            <v>93098</v>
          </cell>
          <cell r="B3969" t="str">
            <v>COTOVELO EM BRONZE/LATÃO, DN 15 MM X 1/2", 90 GRAUS, SEM ANEL DE SOLDA, BOLSA X ROSCA F, INSTALADO EM RAMAL E SUB-RAMAL  FORNECIMENTO E INSTALAÇÃO. AF_01/2016</v>
          </cell>
          <cell r="C3969" t="str">
            <v>UN</v>
          </cell>
          <cell r="D3969">
            <v>13.64</v>
          </cell>
        </row>
        <row r="3970">
          <cell r="A3970">
            <v>93099</v>
          </cell>
          <cell r="B3970" t="str">
            <v>CURVA EM COBRE, DN 22 MM, 45 GRAUS, SEM ANEL DE SOLDA, BOLSA X BOLSA, INSTALADO EM RAMAL E SUB-RAMAL  FORNECIMENTO E INSTALAÇÃO. AF_01/2016</v>
          </cell>
          <cell r="C3970" t="str">
            <v>UN</v>
          </cell>
          <cell r="D3970">
            <v>15.28</v>
          </cell>
        </row>
        <row r="3971">
          <cell r="A3971">
            <v>93100</v>
          </cell>
          <cell r="B3971" t="str">
            <v>COTOVELO EM BRONZE/LATÃO, DN 22 MM X 1/2", 90 GRAUS, SEM ANEL DE SOLDA, BOLSA X ROSCA F, INSTALADO EM RAMAL E SUB-RAMAL  FORNECIMENTO E INSTALAÇÃO. AF_01/2016</v>
          </cell>
          <cell r="C3971" t="str">
            <v>UN</v>
          </cell>
          <cell r="D3971">
            <v>20.9</v>
          </cell>
        </row>
        <row r="3972">
          <cell r="A3972">
            <v>93101</v>
          </cell>
          <cell r="B3972" t="str">
            <v>COTOVELO EM BRONZE/LATÃO, DN 22 MM X 3/4", 90 GRAUS, SEM ANEL DE SOLDA, BOLSA X ROSCA F, INSTALADO EM RAMAL E SUB-RAMAL  FORNECIMENTO E INSTALAÇÃO. AF_01/2016</v>
          </cell>
          <cell r="C3972" t="str">
            <v>UN</v>
          </cell>
          <cell r="D3972">
            <v>22.37</v>
          </cell>
        </row>
        <row r="3973">
          <cell r="A3973">
            <v>93102</v>
          </cell>
          <cell r="B3973" t="str">
            <v>CURVA EM COBRE, DN 28 MM, 45 GRAUS, SEM ANEL DE SOLDA, BOLSA X BOLSA, INSTALADO EM RAMAL E SUB-RAMAL  FORNECIMENTO E INSTALAÇÃO. AF_01/2016</v>
          </cell>
          <cell r="C3973" t="str">
            <v>UN</v>
          </cell>
          <cell r="D3973">
            <v>20.04</v>
          </cell>
        </row>
        <row r="3974">
          <cell r="A3974">
            <v>93103</v>
          </cell>
          <cell r="B3974" t="str">
            <v>LUVA PASSANTE EM COBRE, DN 15 MM, SEM ANEL DE SOLDA, INSTALADO EM RAMAL E SUB-RAMAL  FORNECIMENTO E INSTALAÇÃO. AF_01/2016</v>
          </cell>
          <cell r="C3974" t="str">
            <v>UN</v>
          </cell>
          <cell r="D3974">
            <v>5.69</v>
          </cell>
        </row>
        <row r="3975">
          <cell r="A3975">
            <v>93104</v>
          </cell>
          <cell r="B3975" t="str">
            <v>CONECTOR EM BRONZE/LATÃO, DN 15 MM X 1/2", SEM ANEL DE SOLDA, BOLSA X ROSCA F, INSTALADO EM RAMAL E SUB-RAMAL  FORNECIMENTO E INSTALAÇÃO. AF_01/2016</v>
          </cell>
          <cell r="C3975" t="str">
            <v>UN</v>
          </cell>
          <cell r="D3975">
            <v>12.03</v>
          </cell>
        </row>
        <row r="3976">
          <cell r="A3976">
            <v>93105</v>
          </cell>
          <cell r="B3976" t="str">
            <v>CURVA DE TRANSPOSIÇÃO EM BRONZE/LATÃO, DN 15 MM, SEM ANEL DE SOLDA, BOLSA X BOLSA, INSTALADO EM RAMAL E SUB-RAMAL  FORNECIMENTO E INSTALAÇÃO. AF_01/2016</v>
          </cell>
          <cell r="C3976" t="str">
            <v>UN</v>
          </cell>
          <cell r="D3976">
            <v>14.56</v>
          </cell>
        </row>
        <row r="3977">
          <cell r="A3977">
            <v>93106</v>
          </cell>
          <cell r="B3977" t="str">
            <v>JUNTA DE EXPANSÃO EM COBRE, DN 15 MM, PONTA X PONTA, INSTALADO EM RAMAL E SUB-RAMAL  FORNECIMENTO E INSTALAÇÃO. AF_01/2016</v>
          </cell>
          <cell r="C3977" t="str">
            <v>UN</v>
          </cell>
          <cell r="D3977">
            <v>261.37</v>
          </cell>
        </row>
        <row r="3978">
          <cell r="A3978">
            <v>93107</v>
          </cell>
          <cell r="B3978" t="str">
            <v>LUVA PASSANTE EM COBRE, DN 22 MM, SEM ANEL DE SOLDA, INSTALADO EM RAMAL E SUB-RAMAL  FORNECIMENTO E INSTALAÇÃO. AF_01/2016</v>
          </cell>
          <cell r="C3978" t="str">
            <v>UN</v>
          </cell>
          <cell r="D3978">
            <v>10.11</v>
          </cell>
        </row>
        <row r="3979">
          <cell r="A3979">
            <v>93108</v>
          </cell>
          <cell r="B3979" t="str">
            <v>BUCHA DE REDUÇÃO EM COBRE, DN 22 MM X 15 MM, SEM ANEL DE SOLDA, PONTA X BOLSA, INSTALADO EM RAMAL E SUB-RAMAL  FORNECIMENTO E INSTALAÇÃO. AF_01/2016</v>
          </cell>
          <cell r="C3979" t="str">
            <v>UN</v>
          </cell>
          <cell r="D3979">
            <v>9.59</v>
          </cell>
        </row>
        <row r="3980">
          <cell r="A3980">
            <v>93109</v>
          </cell>
          <cell r="B3980" t="str">
            <v>JUNTA DE EXPANSÃO EM COBRE, DN 22 MM, PONTA X PONTA, INSTALADO EM RAMAL E SUB-RAMAL  FORNECIMENTO E INSTALAÇÃO. AF_01/2016</v>
          </cell>
          <cell r="C3980" t="str">
            <v>UN</v>
          </cell>
          <cell r="D3980">
            <v>304.68</v>
          </cell>
        </row>
        <row r="3981">
          <cell r="A3981">
            <v>93110</v>
          </cell>
          <cell r="B3981" t="str">
            <v>CONECTOR EM BRONZE/LATÃO, DN 22 MM X 1/2", SEM ANEL DE SOLDA, BOLSA X ROSCA F, INSTALADO EM RAMAL E SUB-RAMAL  FORNECIMENTO E INSTALAÇÃO. AF_01/2016</v>
          </cell>
          <cell r="C3981" t="str">
            <v>UN</v>
          </cell>
          <cell r="D3981">
            <v>14.29</v>
          </cell>
        </row>
        <row r="3982">
          <cell r="A3982">
            <v>93111</v>
          </cell>
          <cell r="B3982" t="str">
            <v>CONECTOR EM BRONZE/LATÃO, DN 22 MM X 3/4", SEM ANEL DE SOLDA, BOLSA X ROSCA F, INSTALADO EM RAMAL E SUB-RAMAL  FORNECIMENTO E INSTALAÇÃO. AF_01/2016</v>
          </cell>
          <cell r="C3982" t="str">
            <v>UN</v>
          </cell>
          <cell r="D3982">
            <v>16.25</v>
          </cell>
        </row>
        <row r="3983">
          <cell r="A3983">
            <v>93112</v>
          </cell>
          <cell r="B3983" t="str">
            <v>CURVA DE TRANSPOSIÇÃO EM BRONZE/LATÃO, DN 22 MM, SEM ANEL DE SOLDA, BOLSA X BOLSA, INSTALADO EM RAMAL E SUB-RAMAL  FORNECIMENTO E INSTALAÇÃO. AF_01/2016</v>
          </cell>
          <cell r="C3983" t="str">
            <v>UN</v>
          </cell>
          <cell r="D3983">
            <v>29.62</v>
          </cell>
        </row>
        <row r="3984">
          <cell r="A3984">
            <v>93113</v>
          </cell>
          <cell r="B3984" t="str">
            <v>LUVA PASSANTE EM COBRE, DN 28 MM, SEM ANEL DE SOLDA, INSTALADO EM RAMAL E SUB-RAMAL  FORNECIMENTO E INSTALAÇÃO. AF_01/2016</v>
          </cell>
          <cell r="C3984" t="str">
            <v>UN</v>
          </cell>
          <cell r="D3984">
            <v>14.41</v>
          </cell>
        </row>
        <row r="3985">
          <cell r="A3985">
            <v>93114</v>
          </cell>
          <cell r="B3985" t="str">
            <v>CONECTOR EM BRONZE/LATÃO, DN 28 MM X 1/2", SEM ANEL DE SOLDA, BOLSA X ROSCA F, INSTALADO EM RAMAL E SUB-RAMAL  FORNECIMENTO E INSTALAÇÃO. AF_01/2016</v>
          </cell>
          <cell r="C3985" t="str">
            <v>UN</v>
          </cell>
          <cell r="D3985">
            <v>22.24</v>
          </cell>
        </row>
        <row r="3986">
          <cell r="A3986">
            <v>93115</v>
          </cell>
          <cell r="B3986" t="str">
            <v>CURVA DE TRANSPOSIÇÃO EM BRONZE/LATÃO, DN 28 MM, SEM ANEL DE SOLDA, BOLSA X BOLSA, INSTALADO EM RAMAL E SUB-RAMAL  FORNECIMENTO E INSTALAÇÃO. AF_01/2016</v>
          </cell>
          <cell r="C3986" t="str">
            <v>UN</v>
          </cell>
          <cell r="D3986">
            <v>50.28</v>
          </cell>
        </row>
        <row r="3987">
          <cell r="A3987">
            <v>93116</v>
          </cell>
          <cell r="B3987" t="str">
            <v>JUNTA DE EXPANSÃO EM COBRE, DN 28 MM, PONTA X PONTA, INSTALADO EM RAMAL E SUB-RAMAL  FORNECIMENTO E INSTALAÇÃO. AF_01/2016</v>
          </cell>
          <cell r="C3987" t="str">
            <v>UN</v>
          </cell>
          <cell r="D3987">
            <v>335.9</v>
          </cell>
        </row>
        <row r="3988">
          <cell r="A3988">
            <v>93117</v>
          </cell>
          <cell r="B3988" t="str">
            <v>TE DUPLA CURVA EM BRONZE/LATÃO, DN 1/2" X 15 MM X 1/2", SEM ANEL DE SOLDA, ROSCA F X BOLSA X ROSCA F, INSTALADO EM RAMAL E SUB-RAMAL  FORNECIMENTO E INSTALAÇÃO. AF_01/2016</v>
          </cell>
          <cell r="C3988" t="str">
            <v>UN</v>
          </cell>
          <cell r="D3988">
            <v>36.97</v>
          </cell>
        </row>
        <row r="3989">
          <cell r="A3989">
            <v>93118</v>
          </cell>
          <cell r="B3989" t="str">
            <v>TE DUPLA CURVA EM BRONZE/LATÃO, DN 3/4" X 22 MM X 3/4", SEM ANEL DE SOLDA, ROSCA F X BOLSA X ROSCA F, INSTALADO EM RAMAL E SUB-RAMAL  FORNECIMENTO E INSTALAÇÃO. AF_01/2016</v>
          </cell>
          <cell r="C3989" t="str">
            <v>UN</v>
          </cell>
          <cell r="D3989">
            <v>54.73</v>
          </cell>
        </row>
        <row r="3990">
          <cell r="A3990">
            <v>93119</v>
          </cell>
          <cell r="B3990" t="str">
            <v>CURVA EM COBRE, DN 22 MM, 45 GRAUS, SEM ANEL DE SOLDA, BOLSA X BOLSA, INSTALADO EM PRUMADA  FORNECIMENTO E INSTALAÇÃO. AF_01/2016</v>
          </cell>
          <cell r="C3990" t="str">
            <v>UN</v>
          </cell>
          <cell r="D3990">
            <v>11.02</v>
          </cell>
        </row>
        <row r="3991">
          <cell r="A3991">
            <v>93120</v>
          </cell>
          <cell r="B3991" t="str">
            <v>COTOVELO EM BRONZE/LATÃO, DN 22 MM X 1/2", 90 GRAUS, SEM ANEL DE SOLDA, BOLSA X ROSCA F, INSTALADO EM PRUMADA  FORNECIMENTO E INSTALAÇÃO. AF_01/2016</v>
          </cell>
          <cell r="C3991" t="str">
            <v>UN</v>
          </cell>
          <cell r="D3991">
            <v>16.64</v>
          </cell>
        </row>
        <row r="3992">
          <cell r="A3992">
            <v>93121</v>
          </cell>
          <cell r="B3992" t="str">
            <v>COTOVELO EM BRONZE/LATÃO, DN 22 MM X 3/4", 90 GRAUS, SEM ANEL DE SOLDA, BOLSA X ROSCA F, INSTALADO EM PRUMADA  FORNECIMENTO E INSTALAÇÃO. AF_01/2016</v>
          </cell>
          <cell r="C3992" t="str">
            <v>UN</v>
          </cell>
          <cell r="D3992">
            <v>18.11</v>
          </cell>
        </row>
        <row r="3993">
          <cell r="A3993">
            <v>93122</v>
          </cell>
          <cell r="B3993" t="str">
            <v>CURVA EM COBRE, DN 28 MM, 45 GRAUS, SEM ANEL DE SOLDA, BOLSA X BOLSA, INSTALADO EM PRUMADA  FORNECIMENTO E INSTALAÇÃO. AF_01/2016</v>
          </cell>
          <cell r="C3993" t="str">
            <v>UN</v>
          </cell>
          <cell r="D3993">
            <v>15.96</v>
          </cell>
        </row>
        <row r="3994">
          <cell r="A3994">
            <v>93123</v>
          </cell>
          <cell r="B3994" t="str">
            <v>CURVA EM COBRE, DN 35 MM, 45 GRAUS, SEM ANEL DE SOLDA, BOLSA X BOLSA, INSTALADO EM PRUMADA  FORNECIMENTO E INSTALAÇÃO. AF_01/2016</v>
          </cell>
          <cell r="C3994" t="str">
            <v>UN</v>
          </cell>
          <cell r="D3994">
            <v>34.340000000000003</v>
          </cell>
        </row>
        <row r="3995">
          <cell r="A3995">
            <v>93124</v>
          </cell>
          <cell r="B3995" t="str">
            <v>CURVA EM COBRE, DN 42 MM, 45 GRAUS, SEM ANEL DE SOLDA, BOLSA X BOLSA, INSTALADO EM PRUMADA  FORNECIMENTO E INSTALAÇÃO. AF_01/2016</v>
          </cell>
          <cell r="C3995" t="str">
            <v>UN</v>
          </cell>
          <cell r="D3995">
            <v>53.59</v>
          </cell>
        </row>
        <row r="3996">
          <cell r="A3996">
            <v>93125</v>
          </cell>
          <cell r="B3996" t="str">
            <v>CURVA EM COBRE, DN 54 MM, 45 GRAUS, SEM ANEL DE SOLDA, BOLSA X BOLSA, INSTALADO EM PRUMADA  FORNECIMENTO E INSTALAÇÃO. AF_01/2016</v>
          </cell>
          <cell r="C3996" t="str">
            <v>UN</v>
          </cell>
          <cell r="D3996">
            <v>77.709999999999994</v>
          </cell>
        </row>
        <row r="3997">
          <cell r="A3997">
            <v>93126</v>
          </cell>
          <cell r="B3997" t="str">
            <v>CURVA EM COBRE, DN 66 MM, 45 GRAUS, SEM ANEL DE SOLDA, BOLSA X BOLSA, INSTALADO EM PRUMADA  FORNECIMENTO E INSTALAÇÃO. AF_01/2016</v>
          </cell>
          <cell r="C3997" t="str">
            <v>UN</v>
          </cell>
          <cell r="D3997">
            <v>170.81</v>
          </cell>
        </row>
        <row r="3998">
          <cell r="A3998">
            <v>93133</v>
          </cell>
          <cell r="B3998" t="str">
            <v>BUCHA DE REDUÇÃO EM COBRE, DN 28 MM X 22 MM, SEM ANEL DE SOLDA, INSTALADO EM RAMAL E SUB-RAMAL  FORNECIMENTO E INSTALAÇÃO. AF_01/2016</v>
          </cell>
          <cell r="C3998" t="str">
            <v>UN</v>
          </cell>
          <cell r="D3998">
            <v>13.16</v>
          </cell>
        </row>
        <row r="3999">
          <cell r="A3999">
            <v>94465</v>
          </cell>
          <cell r="B3999" t="str">
            <v>LUVA, EM FERRO GALVANIZADO, CONEXÃO ROSQUEADA, DN 50 (2), INSTALADO EM RESERVAÇÃO DE ÁGUA DE EDIFICAÇÃO QUE POSSUA RESERVATÓRIO DE FIBRA/FIBROCIMENTO  FORNECIMENTO E INSTALAÇÃO. AF_06/2016</v>
          </cell>
          <cell r="C3999" t="str">
            <v>UN</v>
          </cell>
          <cell r="D3999">
            <v>28.91</v>
          </cell>
        </row>
        <row r="4000">
          <cell r="A4000">
            <v>94466</v>
          </cell>
          <cell r="B4000" t="str">
            <v>NIPLE, EM FERRO GALVANIZADO, CONEXÃO ROSQUEADA, DN 50 (2), INSTALADO EM RESERVAÇÃO DE ÁGUA DE EDIFICAÇÃO QUE POSSUA RESERVATÓRIO DE FIBRA/FIBROCIMENTO  FORNECIMENTO E INSTALAÇÃO. AF_06/2016</v>
          </cell>
          <cell r="C4000" t="str">
            <v>UN</v>
          </cell>
          <cell r="D4000">
            <v>28.92</v>
          </cell>
        </row>
        <row r="4001">
          <cell r="A4001">
            <v>94467</v>
          </cell>
          <cell r="B4001" t="str">
            <v>LUVA, EM FERRO GALVANIZADO, CONEXÃO ROSQUEADA, DN 65 (2 1/2), INSTALADO EM RESERVAÇÃO DE ÁGUA DE EDIFICAÇÃO QUE POSSUA RESERVATÓRIO DE FIBRA/FIBROCIMENTO  FORNECIMENTO E INSTALAÇÃO. AF_06/2016</v>
          </cell>
          <cell r="C4001" t="str">
            <v>UN</v>
          </cell>
          <cell r="D4001">
            <v>42.22</v>
          </cell>
        </row>
        <row r="4002">
          <cell r="A4002">
            <v>94468</v>
          </cell>
          <cell r="B4002" t="str">
            <v>NIPLE, EM FERRO GALVANIZADO, CONEXÃO ROSQUEADA, DN 65 (2 1/2), INSTALADO EM RESERVAÇÃO DE ÁGUA DE EDIFICAÇÃO QUE POSSUA RESERVATÓRIO DE FIBRA/FIBROCIMENTO  FORNECIMENTO E INSTALAÇÃO. AF_06/2016</v>
          </cell>
          <cell r="C4002" t="str">
            <v>UN</v>
          </cell>
          <cell r="D4002">
            <v>37.49</v>
          </cell>
        </row>
        <row r="4003">
          <cell r="A4003">
            <v>94469</v>
          </cell>
          <cell r="B4003" t="str">
            <v>LUVA, EM FERRO GALVANIZADO, CONEXÃO ROSQUEADA, DN 80 (3), INSTALADO EM RESERVAÇÃO DE ÁGUA DE EDIFICAÇÃO QUE POSSUA RESERVATÓRIO DE FIBRA/FIBROCIMENTO  FORNECIMENTO E INSTALAÇÃO. AF_06/2016</v>
          </cell>
          <cell r="C4003" t="str">
            <v>UN</v>
          </cell>
          <cell r="D4003">
            <v>60.42</v>
          </cell>
        </row>
        <row r="4004">
          <cell r="A4004">
            <v>94470</v>
          </cell>
          <cell r="B4004" t="str">
            <v>NIPLE, EM FERRO GALVANIZADO, CONEXÃO ROSQUEADA, DN 80 (3), INSTALADO EM RESERVAÇÃO DE ÁGUA DE EDIFICAÇÃO QUE POSSUA RESERVATÓRIO DE FIBRA/FIBROCIMENTO  FORNECIMENTO E INSTALAÇÃO. AF_06/2016</v>
          </cell>
          <cell r="C4004" t="str">
            <v>UN</v>
          </cell>
          <cell r="D4004">
            <v>56.21</v>
          </cell>
        </row>
        <row r="4005">
          <cell r="A4005">
            <v>94471</v>
          </cell>
          <cell r="B4005" t="str">
            <v>COTOVELO 90 GRAUS, EM FERRO GALVANIZADO, CONEXÃO ROSQUEADA, DN 50 (2), INSTALADO EM RESERVAÇÃO DE ÁGUA DE EDIFICAÇÃO QUE POSSUA RESERVATÓRIO DE FIBRA/FIBROCIMENTO  FORNECIMENTO E INSTALAÇÃO. AF_06/2016</v>
          </cell>
          <cell r="C4005" t="str">
            <v>UN</v>
          </cell>
          <cell r="D4005">
            <v>41.85</v>
          </cell>
        </row>
        <row r="4006">
          <cell r="A4006">
            <v>94472</v>
          </cell>
          <cell r="B4006" t="str">
            <v>COTOVELO 45 GRAUS, EM FERRO GALVANIZADO, CONEXÃO ROSQUEADA, DN 50 (2), INSTALADO EM RESERVAÇÃO DE ÁGUA DE EDIFICAÇÃO QUE POSSUA RESERVATÓRIO DE FIBRA/FIBROCIMENTO  FORNECIMENTO E INSTALAÇÃO. AF_06/2016</v>
          </cell>
          <cell r="C4006" t="str">
            <v>UN</v>
          </cell>
          <cell r="D4006">
            <v>42.9</v>
          </cell>
        </row>
        <row r="4007">
          <cell r="A4007">
            <v>94473</v>
          </cell>
          <cell r="B4007" t="str">
            <v>COTOVELO 90 GRAUS, EM FERRO GALVANIZADO, CONEXÃO ROSQUEADA, DN 65 (2 1/2), INSTALADO EM RESERVAÇÃO DE ÁGUA DE EDIFICAÇÃO QUE POSSUA RESERVATÓRIO DE FIBRA/FIBROCIMENTO  FORNECIMENTO E INSTALAÇÃO. AF_06/2016</v>
          </cell>
          <cell r="C4007" t="str">
            <v>UN</v>
          </cell>
          <cell r="D4007">
            <v>60.65</v>
          </cell>
        </row>
        <row r="4008">
          <cell r="A4008">
            <v>94474</v>
          </cell>
          <cell r="B4008" t="str">
            <v>COTOVELO 45 GRAUS, EM FERRO GALVANIZADO, CONEXÃO ROSQUEADA, DN 65 (2 1/2), INSTALADO EM RESERVAÇÃO DE ÁGUA DE EDIFICAÇÃO QUE POSSUA RESERVATÓRIO DE FIBRA/FIBROCIMENTO  FORNECIMENTO E INSTALAÇÃO. AF_06/2016</v>
          </cell>
          <cell r="C4008" t="str">
            <v>UN</v>
          </cell>
          <cell r="D4008">
            <v>65.28</v>
          </cell>
        </row>
        <row r="4009">
          <cell r="A4009">
            <v>94475</v>
          </cell>
          <cell r="B4009" t="str">
            <v>COTOVELO 90 GRAUS, EM FERRO GALVANIZADO, CONEXÃO ROSQUEADA, DN 80 (3), INSTALADO EM RESERVAÇÃO DE ÁGUA DE EDIFICAÇÃO QUE POSSUA RESERVATÓRIO DE FIBRA/FIBROCIMENTO  FORNECIMENTO E INSTALAÇÃO. AF_06/2016</v>
          </cell>
          <cell r="C4009" t="str">
            <v>UN</v>
          </cell>
          <cell r="D4009">
            <v>82.54</v>
          </cell>
        </row>
        <row r="4010">
          <cell r="A4010">
            <v>94476</v>
          </cell>
          <cell r="B4010" t="str">
            <v>COTOVELO 45 GRAUS, EM FERRO GALVANIZADO, CONEXÃO ROSQUEADA, DN 80 (3), INSTALADO EM RESERVAÇÃO DE ÁGUA DE EDIFICAÇÃO QUE POSSUA RESERVATÓRIO DE FIBRA/FIBROCIMENTO  FORNECIMENTO E INSTALAÇÃO. AF_06/2016</v>
          </cell>
          <cell r="C4010" t="str">
            <v>UN</v>
          </cell>
          <cell r="D4010">
            <v>91.45</v>
          </cell>
        </row>
        <row r="4011">
          <cell r="A4011">
            <v>94477</v>
          </cell>
          <cell r="B4011" t="str">
            <v>TÊ, EM FERRO GALVANIZADO, CONEXÃO ROSQUEADA, DN 50 (2), INSTALADO EM RESERVAÇÃO DE ÁGUA DE EDIFICAÇÃO QUE POSSUA RESERVATÓRIO DE FIBRA/FIBROCIMENTO  FORNECIMENTO E INSTALAÇÃO. AF_06/2016</v>
          </cell>
          <cell r="C4011" t="str">
            <v>UN</v>
          </cell>
          <cell r="D4011">
            <v>55.74</v>
          </cell>
        </row>
        <row r="4012">
          <cell r="A4012">
            <v>94478</v>
          </cell>
          <cell r="B4012" t="str">
            <v>TÊ, EM FERRO GALVANIZADO, CONEXÃO ROSQUEADA, DN 65 (2 1/2), INSTALADO EM RESERVAÇÃO DE ÁGUA DE EDIFICAÇÃO QUE POSSUA RESERVATÓRIO DE FIBRA/FIBROCIMENTO  FORNECIMENTO E INSTALAÇÃO. AF_06/2016</v>
          </cell>
          <cell r="C4012" t="str">
            <v>UN</v>
          </cell>
          <cell r="D4012">
            <v>83.16</v>
          </cell>
        </row>
        <row r="4013">
          <cell r="A4013">
            <v>94479</v>
          </cell>
          <cell r="B4013" t="str">
            <v>TÊ, EM FERRO GALVANIZADO, CONEXÃO ROSQUEADA, DN 80 (3), INSTALADO EM RESERVAÇÃO DE ÁGUA DE EDIFICAÇÃO QUE POSSUA RESERVATÓRIO DE FIBRA/FIBROCIMENTO  FORNECIMENTO E INSTALAÇÃO. AF_06/2016</v>
          </cell>
          <cell r="C4013" t="str">
            <v>UN</v>
          </cell>
          <cell r="D4013">
            <v>109.17</v>
          </cell>
        </row>
        <row r="4014">
          <cell r="A4014">
            <v>94606</v>
          </cell>
          <cell r="B4014" t="str">
            <v>LUVA EM COBRE, DN 54 MM, SEM ANEL DE SOLDA, INSTALADO EM RESERVAÇÃO DE ÁGUA DE EDIFICAÇÃO QUE POSSUA RESERVATÓRIO DE FIBRA/FIBROCIMENTO  FORNECIMENTO E INSTALAÇÃO. AF_06/2016</v>
          </cell>
          <cell r="C4014" t="str">
            <v>UN</v>
          </cell>
          <cell r="D4014">
            <v>49.35</v>
          </cell>
        </row>
        <row r="4015">
          <cell r="A4015">
            <v>94608</v>
          </cell>
          <cell r="B4015" t="str">
            <v>LUVA EM COBRE, DN 66 MM, SEM ANEL DE SOLDA, INSTALADO EM RESERVAÇÃO DE ÁGUA DE EDIFICAÇÃO QUE POSSUA RESERVATÓRIO DE FIBRA/FIBROCIMENTO  FORNECIMENTO E INSTALAÇÃO. AF_06/2016</v>
          </cell>
          <cell r="C4015" t="str">
            <v>UN</v>
          </cell>
          <cell r="D4015">
            <v>116.01</v>
          </cell>
        </row>
        <row r="4016">
          <cell r="A4016">
            <v>94610</v>
          </cell>
          <cell r="B4016" t="str">
            <v>LUVA EM COBRE, DN 79 MM, SEM ANEL DE SOLDA, INSTALADO EM RESERVAÇÃO DE ÁGUA DE EDIFICAÇÃO QUE POSSUA RESERVATÓRIO DE FIBRA/FIBROCIMENTO  FORNECIMENTO E INSTALAÇÃO. AF_06/2016</v>
          </cell>
          <cell r="C4016" t="str">
            <v>UN</v>
          </cell>
          <cell r="D4016">
            <v>170.89</v>
          </cell>
        </row>
        <row r="4017">
          <cell r="A4017">
            <v>94612</v>
          </cell>
          <cell r="B4017" t="str">
            <v>LUVA DE COBRE, DN 104 MM, SEM ANEL DE SOLDA, INSTALADO EM RESERVAÇÃO DE ÁGUA DE EDIFICAÇÃO QUE POSSUA RESERVATÓRIO DE FIBRA/FIBROCIMENTO  FORNECIMENTO E INSTALAÇÃO. AF_06/2016</v>
          </cell>
          <cell r="C4017" t="str">
            <v>UN</v>
          </cell>
          <cell r="D4017">
            <v>238.19</v>
          </cell>
        </row>
        <row r="4018">
          <cell r="A4018">
            <v>94614</v>
          </cell>
          <cell r="B4018" t="str">
            <v>COTOVELO EM COBRE, DN 54 MM, 90 GRAUS, SEM ANEL DE SOLDA, INSTALADO EM RESERVAÇÃO DE ÁGUA DE EDIFICAÇÃO QUE POSSUA RESERVATÓRIO DE FIBRA/FIBROCIMENTO  FORNECIMENTO E INSTALAÇÃO. AF_06/2016</v>
          </cell>
          <cell r="C4018" t="str">
            <v>UN</v>
          </cell>
          <cell r="D4018">
            <v>82.77</v>
          </cell>
        </row>
        <row r="4019">
          <cell r="A4019">
            <v>94615</v>
          </cell>
          <cell r="B4019" t="str">
            <v>CURVA EM COBRE, DN 54 MM, 45 GRAUS, SEM ANEL DE SOLDA, BOLSA X BOLSA, INSTALADO EM RESERVAÇÃO DE ÁGUA DE EDIFICAÇÃO QUE POSSUA RESERVATÓRIO DE FIBRA/FIBROCIMENTO  FORNECIMENTO E INSTALAÇÃO. AF_06/2016</v>
          </cell>
          <cell r="C4019" t="str">
            <v>UN</v>
          </cell>
          <cell r="D4019">
            <v>93.23</v>
          </cell>
        </row>
        <row r="4020">
          <cell r="A4020">
            <v>94616</v>
          </cell>
          <cell r="B4020" t="str">
            <v>COTOVELO EM COBRE, DN 66 MM, 90 GRAUS, SEM ANEL DE SOLDA, INSTALADO EM RESERVAÇÃO DE ÁGUA DE EDIFICAÇÃO QUE POSSUA RESERVATÓRIO DE FIBRA/FIBROCIMENTO  FORNECIMENTO E INSTALAÇÃO. AF_06/2016</v>
          </cell>
          <cell r="C4020" t="str">
            <v>UN</v>
          </cell>
          <cell r="D4020">
            <v>220.31</v>
          </cell>
        </row>
        <row r="4021">
          <cell r="A4021">
            <v>94617</v>
          </cell>
          <cell r="B4021" t="str">
            <v>CURVA EM COBRE, DN 66 MM, 45 GRAUS, SEM ANEL DE SOLDA, BOLSA X BOLSA, INSTALADO EM RESERVAÇÃO DE ÁGUA DE EDIFICAÇÃO QUE POSSUA RESERVATÓRIO DE FIBRA/FIBROCIMENTO  FORNECIMENTO E INSTALAÇÃO. AF_06/2016</v>
          </cell>
          <cell r="C4021" t="str">
            <v>UN</v>
          </cell>
          <cell r="D4021">
            <v>183.92</v>
          </cell>
        </row>
        <row r="4022">
          <cell r="A4022">
            <v>94618</v>
          </cell>
          <cell r="B4022" t="str">
            <v>COTOVELO EM COBRE, DN 79 MM, 90 GRAUS, SEM ANEL DE SOLDA, INSTALADO EM RESERVAÇÃO DE ÁGUA DE EDIFICAÇÃO QUE POSSUA RESERVATÓRIO DE FIBRA/FIBROCIMENTO  FORNECIMENTO E INSTALAÇÃO. AF_06/2016</v>
          </cell>
          <cell r="C4022" t="str">
            <v>UN</v>
          </cell>
          <cell r="D4022">
            <v>216.94</v>
          </cell>
        </row>
        <row r="4023">
          <cell r="A4023">
            <v>94620</v>
          </cell>
          <cell r="B4023" t="str">
            <v>COTOVELO EM COBRE, DN 104 MM, 90 GRAUS, SEM ANEL DE SOLDA, INSTALADO EM RESERVAÇÃO DE ÁGUA DE EDIFICAÇÃO QUE POSSUA RESERVATÓRIO DE FIBRA/FIBROCIMENTO  FORNECIMENTO E INSTALAÇÃO. AF_06/2016</v>
          </cell>
          <cell r="C4023" t="str">
            <v>UN</v>
          </cell>
          <cell r="D4023">
            <v>489.11</v>
          </cell>
        </row>
        <row r="4024">
          <cell r="A4024">
            <v>94622</v>
          </cell>
          <cell r="B4024" t="str">
            <v>TE EM COBRE, DN 54 MM, SEM ANEL DE SOLDA, INSTALADO EM RESERVAÇÃO DE ÁGUA DE EDIFICAÇÃO QUE POSSUA RESERVATÓRIO DE FIBRA/FIBROCIMENTO  FORNECIMENTO E INSTALAÇÃO. AF_06/2016</v>
          </cell>
          <cell r="C4024" t="str">
            <v>UN</v>
          </cell>
          <cell r="D4024">
            <v>120.42</v>
          </cell>
        </row>
        <row r="4025">
          <cell r="A4025">
            <v>94623</v>
          </cell>
          <cell r="B4025" t="str">
            <v>TE EM COBRE, DN 66 MM, SEM ANEL DE SOLDA, INSTALADO EM RESERVAÇÃO DE ÁGUA DE EDIFICAÇÃO QUE POSSUA RESERVATÓRIO DE FIBRA/FIBROCIMENTO  FORNECIMENTO E INSTALAÇÃO. AF_06/2016</v>
          </cell>
          <cell r="C4025" t="str">
            <v>UN</v>
          </cell>
          <cell r="D4025">
            <v>273.41000000000003</v>
          </cell>
        </row>
        <row r="4026">
          <cell r="A4026">
            <v>94624</v>
          </cell>
          <cell r="B4026" t="str">
            <v>TE EM COBRE, DN 79 MM, SEM ANEL DE SOLDA, INSTALADO EM RESERVAÇÃO DE ÁGUA DE EDIFICAÇÃO QUE POSSUA RESERVATÓRIO DE FIBRA/FIBROCIMENTO  FORNECIMENTO E INSTALAÇÃO. AF_06/2016</v>
          </cell>
          <cell r="C4026" t="str">
            <v>UN</v>
          </cell>
          <cell r="D4026">
            <v>412.91</v>
          </cell>
        </row>
        <row r="4027">
          <cell r="A4027">
            <v>94625</v>
          </cell>
          <cell r="B4027" t="str">
            <v>TE EM COBRE, DN 104 MM, SEM ANEL DE SOLDA, INSTALADO EM RESERVAÇÃO DE ÁGUA DE EDIFICAÇÃO QUE POSSUA RESERVATÓRIO DE FIBRA/FIBROCIMENTO  FORNECIMENTO E INSTALAÇÃO. AF_06/2016</v>
          </cell>
          <cell r="C4027" t="str">
            <v>UN</v>
          </cell>
          <cell r="D4027">
            <v>850.67</v>
          </cell>
        </row>
        <row r="4028">
          <cell r="A4028">
            <v>94656</v>
          </cell>
          <cell r="B4028" t="str">
            <v>ADAPTADOR CURTO COM BOLSA E ROSCA PARA REGISTRO, PVC, SOLDÁVEL, DN  25 MM X 3/4 , INSTALADO EM RESERVAÇÃO DE ÁGUA DE EDIFICAÇÃO QUE POSSUA RESERVATÓRIO DE FIBRA/FIBROCIMENTO   FORNECIMENTO E INSTALAÇÃO. AF_06/2016</v>
          </cell>
          <cell r="C4028" t="str">
            <v>UN</v>
          </cell>
          <cell r="D4028">
            <v>4.79</v>
          </cell>
        </row>
        <row r="4029">
          <cell r="A4029">
            <v>94657</v>
          </cell>
          <cell r="B4029" t="str">
            <v>LUVA PVC, SOLDÁVEL, DN  25 MM, INSTALADA EM RESERVAÇÃO DE ÁGUA DE EDIFICAÇÃO QUE POSSUA RESERVATÓRIO DE FIBRA/FIBROCIMENTO   FORNECIMENTO E INSTALAÇÃO. AF_06/2016</v>
          </cell>
          <cell r="C4029" t="str">
            <v>UN</v>
          </cell>
          <cell r="D4029">
            <v>4.7300000000000004</v>
          </cell>
        </row>
        <row r="4030">
          <cell r="A4030">
            <v>94658</v>
          </cell>
          <cell r="B4030" t="str">
            <v>ADAPTADOR CURTO COM BOLSA E ROSCA PARA REGISTRO, PVC, SOLDÁVEL, DN 32 MM X 1 , INSTALADO EM RESERVAÇÃO DE ÁGUA DE EDIFICAÇÃO QUE POSSUA RESERVATÓRIO DE FIBRA/FIBROCIMENTO   FORNECIMENTO E INSTALAÇÃO. AF_06/2016</v>
          </cell>
          <cell r="C4030" t="str">
            <v>UN</v>
          </cell>
          <cell r="D4030">
            <v>5.42</v>
          </cell>
        </row>
        <row r="4031">
          <cell r="A4031">
            <v>94659</v>
          </cell>
          <cell r="B4031" t="str">
            <v>LUVA PVC, SOLDÁVEL, DN 32 MM, INSTALADA EM RESERVAÇÃO DE ÁGUA DE EDIFICAÇÃO QUE POSSUA RESERVATÓRIO DE FIBRA/FIBROCIMENTO   FORNECIMENTO E INSTALAÇÃO. AF_06/2016</v>
          </cell>
          <cell r="C4031" t="str">
            <v>UN</v>
          </cell>
          <cell r="D4031">
            <v>5.49</v>
          </cell>
        </row>
        <row r="4032">
          <cell r="A4032">
            <v>94660</v>
          </cell>
          <cell r="B4032" t="str">
            <v>ADAPTADOR CURTO COM BOLSA E ROSCA PARA REGISTRO, PVC, SOLDÁVEL, DN 40 MM X 1 1/4 , INSTALADO EM RESERVAÇÃO DE ÁGUA DE EDIFICAÇÃO QUE POSSUA RESERVATÓRIO DE FIBRA/FIBROCIMENTO   FORNECIMENTO E INSTALAÇÃO. AF_06/2016</v>
          </cell>
          <cell r="C4032" t="str">
            <v>UN</v>
          </cell>
          <cell r="D4032">
            <v>8.81</v>
          </cell>
        </row>
        <row r="4033">
          <cell r="A4033">
            <v>94661</v>
          </cell>
          <cell r="B4033" t="str">
            <v>LUVA, PVC, SOLDÁVEL, DN 40 MM, INSTALADO EM RESERVAÇÃO DE ÁGUA DE EDIFICAÇÃO QUE POSSUA RESERVATÓRIO DE FIBRA/FIBROCIMENTO   FORNECIMENTO E INSTALAÇÃO. AF_06/2016</v>
          </cell>
          <cell r="C4033" t="str">
            <v>UN</v>
          </cell>
          <cell r="D4033">
            <v>9.11</v>
          </cell>
        </row>
        <row r="4034">
          <cell r="A4034">
            <v>94662</v>
          </cell>
          <cell r="B4034" t="str">
            <v>ADAPTADOR CURTO COM BOLSA E ROSCA PARA REGISTRO, PVC, SOLDÁVEL, DN 50 MM X 1 1/2 , INSTALADO EM RESERVAÇÃO DE ÁGUA DE EDIFICAÇÃO QUE POSSUA RESERVATÓRIO DE FIBRA/FIBROCIMENTO   FORNECIMENTO E INSTALAÇÃO. AF_06/2016</v>
          </cell>
          <cell r="C4034" t="str">
            <v>UN</v>
          </cell>
          <cell r="D4034">
            <v>9.4499999999999993</v>
          </cell>
        </row>
        <row r="4035">
          <cell r="A4035">
            <v>94663</v>
          </cell>
          <cell r="B4035" t="str">
            <v>LUVA, PVC, SOLDÁVEL, DN 50 MM, INSTALADO EM RESERVAÇÃO DE ÁGUA DE EDIFICAÇÃO QUE POSSUA RESERVATÓRIO DE FIBRA/FIBROCIMENTO   FORNECIMENTO E INSTALAÇÃO. AF_06/2016</v>
          </cell>
          <cell r="C4035" t="str">
            <v>UN</v>
          </cell>
          <cell r="D4035">
            <v>9.57</v>
          </cell>
        </row>
        <row r="4036">
          <cell r="A4036">
            <v>94664</v>
          </cell>
          <cell r="B4036" t="str">
            <v>ADAPTADOR CURTO COM BOLSA E ROSCA PARA REGISTRO, PVC, SOLDÁVEL, DN 60 MM X 2 , INSTALADO EM RESERVAÇÃO DE ÁGUA DE EDIFICAÇÃO QUE POSSUA RESERVATÓRIO DE FIBRA/FIBROCIMENTO   FORNECIMENTO E INSTALAÇÃO. AF_06/2016</v>
          </cell>
          <cell r="C4036" t="str">
            <v>UN</v>
          </cell>
          <cell r="D4036">
            <v>20.02</v>
          </cell>
        </row>
        <row r="4037">
          <cell r="A4037">
            <v>94665</v>
          </cell>
          <cell r="B4037" t="str">
            <v>LUVA, PVC, SOLDÁVEL, DN 60 MM, INSTALADO EM RESERVAÇÃO DE ÁGUA DE EDIFICAÇÃO QUE POSSUA RESERVATÓRIO DE FIBRA/FIBROCIMENTO   FORNECIMENTO E INSTALAÇÃO. AF_06/2016</v>
          </cell>
          <cell r="C4037" t="str">
            <v>UN</v>
          </cell>
          <cell r="D4037">
            <v>20.010000000000002</v>
          </cell>
        </row>
        <row r="4038">
          <cell r="A4038">
            <v>94666</v>
          </cell>
          <cell r="B4038" t="str">
            <v>ADAPTADOR CURTO COM BOLSA E ROSCA PARA REGISTRO, PVC, SOLDÁVEL, DN 75 MM X 2 1/2 , INSTALADO EM RESERVAÇÃO DE ÁGUA DE EDIFICAÇÃO QUE POSSUA RESERVATÓRIO DE FIBRA/FIBROCIMENTO   FORNECIMENTO E INSTALAÇÃO. AF_06/2016</v>
          </cell>
          <cell r="C4038" t="str">
            <v>UN</v>
          </cell>
          <cell r="D4038">
            <v>23.66</v>
          </cell>
        </row>
        <row r="4039">
          <cell r="A4039">
            <v>94667</v>
          </cell>
          <cell r="B4039" t="str">
            <v>LUVA, PVC, SOLDÁVEL, DN 75 MM, INSTALADO EM RESERVAÇÃO DE ÁGUA DE EDIFICAÇÃO QUE POSSUA RESERVATÓRIO DE FIBRA/FIBROCIMENTO   FORNECIMENTO E INSTALAÇÃO. AF_06/2016</v>
          </cell>
          <cell r="C4039" t="str">
            <v>UN</v>
          </cell>
          <cell r="D4039">
            <v>25.92</v>
          </cell>
        </row>
        <row r="4040">
          <cell r="A4040">
            <v>94668</v>
          </cell>
          <cell r="B4040" t="str">
            <v>ADAPTADOR CURTO COM BOLSA E ROSCA PARA REGISTRO, PVC, SOLDÁVEL, DN 85 MM X 3 , INSTALADO EM RESERVAÇÃO DE ÁGUA DE EDIFICAÇÃO QUE POSSUA RESERVATÓRIO DE FIBRA/FIBROCIMENTO   FORNECIMENTO E INSTALAÇÃO. AF_06/2016</v>
          </cell>
          <cell r="C4040" t="str">
            <v>UN</v>
          </cell>
          <cell r="D4040">
            <v>40.85</v>
          </cell>
        </row>
        <row r="4041">
          <cell r="A4041">
            <v>94669</v>
          </cell>
          <cell r="B4041" t="str">
            <v>LUVA, PVC, SOLDÁVEL, DN 85 MM, INSTALADO EM RESERVAÇÃO DE ÁGUA DE EDIFICAÇÃO QUE POSSUA RESERVATÓRIO DE FIBRA/FIBROCIMENTO   FORNECIMENTO E INSTALAÇÃO. AF_06/2016</v>
          </cell>
          <cell r="C4041" t="str">
            <v>UN</v>
          </cell>
          <cell r="D4041">
            <v>53.57</v>
          </cell>
        </row>
        <row r="4042">
          <cell r="A4042">
            <v>94670</v>
          </cell>
          <cell r="B4042" t="str">
            <v>ADAPTADOR CURTO COM BOLSA E ROSCA PARA REGISTRO, PVC, SOLDÁVEL, DN 110 MM X 4 , INSTALADO EM RESERVAÇÃO DE ÁGUA DE EDIFICAÇÃO QUE POSSUA RESERVATÓRIO DE FIBRA/FIBROCIMENTO   FORNECIMENTO E INSTALAÇÃO. AF_06/2016</v>
          </cell>
          <cell r="C4042" t="str">
            <v>UN</v>
          </cell>
          <cell r="D4042">
            <v>52.18</v>
          </cell>
        </row>
        <row r="4043">
          <cell r="A4043">
            <v>94671</v>
          </cell>
          <cell r="B4043" t="str">
            <v>LUVA, PVC, SOLDÁVEL, DN 110 MM, INSTALADO EM RESERVAÇÃO DE ÁGUA DE EDIFICAÇÃO QUE POSSUA RESERVATÓRIO DE FIBRA/FIBROCIMENTO   FORNECIMENTO E INSTALAÇÃO. AF_06/2016</v>
          </cell>
          <cell r="C4043" t="str">
            <v>UN</v>
          </cell>
          <cell r="D4043">
            <v>73.39</v>
          </cell>
        </row>
        <row r="4044">
          <cell r="A4044">
            <v>94672</v>
          </cell>
          <cell r="B4044" t="str">
            <v>JOELHO 90 GRAUS COM BUCHA DE LATÃO, PVC, SOLDÁVEL, DN  25 MM, X 3/4 INSTALADO EM RESERVAÇÃO DE ÁGUA DE EDIFICAÇÃO QUE POSSUA RESERVATÓRIO DE FIBRA/FIBROCIMENTO   FORNECIMENTO E INSTALAÇÃO. AF_06/2016</v>
          </cell>
          <cell r="C4044" t="str">
            <v>UN</v>
          </cell>
          <cell r="D4044">
            <v>7.86</v>
          </cell>
        </row>
        <row r="4045">
          <cell r="A4045">
            <v>94673</v>
          </cell>
          <cell r="B4045" t="str">
            <v>CURVA 90 GRAUS, PVC, SOLDÁVEL, DN  25 MM, INSTALADO EM RESERVAÇÃO DE ÁGUA DE EDIFICAÇÃO QUE POSSUA RESERVATÓRIO DE FIBRA/FIBROCIMENTO   FORNECIMENTO E INSTALAÇÃO. AF_06/2016</v>
          </cell>
          <cell r="C4045" t="str">
            <v>UN</v>
          </cell>
          <cell r="D4045">
            <v>7.69</v>
          </cell>
        </row>
        <row r="4046">
          <cell r="A4046">
            <v>94674</v>
          </cell>
          <cell r="B4046" t="str">
            <v>JOELHO 90 GRAUS, PVC, SOLDÁVEL, DN 32 MM INSTALADO EM RESERVAÇÃO DE ÁGUA DE EDIFICAÇÃO QUE POSSUA RESERVATÓRIO DE FIBRA/FIBROCIMENTO   FORNECIMENTO E INSTALAÇÃO. AF_06/2016</v>
          </cell>
          <cell r="C4046" t="str">
            <v>UN</v>
          </cell>
          <cell r="D4046">
            <v>7.1</v>
          </cell>
        </row>
        <row r="4047">
          <cell r="A4047">
            <v>94675</v>
          </cell>
          <cell r="B4047" t="str">
            <v>CURVA 90 GRAUS, PVC, SOLDÁVEL, DN 32 MM, INSTALADO EM RESERVAÇÃO DE ÁGUA DE EDIFICAÇÃO QUE POSSUA RESERVATÓRIO DE FIBRA/FIBROCIMENTO   FORNECIMENTO E INSTALAÇÃO. AF_06/2016</v>
          </cell>
          <cell r="C4047" t="str">
            <v>UN</v>
          </cell>
          <cell r="D4047">
            <v>10.3</v>
          </cell>
        </row>
        <row r="4048">
          <cell r="A4048">
            <v>94676</v>
          </cell>
          <cell r="B4048" t="str">
            <v>JOELHO 90 GRAUS, PVC, SOLDÁVEL, DN 40 MM INSTALADO EM RESERVAÇÃO DE ÁGUA DE EDIFICAÇÃO QUE POSSUA RESERVATÓRIO DE FIBRA/FIBROCIMENTO   FORNECIMENTO E INSTALAÇÃO. AF_06/2016</v>
          </cell>
          <cell r="C4048" t="str">
            <v>UN</v>
          </cell>
          <cell r="D4048">
            <v>11.99</v>
          </cell>
        </row>
        <row r="4049">
          <cell r="A4049">
            <v>94677</v>
          </cell>
          <cell r="B4049" t="str">
            <v>CURVA 90 GRAUS, PVC, SOLDÁVEL, DN 40 MM, INSTALADO EM RESERVAÇÃO DE ÁGUA DE EDIFICAÇÃO QUE POSSUA RESERVATÓRIO DE FIBRA/FIBROCIMENTO   FORNECIMENTO E INSTALAÇÃO. AF_06/2016</v>
          </cell>
          <cell r="C4049" t="str">
            <v>UN</v>
          </cell>
          <cell r="D4049">
            <v>16.809999999999999</v>
          </cell>
        </row>
        <row r="4050">
          <cell r="A4050">
            <v>94678</v>
          </cell>
          <cell r="B4050" t="str">
            <v>JOELHO 90 GRAUS, PVC, SOLDÁVEL, DN 50 MM INSTALADO EM RESERVAÇÃO DE ÁGUA DE EDIFICAÇÃO QUE POSSUA RESERVATÓRIO DE FIBRA/FIBROCIMENTO   FORNECIMENTO E INSTALAÇÃO. AF_06/2016</v>
          </cell>
          <cell r="C4050" t="str">
            <v>UN</v>
          </cell>
          <cell r="D4050">
            <v>12.28</v>
          </cell>
        </row>
        <row r="4051">
          <cell r="A4051">
            <v>94679</v>
          </cell>
          <cell r="B4051" t="str">
            <v>CURVA 90 GRAUS, PVC, SOLDÁVEL, DN 50 MM, INSTALADO EM RESERVAÇÃO DE ÁGUA DE EDIFICAÇÃO QUE POSSUA RESERVATÓRIO DE FIBRA/FIBROCIMENTO   FORNECIMENTO E INSTALAÇÃO. AF_06/2016</v>
          </cell>
          <cell r="C4051" t="str">
            <v>UN</v>
          </cell>
          <cell r="D4051">
            <v>18.63</v>
          </cell>
        </row>
        <row r="4052">
          <cell r="A4052">
            <v>94680</v>
          </cell>
          <cell r="B4052" t="str">
            <v>JOELHO 90 GRAUS, PVC, SOLDÁVEL, DN 60 MM INSTALADO EM RESERVAÇÃO DE ÁGUA DE EDIFICAÇÃO QUE POSSUA RESERVATÓRIO DE FIBRA/FIBROCIMENTO   FORNECIMENTO E INSTALAÇÃO. AF_06/2016</v>
          </cell>
          <cell r="C4052" t="str">
            <v>UN</v>
          </cell>
          <cell r="D4052">
            <v>31.54</v>
          </cell>
        </row>
        <row r="4053">
          <cell r="A4053">
            <v>94681</v>
          </cell>
          <cell r="B4053" t="str">
            <v>CURVA 90 GRAUS, PVC, SOLDÁVEL, DN 60 MM, INSTALADO EM RESERVAÇÃO DE ÁGUA DE EDIFICAÇÃO QUE POSSUA RESERVATÓRIO DE FIBRA/FIBROCIMENTO   FORNECIMENTO E INSTALAÇÃO. AF_06/2016</v>
          </cell>
          <cell r="C4053" t="str">
            <v>UN</v>
          </cell>
          <cell r="D4053">
            <v>40.25</v>
          </cell>
        </row>
        <row r="4054">
          <cell r="A4054">
            <v>94682</v>
          </cell>
          <cell r="B4054" t="str">
            <v>JOELHO 90 GRAUS, PVC, SOLDÁVEL, DN 75 MM INSTALADO EM RESERVAÇÃO DE ÁGUA DE EDIFICAÇÃO QUE POSSUA RESERVATÓRIO DE FIBRA/FIBROCIMENTO   FORNECIMENTO E INSTALAÇÃO. AF_06/2016</v>
          </cell>
          <cell r="C4054" t="str">
            <v>UN</v>
          </cell>
          <cell r="D4054">
            <v>76.34</v>
          </cell>
        </row>
        <row r="4055">
          <cell r="A4055">
            <v>94683</v>
          </cell>
          <cell r="B4055" t="str">
            <v>CURVA 90 GRAUS, PVC, SOLDÁVEL, DN 75 MM, INSTALADO EM RESERVAÇÃO DE ÁGUA DE EDIFICAÇÃO QUE POSSUA RESERVATÓRIO DE FIBRA/FIBROCIMENTO   FORNECIMENTO E INSTALAÇÃO. AF_06/2016</v>
          </cell>
          <cell r="C4055" t="str">
            <v>UN</v>
          </cell>
          <cell r="D4055">
            <v>50.78</v>
          </cell>
        </row>
        <row r="4056">
          <cell r="A4056">
            <v>94684</v>
          </cell>
          <cell r="B4056" t="str">
            <v>JOELHO 90 GRAUS, PVC, SOLDÁVEL, DN 85 MM INSTALADO EM RESERVAÇÃO DE ÁGUA DE EDIFICAÇÃO QUE POSSUA RESERVATÓRIO DE FIBRA/FIBROCIMENTO   FORNECIMENTO E INSTALAÇÃO. AF_06/2016</v>
          </cell>
          <cell r="C4056" t="str">
            <v>UN</v>
          </cell>
          <cell r="D4056">
            <v>99.77</v>
          </cell>
        </row>
        <row r="4057">
          <cell r="A4057">
            <v>94685</v>
          </cell>
          <cell r="B4057" t="str">
            <v>CURVA 90 GRAUS, PVC, SOLDÁVEL, DN 85 MM, INSTALADO EM RESERVAÇÃO DE ÁGUA DE EDIFICAÇÃO QUE POSSUA RESERVATÓRIO DE FIBRA/FIBROCIMENTO   FORNECIMENTO E INSTALAÇÃO. AF_06/2016</v>
          </cell>
          <cell r="C4057" t="str">
            <v>UN</v>
          </cell>
          <cell r="D4057">
            <v>78.5</v>
          </cell>
        </row>
        <row r="4058">
          <cell r="A4058">
            <v>94686</v>
          </cell>
          <cell r="B4058" t="str">
            <v>JOELHO 90 GRAUS, PVC, SOLDÁVEL, DN 110 MM INSTALADO EM RESERVAÇÃO DE ÁGUA DE EDIFICAÇÃO QUE POSSUA RESERVATÓRIO DE FIBRA/FIBROCIMENTO   FORNECIMENTO E INSTALAÇÃO. AF_06/2016</v>
          </cell>
          <cell r="C4058" t="str">
            <v>UN</v>
          </cell>
          <cell r="D4058">
            <v>179.98</v>
          </cell>
        </row>
        <row r="4059">
          <cell r="A4059">
            <v>94687</v>
          </cell>
          <cell r="B4059" t="str">
            <v>CURVA 90 GRAUS, PVC, SOLDÁVEL, DN 110 MM, INSTALADO EM RESERVAÇÃO DE ÁGUA DE EDIFICAÇÃO QUE POSSUA RESERVATÓRIO DE FIBRA/FIBROCIMENTO   FORNECIMENTO E INSTALAÇÃO. AF_06/2016</v>
          </cell>
          <cell r="C4059" t="str">
            <v>UN</v>
          </cell>
          <cell r="D4059">
            <v>147.91</v>
          </cell>
        </row>
        <row r="4060">
          <cell r="A4060">
            <v>94688</v>
          </cell>
          <cell r="B4060" t="str">
            <v>TÊ, PVC, SOLDÁVEL, DN  25 MM INSTALADO EM RESERVAÇÃO DE ÁGUA DE EDIFICAÇÃO QUE POSSUA RESERVATÓRIO DE FIBRA/FIBROCIMENTO   FORNECIMENTO E INSTALAÇÃO. AF_06/2016</v>
          </cell>
          <cell r="C4060" t="str">
            <v>UN</v>
          </cell>
          <cell r="D4060">
            <v>8.51</v>
          </cell>
        </row>
        <row r="4061">
          <cell r="A4061">
            <v>94689</v>
          </cell>
          <cell r="B4061" t="str">
            <v>TÊ COM BUCHA DE LATÃO NA BOLSA CENTRAL, PVC, SOLDÁVEL, DN  25 MM X 3/4 , INSTALADO EM RESERVAÇÃO DE ÁGUA DE EDIFICAÇÃO QUE POSSUA RESERVATÓRIO DE FIBRA/FIBROCIMENTO   FORNECIMENTO E INSTALAÇÃO. AF_06/2016</v>
          </cell>
          <cell r="C4061" t="str">
            <v>UN</v>
          </cell>
          <cell r="D4061">
            <v>10.81</v>
          </cell>
        </row>
        <row r="4062">
          <cell r="A4062">
            <v>94690</v>
          </cell>
          <cell r="B4062" t="str">
            <v>TÊ, PVC, SOLDÁVEL, DN 32 MM INSTALADO EM RESERVAÇÃO DE ÁGUA DE EDIFICAÇÃO QUE POSSUA RESERVATÓRIO DE FIBRA/FIBROCIMENTO   FORNECIMENTO E INSTALAÇÃO. AF_06/2016</v>
          </cell>
          <cell r="C4062" t="str">
            <v>UN</v>
          </cell>
          <cell r="D4062">
            <v>10.44</v>
          </cell>
        </row>
        <row r="4063">
          <cell r="A4063">
            <v>94691</v>
          </cell>
          <cell r="B4063" t="str">
            <v>TÊ DE REDUÇÃO, PVC, SOLDÁVEL, DN 32 MM X  25 MM, INSTALADO EM RESERVAÇÃO DE ÁGUA DE EDIFICAÇÃO QUE POSSUA RESERVATÓRIO DE FIBRA/FIBROCIMENTO   FORNECIMENTO E INSTALAÇÃO. AF_06/2016</v>
          </cell>
          <cell r="C4063" t="str">
            <v>UN</v>
          </cell>
          <cell r="D4063">
            <v>11.77</v>
          </cell>
        </row>
        <row r="4064">
          <cell r="A4064">
            <v>94692</v>
          </cell>
          <cell r="B4064" t="str">
            <v>TÊ, PVC, SOLDÁVEL, DN 40 MM INSTALADO EM RESERVAÇÃO DE ÁGUA DE EDIFICAÇÃO QUE POSSUA RESERVATÓRIO DE FIBRA/FIBROCIMENTO   FORNECIMENTO E INSTALAÇÃO. AF_06/2016</v>
          </cell>
          <cell r="C4064" t="str">
            <v>UN</v>
          </cell>
          <cell r="D4064">
            <v>17.829999999999998</v>
          </cell>
        </row>
        <row r="4065">
          <cell r="A4065">
            <v>94693</v>
          </cell>
          <cell r="B4065" t="str">
            <v>TÊ DE REDUÇÃO, PVC, SOLDÁVEL, DN 40 MM X 32 MM, INSTALADO EM RESERVAÇÃO DE ÁGUA DE EDIFICAÇÃO QUE POSSUA RESERVATÓRIO DE FIBRA/FIBROCIMENTO   FORNECIMENTO E INSTALAÇÃO. AF_06/2016</v>
          </cell>
          <cell r="C4065" t="str">
            <v>UN</v>
          </cell>
          <cell r="D4065">
            <v>18.510000000000002</v>
          </cell>
        </row>
        <row r="4066">
          <cell r="A4066">
            <v>94694</v>
          </cell>
          <cell r="B4066" t="str">
            <v>TÊ, PVC, SOLDÁVEL, DN 50 MM INSTALADO EM RESERVAÇÃO DE ÁGUA DE EDIFICAÇÃO QUE POSSUA RESERVATÓRIO DE FIBRA/FIBROCIMENTO   FORNECIMENTO E INSTALAÇÃO. AF_06/2016</v>
          </cell>
          <cell r="C4066" t="str">
            <v>UN</v>
          </cell>
          <cell r="D4066">
            <v>18.54</v>
          </cell>
        </row>
        <row r="4067">
          <cell r="A4067">
            <v>94695</v>
          </cell>
          <cell r="B4067" t="str">
            <v>TÊ DE REDUÇÃO, PVC, SOLDÁVEL, DN 50 MM X 40 MM, INSTALADO EM RESERVAÇÃO DE ÁGUA DE EDIFICAÇÃO QUE POSSUA RESERVATÓRIO DE FIBRA/FIBROCIMENTO   FORNECIMENTO E INSTALAÇÃO. AF_06/2016</v>
          </cell>
          <cell r="C4067" t="str">
            <v>UN</v>
          </cell>
          <cell r="D4067">
            <v>23.74</v>
          </cell>
        </row>
        <row r="4068">
          <cell r="A4068">
            <v>94696</v>
          </cell>
          <cell r="B4068" t="str">
            <v>TÊ, PVC, SOLDÁVEL, DN 60 MM INSTALADO EM RESERVAÇÃO DE ÁGUA DE EDIFICAÇÃO QUE POSSUA RESERVATÓRIO DE FIBRA/FIBROCIMENTO   FORNECIMENTO E INSTALAÇÃO. AF_06/2016</v>
          </cell>
          <cell r="C4068" t="str">
            <v>UN</v>
          </cell>
          <cell r="D4068">
            <v>41.48</v>
          </cell>
        </row>
        <row r="4069">
          <cell r="A4069">
            <v>94697</v>
          </cell>
          <cell r="B4069" t="str">
            <v>TÊ, PVC, SOLDÁVEL, DN 75 MM INSTALADO EM RESERVAÇÃO DE ÁGUA DE EDIFICAÇÃO QUE POSSUA RESERVATÓRIO DE FIBRA/FIBROCIMENTO   FORNECIMENTO E INSTALAÇÃO. AF_06/2016</v>
          </cell>
          <cell r="C4069" t="str">
            <v>UN</v>
          </cell>
          <cell r="D4069">
            <v>61.59</v>
          </cell>
        </row>
        <row r="4070">
          <cell r="A4070">
            <v>94698</v>
          </cell>
          <cell r="B4070" t="str">
            <v>TÊ DE REDUÇÃO, PVC, SOLDÁVEL, DN 75 MM X 50 MM, INSTALADO EM RESERVAÇÃO DE ÁGUA DE EDIFICAÇÃO QUE POSSUA RESERVATÓRIO DE FIBRA/FIBROCIMENTO   FORNECIMENTO E INSTALAÇÃO. AF_06/2016</v>
          </cell>
          <cell r="C4070" t="str">
            <v>UN</v>
          </cell>
          <cell r="D4070">
            <v>54.52</v>
          </cell>
        </row>
        <row r="4071">
          <cell r="A4071">
            <v>94699</v>
          </cell>
          <cell r="B4071" t="str">
            <v>TÊ, PVC, SOLDÁVEL, DN 85 MM INSTALADO EM RESERVAÇÃO DE ÁGUA DE EDIFICAÇÃO QUE POSSUA RESERVATÓRIO DE FIBRA/FIBROCIMENTO   FORNECIMENTO E INSTALAÇÃO. AF_06/2016</v>
          </cell>
          <cell r="C4071" t="str">
            <v>UN</v>
          </cell>
          <cell r="D4071">
            <v>104.35</v>
          </cell>
        </row>
        <row r="4072">
          <cell r="A4072">
            <v>94700</v>
          </cell>
          <cell r="B4072" t="str">
            <v>TÊ DE REDUÇÃO, PVC, SOLDÁVEL, DN 85 MM X 60 MM, INSTALADO EM RESERVAÇÃO DE ÁGUA DE EDIFICAÇÃO QUE POSSUA RESERVATÓRIO DE FIBRA/FIBROCIMENTO   FORNECIMENTO E INSTALAÇÃO. AF_06/2016</v>
          </cell>
          <cell r="C4072" t="str">
            <v>UN</v>
          </cell>
          <cell r="D4072">
            <v>89.87</v>
          </cell>
        </row>
        <row r="4073">
          <cell r="A4073">
            <v>94701</v>
          </cell>
          <cell r="B4073" t="str">
            <v>TÊ, PVC, SOLDÁVEL, DN 110 MM INSTALADO EM RESERVAÇÃO DE ÁGUA DE EDIFICAÇÃO QUE POSSUA RESERVATÓRIO DE FIBRA/FIBROCIMENTO   FORNECIMENTO E INSTALAÇÃO. AF_06/2016</v>
          </cell>
          <cell r="C4073" t="str">
            <v>UN</v>
          </cell>
          <cell r="D4073">
            <v>150.26</v>
          </cell>
        </row>
        <row r="4074">
          <cell r="A4074">
            <v>94702</v>
          </cell>
          <cell r="B4074" t="str">
            <v>TÊ DE REDUÇÃO, PVC, SOLDÁVEL, DN 110 MM X 60 MM, INSTALADO EM RESERVAÇÃO DE ÁGUA DE EDIFICAÇÃO QUE POSSUA RESERVATÓRIO DE FIBRA/FIBROCIMENTO   FORNECIMENTO E INSTALAÇÃO. AF_06/2016</v>
          </cell>
          <cell r="C4074" t="str">
            <v>UN</v>
          </cell>
          <cell r="D4074">
            <v>142.85</v>
          </cell>
        </row>
        <row r="4075">
          <cell r="A4075">
            <v>94703</v>
          </cell>
          <cell r="B4075" t="str">
            <v>ADAPTADOR COM FLANGE E ANEL DE VEDAÇÃO, PVC, SOLDÁVEL, DN  25 MM X 3/4 , INSTALADO EM RESERVAÇÃO DE ÁGUA DE EDIFICAÇÃO QUE POSSUA RESERVATÓRIO DE FIBRA/FIBROCIMENTO   FORNECIMENTO E INSTALAÇÃO. AF_06/2016</v>
          </cell>
          <cell r="C4075" t="str">
            <v>UN</v>
          </cell>
          <cell r="D4075">
            <v>13.82</v>
          </cell>
        </row>
        <row r="4076">
          <cell r="A4076">
            <v>94704</v>
          </cell>
          <cell r="B4076" t="str">
            <v>ADAPTADOR COM FLANGE E ANEL DE VEDAÇÃO, PVC, SOLDÁVEL, DN 32 MM X 1 , INSTALADO EM RESERVAÇÃO DE ÁGUA DE EDIFICAÇÃO QUE POSSUA RESERVATÓRIO DE FIBRA/FIBROCIMENTO   FORNECIMENTO E INSTALAÇÃO. AF_06/2016</v>
          </cell>
          <cell r="C4076" t="str">
            <v>UN</v>
          </cell>
          <cell r="D4076">
            <v>16.04</v>
          </cell>
        </row>
        <row r="4077">
          <cell r="A4077">
            <v>94705</v>
          </cell>
          <cell r="B4077" t="str">
            <v>ADAPTADOR COM FLANGE E ANEL DE VEDAÇÃO, PVC, SOLDÁVEL, DN 40 MM X 1 1/4 , INSTALADO EM RESERVAÇÃO DE ÁGUA DE EDIFICAÇÃO QUE POSSUA RESERVATÓRIO DE FIBRA/FIBROCIMENTO   FORNECIMENTO E INSTALAÇÃO. AF_06/2016</v>
          </cell>
          <cell r="C4077" t="str">
            <v>UN</v>
          </cell>
          <cell r="D4077">
            <v>19.41</v>
          </cell>
        </row>
        <row r="4078">
          <cell r="A4078">
            <v>94706</v>
          </cell>
          <cell r="B4078" t="str">
            <v>ADAPTADOR COM FLANGE E ANEL DE VEDAÇÃO, PVC, SOLDÁVEL, DN 50 MM X 1 1/2 , INSTALADO EM RESERVAÇÃO DE ÁGUA DE EDIFICAÇÃO QUE POSSUA RESERVATÓRIO DE FIBRA/FIBROCIMENTO   FORNECIMENTO E INSTALAÇÃO. AF_06/2016</v>
          </cell>
          <cell r="C4078" t="str">
            <v>UN</v>
          </cell>
          <cell r="D4078">
            <v>29.16</v>
          </cell>
        </row>
        <row r="4079">
          <cell r="A4079">
            <v>94707</v>
          </cell>
          <cell r="B4079" t="str">
            <v>ADAPTADOR COM FLANGE E ANEL DE VEDAÇÃO, PVC, SOLDÁVEL, DN 60 MM X 2 , INSTALADO EM RESERVAÇÃO DE ÁGUA DE EDIFICAÇÃO QUE POSSUA RESERVATÓRIO DE FIBRA/FIBROCIMENTO   FORNECIMENTO E INSTALAÇÃO. AF_06/2016</v>
          </cell>
          <cell r="C4079" t="str">
            <v>UN</v>
          </cell>
          <cell r="D4079">
            <v>35.4</v>
          </cell>
        </row>
        <row r="4080">
          <cell r="A4080">
            <v>94708</v>
          </cell>
          <cell r="B4080" t="str">
            <v>ADAPTADOR COM FLANGES LIVRES, PVC, SOLDÁVEL, DN  25 MM X 3/4 , INSTALADO EM RESERVAÇÃO DE ÁGUA DE EDIFICAÇÃO QUE POSSUA RESERVATÓRIO DE FIBRA/FIBROCIMENTO   FORNECIMENTO E INSTALAÇÃO. AF_06/2016</v>
          </cell>
          <cell r="C4080" t="str">
            <v>UN</v>
          </cell>
          <cell r="D4080">
            <v>18.13</v>
          </cell>
        </row>
        <row r="4081">
          <cell r="A4081">
            <v>94709</v>
          </cell>
          <cell r="B4081" t="str">
            <v>ADAPTADOR COM FLANGES LIVRES, PVC, SOLDÁVEL, DN 32 MM X 1 , INSTALADO EM RESERVAÇÃO DE ÁGUA DE EDIFICAÇÃO QUE POSSUA RESERVATÓRIO DE FIBRA/FIBROCIMENTO   FORNECIMENTO E INSTALAÇÃO. AF_06/2016</v>
          </cell>
          <cell r="C4081" t="str">
            <v>UN</v>
          </cell>
          <cell r="D4081">
            <v>22.56</v>
          </cell>
        </row>
        <row r="4082">
          <cell r="A4082">
            <v>94710</v>
          </cell>
          <cell r="B4082" t="str">
            <v>ADAPTADOR COM FLANGES LIVRES, PVC, SOLDÁVEL, DN 40 MM X 1 1/4 , INSTALADO EM RESERVAÇÃO DE ÁGUA DE EDIFICAÇÃO QUE POSSUA RESERVATÓRIO DE FIBRA/FIBROCIMENTO   FORNECIMENTO E INSTALAÇÃO. AF_06/2016</v>
          </cell>
          <cell r="C4082" t="str">
            <v>UN</v>
          </cell>
          <cell r="D4082">
            <v>33.56</v>
          </cell>
        </row>
        <row r="4083">
          <cell r="A4083">
            <v>94711</v>
          </cell>
          <cell r="B4083" t="str">
            <v>ADAPTADOR COM FLANGES LIVRES, PVC, SOLDÁVEL, DN 50 MM X 1 1/2 , INSTALADO EM RESERVAÇÃO DE ÁGUA DE EDIFICAÇÃO QUE POSSUA RESERVATÓRIO DE FIBRA/FIBROCIMENTO   FORNECIMENTO E INSTALAÇÃO. AF_06/2016</v>
          </cell>
          <cell r="C4083" t="str">
            <v>UN</v>
          </cell>
          <cell r="D4083">
            <v>41.75</v>
          </cell>
        </row>
        <row r="4084">
          <cell r="A4084">
            <v>94712</v>
          </cell>
          <cell r="B4084" t="str">
            <v>ADAPTADOR COM FLANGES LIVRES, PVC, SOLDÁVEL, DN 60 MM X 2 , INSTALADO EM RESERVAÇÃO DE ÁGUA DE EDIFICAÇÃO QUE POSSUA RESERVATÓRIO DE FIBRA/FIBROCIMENTO   FORNECIMENTO E INSTALAÇÃO. AF_06/2016</v>
          </cell>
          <cell r="C4084" t="str">
            <v>UN</v>
          </cell>
          <cell r="D4084">
            <v>54.38</v>
          </cell>
        </row>
        <row r="4085">
          <cell r="A4085">
            <v>94713</v>
          </cell>
          <cell r="B4085" t="str">
            <v>ADAPTADOR COM FLANGES LIVRES, PVC, SOLDÁVEL, DN 75 MM X 2 1/2 , INSTALADO EM RESERVAÇÃO DE ÁGUA DE EDIFICAÇÃO QUE POSSUA RESERVATÓRIO DE FIBRA/FIBROCIMENTO   FORNECIMENTO E INSTALAÇÃO. AF_06/2016</v>
          </cell>
          <cell r="C4085" t="str">
            <v>UN</v>
          </cell>
          <cell r="D4085">
            <v>134.47</v>
          </cell>
        </row>
        <row r="4086">
          <cell r="A4086">
            <v>94714</v>
          </cell>
          <cell r="B4086" t="str">
            <v>ADAPTADOR COM FLANGES LIVRES, PVC, SOLDÁVEL, DN 85 MM X 3 , INSTALADO EM RESERVAÇÃO DE ÁGUA DE EDIFICAÇÃO QUE POSSUA RESERVATÓRIO DE FIBRA/FIBROCIMENTO   FORNECIMENTO E INSTALAÇÃO. AF_06/2016</v>
          </cell>
          <cell r="C4086" t="str">
            <v>UN</v>
          </cell>
          <cell r="D4086">
            <v>180.66</v>
          </cell>
        </row>
        <row r="4087">
          <cell r="A4087">
            <v>94715</v>
          </cell>
          <cell r="B4087" t="str">
            <v>ADAPTADOR COM FLANGES LIVRES, PVC, SOLDÁVEL, DN 110 MM X 4 , INSTALADO EM RESERVAÇÃO DE ÁGUA DE EDIFICAÇÃO QUE POSSUA RESERVATÓRIO DE FIBRA/FIBROCIMENTO   FORNECIMENTO E INSTALAÇÃO. AF_06/2016</v>
          </cell>
          <cell r="C4087" t="str">
            <v>UN</v>
          </cell>
          <cell r="D4087">
            <v>247.63</v>
          </cell>
        </row>
        <row r="4088">
          <cell r="A4088">
            <v>94724</v>
          </cell>
          <cell r="B4088" t="str">
            <v>CONECTOR, CPVC, SOLDÁVEL, DN 22 MM X 3/4, INSTALADO EM RESERVAÇÃO DE ÁGUA DE EDIFICAÇÃO QUE POSSUA RESERVATÓRIO DE FIBRA/FIBROCIMENTO  FORNECIMENTO E INSTALAÇÃO. AF_06/2016</v>
          </cell>
          <cell r="C4088" t="str">
            <v>UN</v>
          </cell>
          <cell r="D4088">
            <v>28.1</v>
          </cell>
        </row>
        <row r="4089">
          <cell r="A4089">
            <v>94725</v>
          </cell>
          <cell r="B4089" t="str">
            <v>LUVA, CPVC, SOLDÁVEL, DN 22 MM, INSTALADO EM RESERVAÇÃO DE ÁGUA DE EDIFICAÇÃO QUE POSSUA RESERVATÓRIO DE FIBRA/FIBROCIMENTO  FORNECIMENTO E INSTALAÇÃO. AF_06/2016</v>
          </cell>
          <cell r="C4089" t="str">
            <v>UN</v>
          </cell>
          <cell r="D4089">
            <v>6</v>
          </cell>
        </row>
        <row r="4090">
          <cell r="A4090">
            <v>94726</v>
          </cell>
          <cell r="B4090" t="str">
            <v>CONECTOR, CPVC, SOLDÁVEL, DN 28 MM X 1, INSTALADO EM RESERVAÇÃO DE ÁGUA DE EDIFICAÇÃO QUE POSSUA RESERVATÓRIO DE FIBRA/FIBROCIMENTO  FORNECIMENTO E INSTALAÇÃO. AF_06/2016</v>
          </cell>
          <cell r="C4090" t="str">
            <v>UN</v>
          </cell>
          <cell r="D4090">
            <v>43.91</v>
          </cell>
        </row>
        <row r="4091">
          <cell r="A4091">
            <v>94727</v>
          </cell>
          <cell r="B4091" t="str">
            <v>LUVA, CPVC, SOLDÁVEL, DN 28 MM, INSTALADO EM RESERVAÇÃO DE ÁGUA DE EDIFICAÇÃO QUE POSSUA RESERVATÓRIO DE FIBRA/FIBROCIMENTO  FORNECIMENTO E INSTALAÇÃO. AF_06/2016</v>
          </cell>
          <cell r="C4091" t="str">
            <v>UN</v>
          </cell>
          <cell r="D4091">
            <v>8.93</v>
          </cell>
        </row>
        <row r="4092">
          <cell r="A4092">
            <v>94728</v>
          </cell>
          <cell r="B4092" t="str">
            <v>CONECTOR, CPVC, SOLDÁVEL, DN 35 MM X 1 1/4, INSTALADO EM RESERVAÇÃO DE ÁGUA DE EDIFICAÇÃO QUE POSSUA RESERVATÓRIO DE FIBRA/FIBROCIMENTO  FORNECIMENTO E INSTALAÇÃO. AF_06/2016</v>
          </cell>
          <cell r="C4092" t="str">
            <v>UN</v>
          </cell>
          <cell r="D4092">
            <v>168.46</v>
          </cell>
        </row>
        <row r="4093">
          <cell r="A4093">
            <v>94729</v>
          </cell>
          <cell r="B4093" t="str">
            <v>LUVA, CPVC, SOLDÁVEL, DN 35 MM, INSTALADO EM RESERVAÇÃO DE ÁGUA DE EDIFICAÇÃO QUE POSSUA RESERVATÓRIO DE FIBRA/FIBROCIMENTO  FORNECIMENTO E INSTALAÇÃO. AF_06/2016</v>
          </cell>
          <cell r="C4093" t="str">
            <v>UN</v>
          </cell>
          <cell r="D4093">
            <v>16.16</v>
          </cell>
        </row>
        <row r="4094">
          <cell r="A4094">
            <v>94730</v>
          </cell>
          <cell r="B4094" t="str">
            <v>CONECTOR, CPVC, SOLDÁVEL, DN 42 MM X 1 1/2, INSTALADO EM RESERVAÇÃO DE ÁGUA DE EDIFICAÇÃO QUE POSSUA RESERVATÓRIO DE FIBRA/FIBROCIMENTO  FORNECIMENTO E INSTALAÇÃO. AF_06/2016</v>
          </cell>
          <cell r="C4094" t="str">
            <v>UN</v>
          </cell>
          <cell r="D4094">
            <v>204.92</v>
          </cell>
        </row>
        <row r="4095">
          <cell r="A4095">
            <v>94731</v>
          </cell>
          <cell r="B4095" t="str">
            <v>LUVA, CPVC, SOLDÁVEL, DN 42 MM, INSTALADO EM RESERVAÇÃO DE ÁGUA DE EDIFICAÇÃO QUE POSSUA RESERVATÓRIO DE FIBRA/FIBROCIMENTO  FORNECIMENTO E INSTALAÇÃO. AF_06/2016</v>
          </cell>
          <cell r="C4095" t="str">
            <v>UN</v>
          </cell>
          <cell r="D4095">
            <v>20.6</v>
          </cell>
        </row>
        <row r="4096">
          <cell r="A4096">
            <v>94733</v>
          </cell>
          <cell r="B4096" t="str">
            <v>LUVA, CPVC, SOLDÁVEL, DN 54 MM, INSTALADO EM RESERVAÇÃO DE ÁGUA DE EDIFICAÇÃO QUE POSSUA RESERVATÓRIO DE FIBRA/FIBROCIMENTO  FORNECIMENTO E INSTALAÇÃO. AF_06/2016</v>
          </cell>
          <cell r="C4096" t="str">
            <v>UN</v>
          </cell>
          <cell r="D4096">
            <v>40.25</v>
          </cell>
        </row>
        <row r="4097">
          <cell r="A4097">
            <v>94737</v>
          </cell>
          <cell r="B4097" t="str">
            <v>LUVA, CPVC, SOLDÁVEL, DN 89 MM, INSTALADO EM RESERVAÇÃO DE ÁGUA DE EDIFICAÇÃO QUE POSSUA RESERVATÓRIO DE FIBRA/FIBROCIMENTO  FORNECIMENTO E INSTALAÇÃO. AF_06/2016</v>
          </cell>
          <cell r="C4097" t="str">
            <v>UN</v>
          </cell>
          <cell r="D4097">
            <v>173.12</v>
          </cell>
        </row>
        <row r="4098">
          <cell r="A4098">
            <v>94740</v>
          </cell>
          <cell r="B4098" t="str">
            <v>JOELHO 90 GRAUS, CPVC, SOLDÁVEL, DN 22 MM, INSTALADO EM RESERVAÇÃO DE ÁGUA DE EDIFICAÇÃO QUE POSSUA RESERVATÓRIO DE FIBRA/FIBROCIMENTO  FORNECIMENTO E INSTALAÇÃO. AF_06/2016</v>
          </cell>
          <cell r="C4098" t="str">
            <v>UN</v>
          </cell>
          <cell r="D4098">
            <v>9.57</v>
          </cell>
        </row>
        <row r="4099">
          <cell r="A4099">
            <v>94741</v>
          </cell>
          <cell r="B4099" t="str">
            <v>CURVA 90 GRAUS, CPVC, SOLDÁVEL, DN 22 MM, INSTALADO EM RESERVAÇÃO DE ÁGUA DE EDIFICAÇÃO QUE POSSUA RESERVATÓRIO DE FIBRA/FIBROCIMENTO  FORNECIMENTO E INSTALAÇÃO. AF_06/2016</v>
          </cell>
          <cell r="C4099" t="str">
            <v>UN</v>
          </cell>
          <cell r="D4099">
            <v>12.24</v>
          </cell>
        </row>
        <row r="4100">
          <cell r="A4100">
            <v>94742</v>
          </cell>
          <cell r="B4100" t="str">
            <v>JOELHO 90 GRAUS, CPVC, SOLDÁVEL, DN 28 MM, INSTALADO EM RESERVAÇÃO DE ÁGUA DE EDIFICAÇÃO QUE POSSUA RESERVATÓRIO DE FIBRA/FIBROCIMENTO  FORNECIMENTO E INSTALAÇÃO. AF_06/2016</v>
          </cell>
          <cell r="C4100" t="str">
            <v>UN</v>
          </cell>
          <cell r="D4100">
            <v>15.23</v>
          </cell>
        </row>
        <row r="4101">
          <cell r="A4101">
            <v>94743</v>
          </cell>
          <cell r="B4101" t="str">
            <v>CURVA 90 GRAUS, CPVC, SOLDÁVEL, DN 28 MM, INSTALADO EM RESERVAÇÃO DE ÁGUA DE EDIFICAÇÃO QUE POSSUA RESERVATÓRIO DE FIBRA/FIBROCIMENTO  FORNECIMENTO E INSTALAÇÃO. AF_06/2016</v>
          </cell>
          <cell r="C4101" t="str">
            <v>UN</v>
          </cell>
          <cell r="D4101">
            <v>16.91</v>
          </cell>
        </row>
        <row r="4102">
          <cell r="A4102">
            <v>94744</v>
          </cell>
          <cell r="B4102" t="str">
            <v>JOELHO 90 GRAUS, CPVC, SOLDÁVEL, DN 35 MM, INSTALADO EM RESERVAÇÃO DE ÁGUA DE EDIFICAÇÃO QUE POSSUA RESERVATÓRIO DE FIBRA/FIBROCIMENTO  FORNECIMENTO E INSTALAÇÃO. AF_06/2016</v>
          </cell>
          <cell r="C4102" t="str">
            <v>UN</v>
          </cell>
          <cell r="D4102">
            <v>24.68</v>
          </cell>
        </row>
        <row r="4103">
          <cell r="A4103">
            <v>94746</v>
          </cell>
          <cell r="B4103" t="str">
            <v>JOELHO 90 GRAUS, CPVC, SOLDÁVEL, DN 42 MM, INSTALADO EM RESERVAÇÃO DE ÁGUA DE EDIFICAÇÃO QUE POSSUA RESERVATÓRIO DE FIBRA/FIBROCIMENTO  FORNECIMENTO E INSTALAÇÃO. AF_06/2016</v>
          </cell>
          <cell r="C4103" t="str">
            <v>UN</v>
          </cell>
          <cell r="D4103">
            <v>35.93</v>
          </cell>
        </row>
        <row r="4104">
          <cell r="A4104">
            <v>94748</v>
          </cell>
          <cell r="B4104" t="str">
            <v>JOELHO 90 GRAUS, CPVC, SOLDÁVEL, DN 54 MM, INSTALADO EM RESERVAÇÃO DE ÁGUA DE EDIFICAÇÃO QUE POSSUA RESERVATÓRIO DE FIBRA/FIBROCIMENTO  FORNECIMENTO E INSTALAÇÃO. AF_06/2016</v>
          </cell>
          <cell r="C4104" t="str">
            <v>UN</v>
          </cell>
          <cell r="D4104">
            <v>74.680000000000007</v>
          </cell>
        </row>
        <row r="4105">
          <cell r="A4105">
            <v>94750</v>
          </cell>
          <cell r="B4105" t="str">
            <v>JOELHO 90 GRAUS, CPVC, SOLDÁVEL, DN 73 MM, INSTALADO EM RESERVAÇÃO DE ÁGUA DE EDIFICAÇÃO QUE POSSUA RESERVATÓRIO DE FIBRA/FIBROCIMENTO  FORNECIMENTO E INSTALAÇÃO. AF_06/2016</v>
          </cell>
          <cell r="C4105" t="str">
            <v>UN</v>
          </cell>
          <cell r="D4105">
            <v>181.14</v>
          </cell>
        </row>
        <row r="4106">
          <cell r="A4106">
            <v>94752</v>
          </cell>
          <cell r="B4106" t="str">
            <v>JOELHO 90 GRAUS, CPVC, SOLDÁVEL, DN 89 MM, INSTALADO EM RESERVAÇÃO DE ÁGUA DE EDIFICAÇÃO QUE POSSUA RESERVATÓRIO DE FIBRA/FIBROCIMENTO  FORNECIMENTO E INSTALAÇÃO. AF_06/2016</v>
          </cell>
          <cell r="C4106" t="str">
            <v>UN</v>
          </cell>
          <cell r="D4106">
            <v>218.54</v>
          </cell>
        </row>
        <row r="4107">
          <cell r="A4107">
            <v>94756</v>
          </cell>
          <cell r="B4107" t="str">
            <v>TE, CPVC, SOLDÁVEL, DN 22 MM, INSTALADO EM RESERVAÇÃO DE ÁGUA DE EDIFICAÇÃO QUE POSSUA RESERVATÓRIO DE FIBRA/FIBROCIMENTO  FORNECIMENTO E INSTALAÇÃO. AF_06/2016</v>
          </cell>
          <cell r="C4107" t="str">
            <v>UN</v>
          </cell>
          <cell r="D4107">
            <v>12.01</v>
          </cell>
        </row>
        <row r="4108">
          <cell r="A4108">
            <v>94757</v>
          </cell>
          <cell r="B4108" t="str">
            <v>TE, CPVC, SOLDÁVEL, DN 28 MM, INSTALADO EM RESERVAÇÃO DE ÁGUA DE EDIFICAÇÃO QUE POSSUA RESERVATÓRIO DE FIBRA/FIBROCIMENTO  FORNECIMENTO E INSTALAÇÃO. AF_06/2016</v>
          </cell>
          <cell r="C4108" t="str">
            <v>UN</v>
          </cell>
          <cell r="D4108">
            <v>17.059999999999999</v>
          </cell>
        </row>
        <row r="4109">
          <cell r="A4109">
            <v>94758</v>
          </cell>
          <cell r="B4109" t="str">
            <v>TE, CPVC, SOLDÁVEL, DN 35 MM, INSTALADO EM RESERVAÇÃO DE ÁGUA DE EDIFICAÇÃO QUE POSSUA RESERVATÓRIO DE FIBRA/FIBROCIMENTO  FORNECIMENTO E INSTALAÇÃO. AF_06/2016</v>
          </cell>
          <cell r="C4109" t="str">
            <v>UN</v>
          </cell>
          <cell r="D4109">
            <v>45.81</v>
          </cell>
        </row>
        <row r="4110">
          <cell r="A4110">
            <v>94759</v>
          </cell>
          <cell r="B4110" t="str">
            <v>TE, CPVC, SOLDÁVEL, DN 42 MM, INSTALADO EM RESERVAÇÃO DE ÁGUA DE EDIFICAÇÃO QUE POSSUA RESERVATÓRIO DE FIBRA/FIBROCIMENTO  FORNECIMENTO E INSTALAÇÃO. AF_06/2016</v>
          </cell>
          <cell r="C4110" t="str">
            <v>UN</v>
          </cell>
          <cell r="D4110">
            <v>57.04</v>
          </cell>
        </row>
        <row r="4111">
          <cell r="A4111">
            <v>94760</v>
          </cell>
          <cell r="B4111" t="str">
            <v>TE, CPVC, SOLDÁVEL, DN 54 MM, INSTALADO EM RESERVAÇÃO DE ÁGUA DE EDIFICAÇÃO QUE POSSUA RESERVATÓRIO DE FIBRA/FIBROCIMENTO  FORNECIMENTO E INSTALAÇÃO. AF_06/2016</v>
          </cell>
          <cell r="C4111" t="str">
            <v>UN</v>
          </cell>
          <cell r="D4111">
            <v>93.48</v>
          </cell>
        </row>
        <row r="4112">
          <cell r="A4112">
            <v>94761</v>
          </cell>
          <cell r="B4112" t="str">
            <v>TE, CPVC, SOLDÁVEL, DN 73 MM, INSTALADO EM RESERVAÇÃO DE ÁGUA DE EDIFICAÇÃO QUE POSSUA RESERVATÓRIO DE FIBRA/FIBROCIMENTO  FORNECIMENTO E INSTALAÇÃO. AF_06/2016</v>
          </cell>
          <cell r="C4112" t="str">
            <v>UN</v>
          </cell>
          <cell r="D4112">
            <v>206</v>
          </cell>
        </row>
        <row r="4113">
          <cell r="A4113">
            <v>94762</v>
          </cell>
          <cell r="B4113" t="str">
            <v>TE, CPVC, SOLDÁVEL, DN 89 MM, INSTALADO EM RESERVAÇÃO DE ÁGUA DE EDIFICAÇÃO QUE POSSUA RESERVATÓRIO DE FIBRA/FIBROCIMENTO  FORNECIMENTO E INSTALAÇÃO. AF_06/2016</v>
          </cell>
          <cell r="C4113" t="str">
            <v>UN</v>
          </cell>
          <cell r="D4113">
            <v>260.7</v>
          </cell>
        </row>
        <row r="4114">
          <cell r="A4114">
            <v>94783</v>
          </cell>
          <cell r="B4114" t="str">
            <v>ADAPTADOR COM FLANGE E ANEL DE VEDAÇÃO, PVC, SOLDÁVEL, DN  20 MM X 1/2 , INSTALADO EM RESERVAÇÃO DE ÁGUA DE EDIFICAÇÃO QUE POSSUA RESERVATÓRIO DE FIBRA/FIBROCIMENTO   FORNECIMENTO E INSTALAÇÃO. AF_06/2016</v>
          </cell>
          <cell r="C4114" t="str">
            <v>UN</v>
          </cell>
          <cell r="D4114">
            <v>12.85</v>
          </cell>
        </row>
        <row r="4115">
          <cell r="A4115">
            <v>94785</v>
          </cell>
          <cell r="B4115" t="str">
            <v>ADAPTADOR COM FLANGES LIVRES, PVC, SOLDÁVEL LONGO, DN 32 MM X 1 , INSTALADO EM RESERVAÇÃO DE ÁGUA DE EDIFICAÇÃO QUE POSSUA RESERVATÓRIO DE FIBRA/FIBROCIMENTO   FORNECIMENTO E INSTALAÇÃO. AF_06/2016</v>
          </cell>
          <cell r="C4115" t="str">
            <v>UN</v>
          </cell>
          <cell r="D4115">
            <v>22.88</v>
          </cell>
        </row>
        <row r="4116">
          <cell r="A4116">
            <v>94786</v>
          </cell>
          <cell r="B4116" t="str">
            <v>ADAPTADOR COM FLANGES LIVRES, PVC, SOLDÁVEL LONGO, DN 40 MM X 1 1/4 , INSTALADO EM RESERVAÇÃO DE ÁGUA DE EDIFICAÇÃO QUE POSSUA RESERVATÓRIO DE FIBRA/FIBROCIMENTO   FORNECIMENTO E INSTALAÇÃO. AF_06/2016</v>
          </cell>
          <cell r="C4116" t="str">
            <v>UN</v>
          </cell>
          <cell r="D4116">
            <v>29.16</v>
          </cell>
        </row>
        <row r="4117">
          <cell r="A4117">
            <v>94787</v>
          </cell>
          <cell r="B4117" t="str">
            <v>ADAPTADOR COM FLANGES LIVRES, PVC, SOLDÁVEL LONGO, DN 50 MM X 1 1/2 , INSTALADO EM RESERVAÇÃO DE ÁGUA DE EDIFICAÇÃO QUE POSSUA RESERVATÓRIO DE FIBRA/FIBROCIMENTO   FORNECIMENTO E INSTALAÇÃO. AF_06/2016</v>
          </cell>
          <cell r="C4117" t="str">
            <v>UN</v>
          </cell>
          <cell r="D4117">
            <v>40.090000000000003</v>
          </cell>
        </row>
        <row r="4118">
          <cell r="A4118">
            <v>94788</v>
          </cell>
          <cell r="B4118" t="str">
            <v>ADAPTADOR COM FLANGES LIVRES, PVC, SOLDÁVEL LONGO, DN 60 MM X 2 , INSTALADO EM RESERVAÇÃO DE ÁGUA DE EDIFICAÇÃO QUE POSSUA RESERVATÓRIO DE FIBRA/FIBROCIMENTO   FORNECIMENTO E INSTALAÇÃO. AF_06/2016</v>
          </cell>
          <cell r="C4118" t="str">
            <v>UN</v>
          </cell>
          <cell r="D4118">
            <v>55.88</v>
          </cell>
        </row>
        <row r="4119">
          <cell r="A4119">
            <v>94789</v>
          </cell>
          <cell r="B4119" t="str">
            <v>ADAPTADOR COM FLANGES LIVRES, PVC, SOLDÁVEL LONGO, DN 75 MM X 2 1/2 , INSTALADO EM RESERVAÇÃO DE ÁGUA DE EDIFICAÇÃO QUE POSSUA RESERVATÓRIO DE FIBRA/FIBROCIMENTO   FORNECIMENTO E INSTALAÇÃO. AF_06/2016</v>
          </cell>
          <cell r="C4119" t="str">
            <v>UN</v>
          </cell>
          <cell r="D4119">
            <v>165.43</v>
          </cell>
        </row>
        <row r="4120">
          <cell r="A4120">
            <v>94790</v>
          </cell>
          <cell r="B4120" t="str">
            <v>ADAPTADOR COM FLANGES LIVRES, PVC, SOLDÁVEL LONGO, DN 85 MM X 3 , INSTALADO EM RESERVAÇÃO DE ÁGUA DE EDIFICAÇÃO QUE POSSUA RESERVATÓRIO DE FIBRA/FIBROCIMENTO   FORNECIMENTO E INSTALAÇÃO. AF_06/2016</v>
          </cell>
          <cell r="C4120" t="str">
            <v>UN</v>
          </cell>
          <cell r="D4120">
            <v>190.62</v>
          </cell>
        </row>
        <row r="4121">
          <cell r="A4121">
            <v>94791</v>
          </cell>
          <cell r="B4121" t="str">
            <v>ADAPTADOR COM FLANGES LIVRES, PVC, SOLDÁVEL LONGO, DN 110 MM X 4 , INSTALADO EM RESERVAÇÃO DE ÁGUA DE EDIFICAÇÃO QUE POSSUA RESERVATÓRIO DE FIBRA/FIBROCIMENTO   FORNECIMENTO E INSTALAÇÃO. AF_06/2016</v>
          </cell>
          <cell r="C4121" t="str">
            <v>UN</v>
          </cell>
          <cell r="D4121">
            <v>265.17</v>
          </cell>
        </row>
        <row r="4122">
          <cell r="A4122">
            <v>94863</v>
          </cell>
          <cell r="B4122" t="str">
            <v>LUVA, CPVC, SOLDÁVEL, DN 73 MM, INSTALADO EM RESERVAÇÃO DE ÁGUA DE EDIFICAÇÃO QUE POSSUA RESERVATÓRIO DE FIBRA/FIBROCIMENTO  FORNECIMENTO E INSTALAÇÃO. AF_06/2016</v>
          </cell>
          <cell r="C4122" t="str">
            <v>UN</v>
          </cell>
          <cell r="D4122">
            <v>148.94999999999999</v>
          </cell>
        </row>
        <row r="4123">
          <cell r="A4123">
            <v>95141</v>
          </cell>
          <cell r="B4123" t="str">
            <v>ADAPTADOR COM FLANGES LIVRES, PVC, SOLDÁVEL LONGO, DN  25 MM X 3/4 , INSTALADO EM RESERVAÇÃO DE ÁGUA DE EDIFICAÇÃO QUE POSSUA RESERVATÓRIO DE FIBRA/FIBROCIMENTO    FORNECIMENTO E INSTALAÇÃO. AF_06/2016</v>
          </cell>
          <cell r="C4123" t="str">
            <v>UN</v>
          </cell>
          <cell r="D4123">
            <v>21.51</v>
          </cell>
        </row>
        <row r="4124">
          <cell r="A4124">
            <v>95237</v>
          </cell>
          <cell r="B4124" t="str">
            <v>LUVA COM BUCHA DE LATÃO, PVC, SOLDÁVEL, DN 32MM X 1 , INSTALADO EM RAMAL DE DISTRIBUIÇÃO DE ÁGUA   FORNECIMENTO E INSTALAÇÃO. AF_12/2014</v>
          </cell>
          <cell r="C4124" t="str">
            <v>UN</v>
          </cell>
          <cell r="D4124">
            <v>16.02</v>
          </cell>
        </row>
        <row r="4125">
          <cell r="A4125">
            <v>95693</v>
          </cell>
          <cell r="B4125" t="str">
            <v>LUVA SIMPLES, PVC, SÉRIE NORMAL, ESGOTO PREDIAL, DN 150 MM, JUNTA ELÁSTICA, FORNECIDO E INSTALADO EM SUBCOLETOR AÉREO DE ESGOTO SANITÁRIO. AF_12/2014</v>
          </cell>
          <cell r="C4125" t="str">
            <v>UN</v>
          </cell>
          <cell r="D4125">
            <v>36.020000000000003</v>
          </cell>
        </row>
        <row r="4126">
          <cell r="A4126">
            <v>95694</v>
          </cell>
          <cell r="B4126" t="str">
            <v>CURVA 90 GRAUS, PVC, SERIE R, ÁGUA PLUVIAL, DN 100 MM, JUNTA ELÁSTICA, FORNECIDO E INSTALADO EM RAMAL DE ENCAMINHAMENTO. AF_12/2014</v>
          </cell>
          <cell r="C4126" t="str">
            <v>UN</v>
          </cell>
          <cell r="D4126">
            <v>41.68</v>
          </cell>
        </row>
        <row r="4127">
          <cell r="A4127">
            <v>95695</v>
          </cell>
          <cell r="B4127" t="str">
            <v>CURVA 90 GRAUS, PVC, SERIE R, ÁGUA PLUVIAL, DN 100 MM, JUNTA ELÁSTICA, FORNECIDO E INSTALADO EM CONDUTORES VERTICAIS DE ÁGUAS PLUVIAIS. AF_12/2014</v>
          </cell>
          <cell r="C4127" t="str">
            <v>UN</v>
          </cell>
          <cell r="D4127">
            <v>40.270000000000003</v>
          </cell>
        </row>
        <row r="4128">
          <cell r="A4128">
            <v>95696</v>
          </cell>
          <cell r="B4128" t="str">
            <v>SPRINKLER TIPO PENDENTE, 68 °C, UNIÃO POR ROSCA DN 15 (1/2") - FORNECIMENTO E INSTALAÇÃO. AF_12/2015</v>
          </cell>
          <cell r="C4128" t="str">
            <v>UN</v>
          </cell>
          <cell r="D4128">
            <v>27.93</v>
          </cell>
        </row>
        <row r="4129">
          <cell r="A4129">
            <v>96637</v>
          </cell>
          <cell r="B4129" t="str">
            <v>JOELHO 90 GRAUS, PPR, DN 25 MM, CLASSE PN 25, INSTALADO EM RAMAL OU SUB-RAMAL DE ÁGUA  FORNECIMENTO E INSTALAÇÃO . AF_06/2015</v>
          </cell>
          <cell r="C4129" t="str">
            <v>UN</v>
          </cell>
          <cell r="D4129">
            <v>10.39</v>
          </cell>
        </row>
        <row r="4130">
          <cell r="A4130">
            <v>96638</v>
          </cell>
          <cell r="B4130" t="str">
            <v>JOELHO 45 GRAUS, PPR, DN 25 MM, CLASSE PN 25, INSTALADO EM RAMAL OU SUB-RAMAL DE ÁGUA  FORNECIMENTO E INSTALAÇÃO . AF_06/2015</v>
          </cell>
          <cell r="C4130" t="str">
            <v>UN</v>
          </cell>
          <cell r="D4130">
            <v>10.01</v>
          </cell>
        </row>
        <row r="4131">
          <cell r="A4131">
            <v>96639</v>
          </cell>
          <cell r="B4131" t="str">
            <v>LUVA, PPR, DN 25 MM, CLASSE PN 25, INSTALADO EM RAMAL OU SUB-RAMAL DE ÁGUA  FORNECIMENTO E INSTALAÇÃO . AF_06/2015</v>
          </cell>
          <cell r="C4131" t="str">
            <v>UN</v>
          </cell>
          <cell r="D4131">
            <v>7.24</v>
          </cell>
        </row>
        <row r="4132">
          <cell r="A4132">
            <v>96640</v>
          </cell>
          <cell r="B4132" t="str">
            <v>CONECTOR MACHO, PPR, 25 X 1/2'', CLASSE PN 25, INSTALADO EM RAMAL OU SUB-RAMAL DE ÁGUA   FORNECIMENTO E INSTALAÇÃO . AF_06/2015</v>
          </cell>
          <cell r="C4132" t="str">
            <v>UN</v>
          </cell>
          <cell r="D4132">
            <v>17.78</v>
          </cell>
        </row>
        <row r="4133">
          <cell r="A4133">
            <v>96641</v>
          </cell>
          <cell r="B4133" t="str">
            <v>CONECTOR FÊMEA, PPR, 25 X 1/2'', CLASSE PN 25, INSTALADO EM RAMAL OU SUB-RAMAL DE ÁGUA   FORNECIMENTO E INSTALAÇÃO . AF_06/2015</v>
          </cell>
          <cell r="C4133" t="str">
            <v>UN</v>
          </cell>
          <cell r="D4133">
            <v>14.01</v>
          </cell>
        </row>
        <row r="4134">
          <cell r="A4134">
            <v>96642</v>
          </cell>
          <cell r="B4134" t="str">
            <v>TÊ NORMAL, PPR, DN 25 MM, CLASSE PN 25, INSTALADO EM RAMAL OU SUB-RAMAL DE ÁGUA  FORNECIMENTO E INSTALAÇÃO . AF_06/2015</v>
          </cell>
          <cell r="C4134" t="str">
            <v>UN</v>
          </cell>
          <cell r="D4134">
            <v>13.77</v>
          </cell>
        </row>
        <row r="4135">
          <cell r="A4135">
            <v>96643</v>
          </cell>
          <cell r="B4135" t="str">
            <v>TÊ MISTURADOR, PPR, 25 X 3/4'' , CLASSE PN 25, INSTALADO EM RAMAL OU SUB-RAMAL DE ÁGUA  FORNECIMENTO E INSTALAÇÃO . AF_06/2015</v>
          </cell>
          <cell r="C4135" t="str">
            <v>UN</v>
          </cell>
          <cell r="D4135">
            <v>35.83</v>
          </cell>
        </row>
        <row r="4136">
          <cell r="A4136">
            <v>96650</v>
          </cell>
          <cell r="B4136" t="str">
            <v>JOELHO 90 GRAUS, PPR, DN 25 MM, CLASSE PN 25, INSTALADO EM RAMAL DE DISTRIBUIÇÃO  FORNECIMENTO E INSTALAÇÃO . AF_06/2015</v>
          </cell>
          <cell r="C4136" t="str">
            <v>UN</v>
          </cell>
          <cell r="D4136">
            <v>7.7</v>
          </cell>
        </row>
        <row r="4137">
          <cell r="A4137">
            <v>96651</v>
          </cell>
          <cell r="B4137" t="str">
            <v>JOELHO 45 GRAUS, PPR, DN 25 MM, CLASSE PN 25, INSTALADO EM RAMAL DE DISTRIBUIÇÃO DE ÁGUA  FORNECIMENTO E INSTALAÇÃO . AF_06/2015</v>
          </cell>
          <cell r="C4137" t="str">
            <v>UN</v>
          </cell>
          <cell r="D4137">
            <v>7.32</v>
          </cell>
        </row>
        <row r="4138">
          <cell r="A4138">
            <v>96652</v>
          </cell>
          <cell r="B4138" t="str">
            <v>JOELHO 90 GRAUS, PPR, DN 32 MM, CLASSE PN 25, INSTALADO EM RAMAL DE DISTRIBUIÇÃO  FORNECIMENTO E INSTALAÇÃO . AF_06/2015</v>
          </cell>
          <cell r="C4138" t="str">
            <v>UN</v>
          </cell>
          <cell r="D4138">
            <v>14.74</v>
          </cell>
        </row>
        <row r="4139">
          <cell r="A4139">
            <v>96653</v>
          </cell>
          <cell r="B4139" t="str">
            <v>JOELHO 45 GRAUS, PPR, DN 32 MM, CLASSE PN 25, INSTALADO EM RAMAL DE DISTRIBUIÇÃO DE ÁGUA  FORNECIMENTO E INSTALAÇÃO . AF_06/2015</v>
          </cell>
          <cell r="C4139" t="str">
            <v>UN</v>
          </cell>
          <cell r="D4139">
            <v>14.7</v>
          </cell>
        </row>
        <row r="4140">
          <cell r="A4140">
            <v>96654</v>
          </cell>
          <cell r="B4140" t="str">
            <v>JOELHO 90 GRAUS, PPR, DN 40 MM, CLASSE PN 25, INSTALADO EM RAMAL DE DISTRIBUIÇÃO  FORNECIMENTO E INSTALAÇÃO . AF_06/2015</v>
          </cell>
          <cell r="C4140" t="str">
            <v>UN</v>
          </cell>
          <cell r="D4140">
            <v>24.36</v>
          </cell>
        </row>
        <row r="4141">
          <cell r="A4141">
            <v>96655</v>
          </cell>
          <cell r="B4141" t="str">
            <v>JOELHO 45 GRAUS, PPR, DN 40 MM, CLASSE PN 25, INSTALADO EM RAMAL DE DISTRIBUIÇÃO DE ÁGUA  FORNECIMENTO E INSTALAÇÃO . AF_06/2015</v>
          </cell>
          <cell r="C4141" t="str">
            <v>UN</v>
          </cell>
          <cell r="D4141">
            <v>23.94</v>
          </cell>
        </row>
        <row r="4142">
          <cell r="A4142">
            <v>96656</v>
          </cell>
          <cell r="B4142" t="str">
            <v>LUVA, PPR, DN 25 MM, CLASSE PN 25, INSTALADO EM RAMAL DE DISTRIBUIÇÃO DE ÁGUA  FORNECIMENTO E INSTALAÇÃO . AF_06/2015</v>
          </cell>
          <cell r="C4142" t="str">
            <v>UN</v>
          </cell>
          <cell r="D4142">
            <v>5.46</v>
          </cell>
        </row>
        <row r="4143">
          <cell r="A4143">
            <v>96657</v>
          </cell>
          <cell r="B4143" t="str">
            <v>CONECTOR MACHO, PPR, 25 X 1/2, CLASSE PN 25, INSTALADO EM RAMAL DE DISTRIBUIÇÃO DE ÁGUA  FORNECIMENTO E INSTALAÇÃO . AF_06/2015</v>
          </cell>
          <cell r="C4143" t="str">
            <v>UN</v>
          </cell>
          <cell r="D4143">
            <v>16</v>
          </cell>
        </row>
        <row r="4144">
          <cell r="A4144">
            <v>96658</v>
          </cell>
          <cell r="B4144" t="str">
            <v>CONECTOR FÊMEA, PPR, 25 X 1/2'', CLASSE PN 25, INSTALADO EM RAMAL DE DISTRIBUIÇÃO DE ÁGUA   FORNECIMENTO E INSTALAÇÃO . AF_06/2015</v>
          </cell>
          <cell r="C4144" t="str">
            <v>UN</v>
          </cell>
          <cell r="D4144">
            <v>12.23</v>
          </cell>
        </row>
        <row r="4145">
          <cell r="A4145">
            <v>96659</v>
          </cell>
          <cell r="B4145" t="str">
            <v>LUVA, PPR, DN 32 MM, CLASSE PN 25, INSTALADO EM RAMAL DE DISTRIBUIÇÃO DE ÁGUA  FORNECIMENTO E INSTALAÇÃO. AF_06/2015</v>
          </cell>
          <cell r="C4145" t="str">
            <v>UN</v>
          </cell>
          <cell r="D4145">
            <v>9.9600000000000009</v>
          </cell>
        </row>
        <row r="4146">
          <cell r="A4146">
            <v>96660</v>
          </cell>
          <cell r="B4146" t="str">
            <v>CONECTOR MACHO, PPR, 32 X 3/4'', CLASSE PN 25, INSTALADO EM RAMAL DE DISTRIBUIÇÃO DE ÁGUA   FORNECIMENTO E INSTALAÇÃO. AF_06/2015</v>
          </cell>
          <cell r="C4146" t="str">
            <v>UN</v>
          </cell>
          <cell r="D4146">
            <v>27.53</v>
          </cell>
        </row>
        <row r="4147">
          <cell r="A4147">
            <v>96661</v>
          </cell>
          <cell r="B4147" t="str">
            <v>CONECTOR FÊMEA, PPR, 32 X 3/4'', CLASSE PN 25, INSTALADO EM RAMAL DE DISTRIBUIÇÃO DE ÁGUA   FORNECIMENTO E INSTALAÇÃO . AF_06/2015</v>
          </cell>
          <cell r="C4147" t="str">
            <v>UN</v>
          </cell>
          <cell r="D4147">
            <v>21.74</v>
          </cell>
        </row>
        <row r="4148">
          <cell r="A4148">
            <v>96662</v>
          </cell>
          <cell r="B4148" t="str">
            <v>BUCHA DE REDUÇÃO, PPR, 32 X 25, CLASSE PN 25, INSTALADO EM RAMAL DE DISTRIBUIÇÃO DE ÁGUA  FORNECIMENTO E INSTALAÇÃO . AF_06/2015</v>
          </cell>
          <cell r="C4148" t="str">
            <v>UN</v>
          </cell>
          <cell r="D4148">
            <v>10.15</v>
          </cell>
        </row>
        <row r="4149">
          <cell r="A4149">
            <v>96663</v>
          </cell>
          <cell r="B4149" t="str">
            <v>LUVA, PPR, DN 40 MM, CLASSE PN 25, INSTALADO EM RAMAL DE DISTRIBUIÇÃO DE ÁGUA  FORNECIMENTO E INSTALAÇÃO. AF_06/2015</v>
          </cell>
          <cell r="C4149" t="str">
            <v>UN</v>
          </cell>
          <cell r="D4149">
            <v>17.93</v>
          </cell>
        </row>
        <row r="4150">
          <cell r="A4150">
            <v>96664</v>
          </cell>
          <cell r="B4150" t="str">
            <v>BUCHA DE REDUÇÃO, PPR, 40 X 25, CLASSE PN 25, INSTALADO EM RAMAL DE DISTRIBUIÇÃO DE ÁGUA  FORNECIMENTO E INSTALAÇÃO . AF_06/2015</v>
          </cell>
          <cell r="C4150" t="str">
            <v>UN</v>
          </cell>
          <cell r="D4150">
            <v>19.16</v>
          </cell>
        </row>
        <row r="4151">
          <cell r="A4151">
            <v>96665</v>
          </cell>
          <cell r="B4151" t="str">
            <v>TÊ NORMAL, PPR, DN 25 MM, CLASSE PN 25, INSTALADO EM RAMAL DE DISTRIBUIÇÃO DE ÁGUA  FORNECIMENTO E INSTALAÇÃO . AF_06/2015</v>
          </cell>
          <cell r="C4151" t="str">
            <v>UN</v>
          </cell>
          <cell r="D4151">
            <v>10.16</v>
          </cell>
        </row>
        <row r="4152">
          <cell r="A4152">
            <v>96666</v>
          </cell>
          <cell r="B4152" t="str">
            <v>TÊ NORMAL, PPR, DN 32 MM, CLASSE PN 25, INSTALADO EM RAMAL DE DISTRIBUIÇÃO DE ÁGUA  FORNECIMENTO E INSTALAÇÃO . AF_06/2015</v>
          </cell>
          <cell r="C4152" t="str">
            <v>UN</v>
          </cell>
          <cell r="D4152">
            <v>19.739999999999998</v>
          </cell>
        </row>
        <row r="4153">
          <cell r="A4153">
            <v>96667</v>
          </cell>
          <cell r="B4153" t="str">
            <v>TÊ NORMAL, PPR, DN 40 MM, CLASSE PN 25, INSTALADO EM RAMAL DE DISTRIBUIÇÃO DE ÁGUA  FORNECIMENTO E INSTALAÇÃO . AF_06/2015</v>
          </cell>
          <cell r="C4153" t="str">
            <v>UN</v>
          </cell>
          <cell r="D4153">
            <v>34.21</v>
          </cell>
        </row>
        <row r="4154">
          <cell r="A4154">
            <v>96684</v>
          </cell>
          <cell r="B4154" t="str">
            <v>JOELHO 90 GRAUS, PPR, DN 25 MM, CLASSE PN 25, INSTALADO EM PRUMADA DE ÁGUA  FORNECIMENTO E INSTALAÇÃO . AF_06/2015</v>
          </cell>
          <cell r="C4154" t="str">
            <v>UN</v>
          </cell>
          <cell r="D4154">
            <v>3.66</v>
          </cell>
        </row>
        <row r="4155">
          <cell r="A4155">
            <v>96685</v>
          </cell>
          <cell r="B4155" t="str">
            <v>JOELHO 45 GRAUS, PPR, DN 25 MM, CLASSE PN 25, INSTALADO EM PRUMADA DE ÁGUA  FORNECIMENTO E INSTALAÇÃO . AF_06/2015</v>
          </cell>
          <cell r="C4155" t="str">
            <v>UN</v>
          </cell>
          <cell r="D4155">
            <v>3.28</v>
          </cell>
        </row>
        <row r="4156">
          <cell r="A4156">
            <v>96686</v>
          </cell>
          <cell r="B4156" t="str">
            <v>JOELHO 90 GRAUS, PPR, DN 32 MM, CLASSE PN 25, INSTALADO EM PRUMADA DE ÁGUA  FORNECIMENTO E INSTALAÇÃO . AF_06/2015</v>
          </cell>
          <cell r="C4156" t="str">
            <v>UN</v>
          </cell>
          <cell r="D4156">
            <v>5.5</v>
          </cell>
        </row>
        <row r="4157">
          <cell r="A4157">
            <v>96687</v>
          </cell>
          <cell r="B4157" t="str">
            <v>JOELHO 45 GRAUS, PPR, DN 32 MM, CLASSE PN 25, INSTALADO EM PRUMADA DE ÁGUA  FORNECIMENTO E INSTALAÇÃO . AF_06/2015</v>
          </cell>
          <cell r="C4157" t="str">
            <v>UN</v>
          </cell>
          <cell r="D4157">
            <v>5.46</v>
          </cell>
        </row>
        <row r="4158">
          <cell r="A4158">
            <v>96688</v>
          </cell>
          <cell r="B4158" t="str">
            <v>JOELHO 90 GRAUS, PPR, DN 40 MM, CLASSE PN 25, INSTALADO EM PRUMADA DE ÁGUA  FORNECIMENTO E INSTALAÇÃO . AF_06/2015</v>
          </cell>
          <cell r="C4158" t="str">
            <v>UN</v>
          </cell>
          <cell r="D4158">
            <v>9.43</v>
          </cell>
        </row>
        <row r="4159">
          <cell r="A4159">
            <v>96689</v>
          </cell>
          <cell r="B4159" t="str">
            <v>JOELHO 45 GRAUS, PPR, DN 40 MM, CLASSE PN 25, INSTALADO EM PRUMADA DE ÁGUA  FORNECIMENTO E INSTALAÇÃO . AF_06/2015</v>
          </cell>
          <cell r="C4159" t="str">
            <v>UN</v>
          </cell>
          <cell r="D4159">
            <v>9.01</v>
          </cell>
        </row>
        <row r="4160">
          <cell r="A4160">
            <v>96690</v>
          </cell>
          <cell r="B4160" t="str">
            <v>JOELHO 90 GRAUS, PPR, DN 50 MM, CLASSE PN 25, INSTALADO EM PRUMADA DE ÁGUA  FORNECIMENTO E INSTALAÇÃO . AF_06/2015</v>
          </cell>
          <cell r="C4160" t="str">
            <v>UN</v>
          </cell>
          <cell r="D4160">
            <v>17.46</v>
          </cell>
        </row>
        <row r="4161">
          <cell r="A4161">
            <v>96691</v>
          </cell>
          <cell r="B4161" t="str">
            <v>JOELHO 45 GRAUS, PPR, DN 50 MM, CLASSE PN 25, INSTALADO EM PRUMADA DE ÁGUA  FORNECIMENTO E INSTALAÇÃO . AF_06/2015</v>
          </cell>
          <cell r="C4161" t="str">
            <v>UN</v>
          </cell>
          <cell r="D4161">
            <v>18.02</v>
          </cell>
        </row>
        <row r="4162">
          <cell r="A4162">
            <v>96692</v>
          </cell>
          <cell r="B4162" t="str">
            <v>JOELHO 90 GRAUS, PPR, DN 63 MM, CLASSE PN 25, INSTALADO EM PRUMADA DE ÁGUA  FORNECIMENTO E INSTALAÇÃO . AF_06/2015</v>
          </cell>
          <cell r="C4162" t="str">
            <v>UN</v>
          </cell>
          <cell r="D4162">
            <v>26.41</v>
          </cell>
        </row>
        <row r="4163">
          <cell r="A4163">
            <v>96693</v>
          </cell>
          <cell r="B4163" t="str">
            <v>JOELHO 45 GRAUS, PPR, DN 63 MM, CLASSE PN 25, INSTALADO EM PRUMADA DE ÁGUA  FORNECIMENTO E INSTALAÇÃO . AF_06/2015</v>
          </cell>
          <cell r="C4163" t="str">
            <v>UN</v>
          </cell>
          <cell r="D4163">
            <v>25.02</v>
          </cell>
        </row>
        <row r="4164">
          <cell r="A4164">
            <v>96694</v>
          </cell>
          <cell r="B4164" t="str">
            <v>JOELHO 90 GRAUS, PPR, DN 75 MM, CLASSE PN 25, INSTALADO EM PRUMADA DE ÁGUA  FORNECIMENTO E INSTALAÇÃO . AF_06/2015</v>
          </cell>
          <cell r="C4164" t="str">
            <v>UN</v>
          </cell>
          <cell r="D4164">
            <v>57.79</v>
          </cell>
        </row>
        <row r="4165">
          <cell r="A4165">
            <v>96695</v>
          </cell>
          <cell r="B4165" t="str">
            <v>JOELHO 45 GRAUS, PPR, DN 75 MM, CLASSE PN 25, INSTALADO EM PRUMADA DE ÁGUA  FORNECIMENTO E INSTALAÇÃO . AF_06/2015</v>
          </cell>
          <cell r="C4165" t="str">
            <v>UN</v>
          </cell>
          <cell r="D4165">
            <v>56.17</v>
          </cell>
        </row>
        <row r="4166">
          <cell r="A4166">
            <v>96696</v>
          </cell>
          <cell r="B4166" t="str">
            <v>JOELHO 90 GRAUS, PPR, DN 90 MM, CLASSE PN 25, INSTALADO EM PRUMADA DE ÁGUA  FORNECIMENTO E INSTALAÇÃO . AF_06/2015</v>
          </cell>
          <cell r="C4166" t="str">
            <v>UN</v>
          </cell>
          <cell r="D4166">
            <v>86.97</v>
          </cell>
        </row>
        <row r="4167">
          <cell r="A4167">
            <v>96697</v>
          </cell>
          <cell r="B4167" t="str">
            <v>JOELHO 90 GRAUS, PPR, DN 110 MM, CLASSE PN 25, INSTALADO EM PRUMADA DE ÁGUA  FORNECIMENTO E INSTALAÇÃO . AF_06/2015</v>
          </cell>
          <cell r="C4167" t="str">
            <v>UN</v>
          </cell>
          <cell r="D4167">
            <v>130.1</v>
          </cell>
        </row>
        <row r="4168">
          <cell r="A4168">
            <v>96698</v>
          </cell>
          <cell r="B4168" t="str">
            <v>LUVA, PPR, DN 25 MM, CLASSE PN 25, INSTALADO EM PRUMADA DE ÁGUA  FORNECIMENTO E INSTALAÇÃO . AF_06/2015</v>
          </cell>
          <cell r="C4168" t="str">
            <v>UN</v>
          </cell>
          <cell r="D4168">
            <v>2.77</v>
          </cell>
        </row>
        <row r="4169">
          <cell r="A4169">
            <v>96699</v>
          </cell>
          <cell r="B4169" t="str">
            <v>CONECTOR MACHO, PPR, 25 X 1/2'', CLASSE PN 25, INSTALADO EM PRUMADA DE ÁGUA   FORNECIMENTO E INSTALAÇÃO . AF_06/2015</v>
          </cell>
          <cell r="C4169" t="str">
            <v>UN</v>
          </cell>
          <cell r="D4169">
            <v>13.31</v>
          </cell>
        </row>
        <row r="4170">
          <cell r="A4170">
            <v>96700</v>
          </cell>
          <cell r="B4170" t="str">
            <v>CONECTOR FÊMEA, PPR, 25 X 1/2'', CLASSE PN 25, INSTALADO EM PRUMADA DE ÁGUA   FORNECIMENTO E INSTALAÇÃO . AF_06/2015</v>
          </cell>
          <cell r="C4170" t="str">
            <v>UN</v>
          </cell>
          <cell r="D4170">
            <v>9.5399999999999991</v>
          </cell>
        </row>
        <row r="4171">
          <cell r="A4171">
            <v>96701</v>
          </cell>
          <cell r="B4171" t="str">
            <v>LUVA, PPR, DN 32 MM, CLASSE PN 25, INSTALADO EM PRUMADA DE ÁGUA  FORNECIMENTO E INSTALAÇÃO. AF_06/2015</v>
          </cell>
          <cell r="C4171" t="str">
            <v>UN</v>
          </cell>
          <cell r="D4171">
            <v>3.8</v>
          </cell>
        </row>
        <row r="4172">
          <cell r="A4172">
            <v>96702</v>
          </cell>
          <cell r="B4172" t="str">
            <v>BUCHA DE REDUÇÃO, PPR, 32 X 25, CLASSE PN 25, INSTALADO EM PRUMADA DE ÁGUA  FORNECIMENTO E INSTALAÇÃO . AF_06/2015</v>
          </cell>
          <cell r="C4172" t="str">
            <v>UN</v>
          </cell>
          <cell r="D4172">
            <v>3.99</v>
          </cell>
        </row>
        <row r="4173">
          <cell r="A4173">
            <v>96703</v>
          </cell>
          <cell r="B4173" t="str">
            <v>LUVA, PPR, DN 40 MM, CLASSE PN 25, INSTALADO EM PRUMADA DE ÁGUA  FORNECIMENTO E INSTALAÇÃO. AF_06/2015</v>
          </cell>
          <cell r="C4173" t="str">
            <v>UN</v>
          </cell>
          <cell r="D4173">
            <v>7.94</v>
          </cell>
        </row>
        <row r="4174">
          <cell r="A4174">
            <v>96704</v>
          </cell>
          <cell r="B4174" t="str">
            <v>BUCHA DE REDUÇÃO, PPR, 40 X 25, CLASSE PN 25, INSTALADO EM PRUMADA DE ÁGUA  FORNECIMENTO E INSTALAÇÃO . AF_06/2015</v>
          </cell>
          <cell r="C4174" t="str">
            <v>UN</v>
          </cell>
          <cell r="D4174">
            <v>9.17</v>
          </cell>
        </row>
        <row r="4175">
          <cell r="A4175">
            <v>96705</v>
          </cell>
          <cell r="B4175" t="str">
            <v>LUVA, PPR, DN 50 MM, CLASSE PN 25, INSTALADO EM PRUMADA DE ÁGUA  FORNECIMENTO E INSTALAÇÃO. AF_06/2015</v>
          </cell>
          <cell r="C4175" t="str">
            <v>UN</v>
          </cell>
          <cell r="D4175">
            <v>11.95</v>
          </cell>
        </row>
        <row r="4176">
          <cell r="A4176">
            <v>96706</v>
          </cell>
          <cell r="B4176" t="str">
            <v>LUVA, PPR, DN 63 MM, CLASSE PN 25, INSTALADO EM PRUMADA DE ÁGUA  FORNECIMENTO E INSTALAÇÃO. AF_06/2015</v>
          </cell>
          <cell r="C4176" t="str">
            <v>UN</v>
          </cell>
          <cell r="D4176">
            <v>17.96</v>
          </cell>
        </row>
        <row r="4177">
          <cell r="A4177">
            <v>96707</v>
          </cell>
          <cell r="B4177" t="str">
            <v>LUVA, PPR, DN 75 MM, CLASSE PN 25, INSTALADO EM PRUMADA DE ÁGUA  FORNECIMENTO E INSTALAÇÃO. AF_06/2015</v>
          </cell>
          <cell r="C4177" t="str">
            <v>UN</v>
          </cell>
          <cell r="D4177">
            <v>37.15</v>
          </cell>
        </row>
        <row r="4178">
          <cell r="A4178">
            <v>96708</v>
          </cell>
          <cell r="B4178" t="str">
            <v>LUVA, PPR, DN 90 MM, CLASSE PN 25, INSTALADO EM PRUMADA DE ÁGUA  FORNECIMENTO E INSTALAÇÃO. AF_06/2015</v>
          </cell>
          <cell r="C4178" t="str">
            <v>UN</v>
          </cell>
          <cell r="D4178">
            <v>58.54</v>
          </cell>
        </row>
        <row r="4179">
          <cell r="A4179">
            <v>96709</v>
          </cell>
          <cell r="B4179" t="str">
            <v>LUVA, PPR, DN 110 MM, CLASSE PN 25, INSTALADO EM PRUMADA DE ÁGUA  FORNECIMENTO E INSTALAÇÃO. AF_06/2015</v>
          </cell>
          <cell r="C4179" t="str">
            <v>UN</v>
          </cell>
          <cell r="D4179">
            <v>92.43</v>
          </cell>
        </row>
        <row r="4180">
          <cell r="A4180">
            <v>96710</v>
          </cell>
          <cell r="B4180" t="str">
            <v>TÊ NORMAL, PPR, DN 25 MM, CLASSE PN 25, INSTALADO EM PRUMADA DE ÁGUA  FORNECIMENTO E INSTALAÇÃO . AF_06/2015</v>
          </cell>
          <cell r="C4180" t="str">
            <v>UN</v>
          </cell>
          <cell r="D4180">
            <v>4.8099999999999996</v>
          </cell>
        </row>
        <row r="4181">
          <cell r="A4181">
            <v>96711</v>
          </cell>
          <cell r="B4181" t="str">
            <v>TÊ NORMAL, PPR, DN 32 MM, CLASSE PN 25, INSTALADO EM PRUMADA DE ÁGUA  FORNECIMENTO E INSTALAÇÃO . AF_06/2015</v>
          </cell>
          <cell r="C4181" t="str">
            <v>UN</v>
          </cell>
          <cell r="D4181">
            <v>7.45</v>
          </cell>
        </row>
        <row r="4182">
          <cell r="A4182">
            <v>96712</v>
          </cell>
          <cell r="B4182" t="str">
            <v>TÊ NORMAL, PPR, DN 40 MM, CLASSE PN 25, INSTALADO EM PRUMADA DE ÁGUA  FORNECIMENTO E INSTALAÇÃO . AF_06/2015</v>
          </cell>
          <cell r="C4182" t="str">
            <v>UN</v>
          </cell>
          <cell r="D4182">
            <v>14.24</v>
          </cell>
        </row>
        <row r="4183">
          <cell r="A4183">
            <v>96713</v>
          </cell>
          <cell r="B4183" t="str">
            <v>TÊ NORMAL, PPR, DN 50 MM, CLASSE PN 25, INSTALADO EM PRUMADA DE ÁGUA  FORNECIMENTO E INSTALAÇÃO . AF_06/2015</v>
          </cell>
          <cell r="C4183" t="str">
            <v>UN</v>
          </cell>
          <cell r="D4183">
            <v>19.8</v>
          </cell>
        </row>
        <row r="4184">
          <cell r="A4184">
            <v>96714</v>
          </cell>
          <cell r="B4184" t="str">
            <v>TÊ NORMAL, PPR, DN 63 MM, CLASSE PN 25, INSTALADO EM PRUMADA DE ÁGUA  FORNECIMENTO E INSTALAÇÃO . AF_06/2015</v>
          </cell>
          <cell r="C4184" t="str">
            <v>UN</v>
          </cell>
          <cell r="D4184">
            <v>33.340000000000003</v>
          </cell>
        </row>
        <row r="4185">
          <cell r="A4185">
            <v>96715</v>
          </cell>
          <cell r="B4185" t="str">
            <v>TÊ NORMAL, PPR, DN 75 MM, CLASSE PN 25, INSTALADO EM PRUMADA DE ÁGUA  FORNECIMENTO E INSTALAÇÃO . AF_06/2015</v>
          </cell>
          <cell r="C4185" t="str">
            <v>UN</v>
          </cell>
          <cell r="D4185">
            <v>62.35</v>
          </cell>
        </row>
        <row r="4186">
          <cell r="A4186">
            <v>96716</v>
          </cell>
          <cell r="B4186" t="str">
            <v>TÊ NORMAL, PPR, DN 90 MM, CLASSE PN 25, INSTALADO EM PRUMADA DE ÁGUA  FORNECIMENTO E INSTALAÇÃO . AF_06/2015</v>
          </cell>
          <cell r="C4186" t="str">
            <v>UN</v>
          </cell>
          <cell r="D4186">
            <v>93.57</v>
          </cell>
        </row>
        <row r="4187">
          <cell r="A4187">
            <v>96717</v>
          </cell>
          <cell r="B4187" t="str">
            <v>TÊ NORMAL, PPR, DN 110 MM, CLASSE PN 25, INSTALADO EM PRUMADA DE ÁGUA  FORNECIMENTO E INSTALAÇÃO . AF_06/2015</v>
          </cell>
          <cell r="C4187" t="str">
            <v>UN</v>
          </cell>
          <cell r="D4187">
            <v>147.24</v>
          </cell>
        </row>
        <row r="4188">
          <cell r="A4188">
            <v>96736</v>
          </cell>
          <cell r="B4188" t="str">
            <v>LUVA, PPR, DN 20 MM, CLASSE PN 25, INSTALADO EM RESERVAÇÃO DE ÁGUA DE EDIFICAÇÃO QUE POSSUA RESERVATÓRIO DE FIBRA/FIBROCIMENTO  FORNECIMENTO E INSTALAÇÃO. AF_06/2016</v>
          </cell>
          <cell r="C4188" t="str">
            <v>UN</v>
          </cell>
          <cell r="D4188">
            <v>4.1399999999999997</v>
          </cell>
        </row>
        <row r="4189">
          <cell r="A4189">
            <v>96737</v>
          </cell>
          <cell r="B4189" t="str">
            <v>LUVA, PPR, DN 25 MM, CLASSE PN 25, INSTALADO EM RESERVAÇÃO DE ÁGUA DE EDIFICAÇÃO QUE POSSUA RESERVATÓRIO DE FIBRA/FIBROCIMENTO  FORNECIMENTO E INSTALAÇÃO. AF_06/2016</v>
          </cell>
          <cell r="C4189" t="str">
            <v>UN</v>
          </cell>
          <cell r="D4189">
            <v>4.72</v>
          </cell>
        </row>
        <row r="4190">
          <cell r="A4190">
            <v>96738</v>
          </cell>
          <cell r="B4190" t="str">
            <v>CONECTOR MACHO, PPR, 25 X 1/2'', CLASSE PN 25,  INSTALADO EM RESERVAÇÃO DE ÁGUA DE EDIFICAÇÃO QUE POSSUA RESERVATÓRIO DE FIBRA/FIBROCIMENTO   FORNECIMENTO E INSTALAÇÃO. AF_06/2016</v>
          </cell>
          <cell r="C4190" t="str">
            <v>UN</v>
          </cell>
          <cell r="D4190">
            <v>15.26</v>
          </cell>
        </row>
        <row r="4191">
          <cell r="A4191">
            <v>96739</v>
          </cell>
          <cell r="B4191" t="str">
            <v>LUVA, PPR, DN 32 MM, CLASSE PN 25, INSTALADO EM RESERVAÇÃO DE ÁGUA DE EDIFICAÇÃO QUE POSSUA RESERVATÓRIO DE FIBRA/FIBROCIMENTO  FORNECIMENTO E INSTALAÇÃO. AF_06/2016</v>
          </cell>
          <cell r="C4191" t="str">
            <v>UN</v>
          </cell>
          <cell r="D4191">
            <v>6.1</v>
          </cell>
        </row>
        <row r="4192">
          <cell r="A4192">
            <v>96740</v>
          </cell>
          <cell r="B4192" t="str">
            <v>CONECTOR MACHO, PPR, 32 X 3/4'', CLASSE PN 25,  INSTALADO EM RESERVAÇÃO DE ÁGUA DE EDIFICAÇÃO QUE POSSUA RESERVATÓRIO DE FIBRA/FIBROCIMENTO   FORNECIMENTO E INSTALAÇÃO. AF_06/2016</v>
          </cell>
          <cell r="C4192" t="str">
            <v>UN</v>
          </cell>
          <cell r="D4192">
            <v>23.67</v>
          </cell>
        </row>
        <row r="4193">
          <cell r="A4193">
            <v>96741</v>
          </cell>
          <cell r="B4193" t="str">
            <v>LUVA, PPR, DN 40 MM, CLASSE PN 25, INSTALADO EM RESERVAÇÃO DE ÁGUA DE EDIFICAÇÃO QUE POSSUA RESERVATÓRIO DE FIBRA/FIBROCIMENTO  FORNECIMENTO E INSTALAÇÃO. AF_06/2016</v>
          </cell>
          <cell r="C4193" t="str">
            <v>UN</v>
          </cell>
          <cell r="D4193">
            <v>9.5299999999999994</v>
          </cell>
        </row>
        <row r="4194">
          <cell r="A4194">
            <v>96742</v>
          </cell>
          <cell r="B4194" t="str">
            <v>LUVA, PPR, DN 50 MM, CLASSE PN 25, INSTALADO EM RESERVAÇÃO DE ÁGUA DE EDIFICAÇÃO QUE POSSUA RESERVATÓRIO DE FIBRA/FIBROCIMENTO  FORNECIMENTO E INSTALAÇÃO. AF_06/2016</v>
          </cell>
          <cell r="C4194" t="str">
            <v>UN</v>
          </cell>
          <cell r="D4194">
            <v>14.47</v>
          </cell>
        </row>
        <row r="4195">
          <cell r="A4195">
            <v>96743</v>
          </cell>
          <cell r="B4195" t="str">
            <v>LUVA, PPR, DN 63 MM, CLASSE PN 25, INSTALADO EM RESERVAÇÃO DE ÁGUA DE EDIFICAÇÃO QUE POSSUA RESERVATÓRIO DE FIBRA/FIBROCIMENTO  FORNECIMENTO E INSTALAÇÃO. AF_06/2016</v>
          </cell>
          <cell r="C4195" t="str">
            <v>UN</v>
          </cell>
          <cell r="D4195">
            <v>18.64</v>
          </cell>
        </row>
        <row r="4196">
          <cell r="A4196">
            <v>96744</v>
          </cell>
          <cell r="B4196" t="str">
            <v>LUVA, PPR, DN 75 MM, CLASSE PN 25, INSTALADO EM RESERVAÇÃO DE ÁGUA DE EDIFICAÇÃO QUE POSSUA RESERVATÓRIO DE FIBRA/FIBROCIMENTO  FORNECIMENTO E INSTALAÇÃO. AF_06/2016</v>
          </cell>
          <cell r="C4196" t="str">
            <v>UN</v>
          </cell>
          <cell r="D4196">
            <v>39.630000000000003</v>
          </cell>
        </row>
        <row r="4197">
          <cell r="A4197">
            <v>96745</v>
          </cell>
          <cell r="B4197" t="str">
            <v>LUVA, PPR, DN 90 MM, CLASSE PN 25, INSTALADO EM RESERVAÇÃO DE ÁGUA DE EDIFICAÇÃO QUE POSSUA RESERVATÓRIO DE FIBRA/FIBROCIMENTO  FORNECIMENTO E INSTALAÇÃO. AF_06/2016</v>
          </cell>
          <cell r="C4197" t="str">
            <v>UN</v>
          </cell>
          <cell r="D4197">
            <v>57.94</v>
          </cell>
        </row>
        <row r="4198">
          <cell r="A4198">
            <v>96746</v>
          </cell>
          <cell r="B4198" t="str">
            <v>LUVA, PPR, DN 110 MM, CLASSE PN 25, INSTALADO EM RESERVAÇÃO DE ÁGUA DE EDIFICAÇÃO QUE POSSUA RESERVATÓRIO DE FIBRA/FIBROCIMENTO  FORNECIMENTO E INSTALAÇÃO. AF_06/2016</v>
          </cell>
          <cell r="C4198" t="str">
            <v>UN</v>
          </cell>
          <cell r="D4198">
            <v>92.4</v>
          </cell>
        </row>
        <row r="4199">
          <cell r="A4199">
            <v>96747</v>
          </cell>
          <cell r="B4199" t="str">
            <v>JOELHO 90 GRAUS, PPR, DN 20 MM, CLASSE PN 25,  INSTALADO EM RESERVAÇÃO DE ÁGUA DE EDIFICAÇÃO QUE POSSUA RESERVATÓRIO DE FIBRA/FIBROCIMENTO  FORNECIMENTO E INSTALAÇÃO. AF_06/2016</v>
          </cell>
          <cell r="C4199" t="str">
            <v>UN</v>
          </cell>
          <cell r="D4199">
            <v>5.88</v>
          </cell>
        </row>
        <row r="4200">
          <cell r="A4200">
            <v>96748</v>
          </cell>
          <cell r="B4200" t="str">
            <v>JOELHO 90 GRAUS, PPR, DN 25 MM, CLASSE PN 25,  INSTALADO EM RESERVAÇÃO DE ÁGUA DE EDIFICAÇÃO QUE POSSUA RESERVATÓRIO DE FIBRA/FIBROCIMENTO  FORNECIMENTO E INSTALAÇÃO. AF_06/2016</v>
          </cell>
          <cell r="C4200" t="str">
            <v>UN</v>
          </cell>
          <cell r="D4200">
            <v>6.6</v>
          </cell>
        </row>
        <row r="4201">
          <cell r="A4201">
            <v>96749</v>
          </cell>
          <cell r="B4201" t="str">
            <v>JOELHO 90 GRAUS, PPR, DN 32 MM, CLASSE PN 25,  INSTALADO EM RESERVAÇÃO DE ÁGUA DE EDIFICAÇÃO QUE POSSUA RESERVATÓRIO DE FIBRA/FIBROCIMENTO  FORNECIMENTO E INSTALAÇÃO. AF_06/2016</v>
          </cell>
          <cell r="C4201" t="str">
            <v>UN</v>
          </cell>
          <cell r="D4201">
            <v>8.9700000000000006</v>
          </cell>
        </row>
        <row r="4202">
          <cell r="A4202">
            <v>96750</v>
          </cell>
          <cell r="B4202" t="str">
            <v>JOELHO 90 GRAUS, PPR, DN 40 MM, CLASSE PN 25,  INSTALADO EM RESERVAÇÃO DE ÁGUA DE EDIFICAÇÃO QUE POSSUA RESERVATÓRIO DE FIBRA/FIBROCIMENTO  FORNECIMENTO E INSTALAÇÃO. AF_06/2016</v>
          </cell>
          <cell r="C4202" t="str">
            <v>UN</v>
          </cell>
          <cell r="D4202">
            <v>11.8</v>
          </cell>
        </row>
        <row r="4203">
          <cell r="A4203">
            <v>96751</v>
          </cell>
          <cell r="B4203" t="str">
            <v>JOELHO 90 GRAUS, PPR, DN 50 MM, CLASSE PN 25,  INSTALADO EM RESERVAÇÃO DE ÁGUA DE EDIFICAÇÃO QUE POSSUA RESERVATÓRIO DE FIBRA/FIBROCIMENTO  FORNECIMENTO E INSTALAÇÃO. AF_06/2016</v>
          </cell>
          <cell r="C4203" t="str">
            <v>UN</v>
          </cell>
          <cell r="D4203">
            <v>21.22</v>
          </cell>
        </row>
        <row r="4204">
          <cell r="A4204">
            <v>96752</v>
          </cell>
          <cell r="B4204" t="str">
            <v>JOELHO 90 GRAUS, PPR, DN 63 MM, CLASSE PN 25,  INSTALADO EM RESERVAÇÃO DE ÁGUA DE EDIFICAÇÃO QUE POSSUA RESERVATÓRIO DE FIBRA/FIBROCIMENTO  FORNECIMENTO E INSTALAÇÃO. AF_06/2016</v>
          </cell>
          <cell r="C4204" t="str">
            <v>UN</v>
          </cell>
          <cell r="D4204">
            <v>27.41</v>
          </cell>
        </row>
        <row r="4205">
          <cell r="A4205">
            <v>96753</v>
          </cell>
          <cell r="B4205" t="str">
            <v>JOELHO 90 GRAUS, PPR, DN 75 MM, CLASSE PN 25,  INSTALADO EM RESERVAÇÃO DE ÁGUA DE EDIFICAÇÃO QUE POSSUA RESERVATÓRIO DE FIBRA/FIBROCIMENTO  FORNECIMENTO E INSTALAÇÃO. AF_06/2016</v>
          </cell>
          <cell r="C4205" t="str">
            <v>UN</v>
          </cell>
          <cell r="D4205">
            <v>61.5</v>
          </cell>
        </row>
        <row r="4206">
          <cell r="A4206">
            <v>96754</v>
          </cell>
          <cell r="B4206" t="str">
            <v>JOELHO 90 GRAUS, PPR, DN 90 MM, CLASSE PN 25,  INSTALADO EM RESERVAÇÃO DE ÁGUA DE EDIFICAÇÃO QUE POSSUA RESERVATÓRIO DE FIBRA/FIBROCIMENTO  FORNECIMENTO E INSTALAÇÃO. AF_06/2016</v>
          </cell>
          <cell r="C4206" t="str">
            <v>UN</v>
          </cell>
          <cell r="D4206">
            <v>86.04</v>
          </cell>
        </row>
        <row r="4207">
          <cell r="A4207">
            <v>96755</v>
          </cell>
          <cell r="B4207" t="str">
            <v>JOELHO 90 GRAUS, PPR, DN 110 MM, CLASSE PN 25,  INSTALADO EM RESERVAÇÃO DE ÁGUA DE EDIFICAÇÃO QUE POSSUA RESERVATÓRIO DE FIBRA/FIBROCIMENTO  FORNECIMENTO E INSTALAÇÃO. AF_06/2016</v>
          </cell>
          <cell r="C4207" t="str">
            <v>UN</v>
          </cell>
          <cell r="D4207">
            <v>130.06</v>
          </cell>
        </row>
        <row r="4208">
          <cell r="A4208">
            <v>96756</v>
          </cell>
          <cell r="B4208" t="str">
            <v>TÊ MISTURADOR, PPR, DN 20 MM, CLASSE PN 25,  INSTALADO EM RESERVAÇÃO DE ÁGUA DE EDIFICAÇÃO QUE POSSUA RESERVATÓRIO DE FIBRA/FIBROCIMENTO  FORNECIMENTO E INSTALAÇÃO. AF_06/2016</v>
          </cell>
          <cell r="C4208" t="str">
            <v>UN</v>
          </cell>
          <cell r="D4208">
            <v>10.58</v>
          </cell>
        </row>
        <row r="4209">
          <cell r="A4209">
            <v>96757</v>
          </cell>
          <cell r="B4209" t="str">
            <v>TÊ MISTURADOR, PPR, DN 25 MM, CLASSE PN 25,  INSTALADO EM RESERVAÇÃO DE ÁGUA DE EDIFICAÇÃO QUE POSSUA RESERVATÓRIO DE FIBRA/FIBROCIMENTO  FORNECIMENTO E INSTALAÇÃO. AF_06/2016</v>
          </cell>
          <cell r="C4209" t="str">
            <v>UN</v>
          </cell>
          <cell r="D4209">
            <v>10.199999999999999</v>
          </cell>
        </row>
        <row r="4210">
          <cell r="A4210">
            <v>96758</v>
          </cell>
          <cell r="B4210" t="str">
            <v>TÊ, PPR, DN 32 MM, CLASSE PN 25,  INSTALADO EM RESERVAÇÃO DE ÁGUA DE EDIFICAÇÃO QUE POSSUA RESERVATÓRIO DE FIBRA/FIBROCIMENTO  FORNECIMENTO E INSTALAÇÃO. AF_06/2016</v>
          </cell>
          <cell r="C4210" t="str">
            <v>UN</v>
          </cell>
          <cell r="D4210">
            <v>12.06</v>
          </cell>
        </row>
        <row r="4211">
          <cell r="A4211">
            <v>96759</v>
          </cell>
          <cell r="B4211" t="str">
            <v>TÊ, PPR, DN 40 MM, CLASSE PN 25,  INSTALADO EM RESERVAÇÃO DE ÁGUA DE EDIFICAÇÃO QUE POSSUA RESERVATÓRIO DE FIBRA/FIBROCIMENTO  FORNECIMENTO E INSTALAÇÃO. AF_06/2016</v>
          </cell>
          <cell r="C4211" t="str">
            <v>UN</v>
          </cell>
          <cell r="D4211">
            <v>17.43</v>
          </cell>
        </row>
        <row r="4212">
          <cell r="A4212">
            <v>96760</v>
          </cell>
          <cell r="B4212" t="str">
            <v>TÊ, PPR, DN 50 MM, CLASSE PN 25,  INSTALADO EM RESERVAÇÃO DE ÁGUA DE EDIFICAÇÃO QUE POSSUA RESERVATÓRIO DE FIBRA/FIBROCIMENTO  FORNECIMENTO E INSTALAÇÃO. AF_06/2016</v>
          </cell>
          <cell r="C4212" t="str">
            <v>UN</v>
          </cell>
          <cell r="D4212">
            <v>24.79</v>
          </cell>
        </row>
        <row r="4213">
          <cell r="A4213">
            <v>96761</v>
          </cell>
          <cell r="B4213" t="str">
            <v>TÊ, PPR, DN 63 MM, CLASSE PN 25,  INSTALADO EM RESERVAÇÃO DE ÁGUA DE EDIFICAÇÃO QUE POSSUA RESERVATÓRIO DE FIBRA/FIBROCIMENTO  FORNECIMENTO E INSTALAÇÃO. AF_06/2016</v>
          </cell>
          <cell r="C4213" t="str">
            <v>UN</v>
          </cell>
          <cell r="D4213">
            <v>34.69</v>
          </cell>
        </row>
        <row r="4214">
          <cell r="A4214">
            <v>96762</v>
          </cell>
          <cell r="B4214" t="str">
            <v>TÊ, PPR, DN 75 MM, CLASSE PN 25,  INSTALADO EM RESERVAÇÃO DE ÁGUA DE EDIFICAÇÃO QUE POSSUA RESERVATÓRIO DE FIBRA/FIBROCIMENTO  FORNECIMENTO E INSTALAÇÃO. AF_06/2016</v>
          </cell>
          <cell r="C4214" t="str">
            <v>UN</v>
          </cell>
          <cell r="D4214">
            <v>67.260000000000005</v>
          </cell>
        </row>
        <row r="4215">
          <cell r="A4215">
            <v>96763</v>
          </cell>
          <cell r="B4215" t="str">
            <v>TÊ, PPR, DN 90 MM, CLASSE PN 25,  INSTALADO EM RESERVAÇÃO DE ÁGUA DE EDIFICAÇÃO QUE POSSUA RESERVATÓRIO DE FIBRA/FIBROCIMENTO  FORNECIMENTO E INSTALAÇÃO. AF_06/2016</v>
          </cell>
          <cell r="C4215" t="str">
            <v>UN</v>
          </cell>
          <cell r="D4215">
            <v>92.33</v>
          </cell>
        </row>
        <row r="4216">
          <cell r="A4216">
            <v>96764</v>
          </cell>
          <cell r="B4216" t="str">
            <v>TÊ, PPR, DN 110 MM, CLASSE PN 25,  INSTALADO EM RESERVAÇÃO DE ÁGUA DE EDIFICAÇÃO QUE POSSUA RESERVATÓRIO DE FIBRA/FIBROCIMENTO  FORNECIMENTO E INSTALAÇÃO. AF_06/2016</v>
          </cell>
          <cell r="C4216" t="str">
            <v>UN</v>
          </cell>
          <cell r="D4216">
            <v>147.16999999999999</v>
          </cell>
        </row>
        <row r="4217">
          <cell r="A4217">
            <v>96802</v>
          </cell>
          <cell r="B4217" t="str">
            <v>KIT CHASSI PEX, PRÉ-FABRICADO, PARA CHUVEIRO COM REGISTROS DE PRESSÃO E CONEXÕES POR CRIMPAGEM  FORNECIMENTO E INSTALAÇÃO. AF_06/2015</v>
          </cell>
          <cell r="C4217" t="str">
            <v>UN</v>
          </cell>
          <cell r="D4217">
            <v>194.54</v>
          </cell>
        </row>
        <row r="4218">
          <cell r="A4218">
            <v>96803</v>
          </cell>
          <cell r="B4218" t="str">
            <v>KIT CHASSI PEX, PRÉ-FABRICADO, PARA COZINHA COM CUBA SIMPLES E CONEXÕES POR CRIMPAGEM  FORNECIMENTO E INSTALAÇÃO. AF_06/2015</v>
          </cell>
          <cell r="C4218" t="str">
            <v>UN</v>
          </cell>
          <cell r="D4218">
            <v>100.15</v>
          </cell>
        </row>
        <row r="4219">
          <cell r="A4219">
            <v>96804</v>
          </cell>
          <cell r="B4219" t="str">
            <v>KIT CHASSI PEX, PRÉ-FABRICADO, PARA ÁREA DE SERVIÇO COM TANQUE E MÁQUINA DE LAVAR ROUPA, E CONEXÕES POR CRIMPAGEM  FORNECIMENTO E INSTALAÇÃO. AF_06/2015</v>
          </cell>
          <cell r="C4219" t="str">
            <v>UN</v>
          </cell>
          <cell r="D4219">
            <v>179.9</v>
          </cell>
        </row>
        <row r="4220">
          <cell r="A4220">
            <v>96805</v>
          </cell>
          <cell r="B4220" t="str">
            <v>KIT CHASSI PEX, PRÉ-FABRICADO, PARA CHUVEIRO COM REGISTROS DE PRESSÃO E CONEXÕES POR ANEL DESLIZANTE  FORNECIMENTO E INSTALAÇÃO. AF_06/2015</v>
          </cell>
          <cell r="C4220" t="str">
            <v>UN</v>
          </cell>
          <cell r="D4220">
            <v>201.34</v>
          </cell>
        </row>
        <row r="4221">
          <cell r="A4221">
            <v>96806</v>
          </cell>
          <cell r="B4221" t="str">
            <v>KIT CHASSI PEX, PRÉ-FABRICADO, PARA COZINHA COM CUBA SIMPLES E CONEXÕES POR ANEL DESLIZANTE  FORNECIMENTO E INSTALAÇÃO. AF_06/2015</v>
          </cell>
          <cell r="C4221" t="str">
            <v>UN</v>
          </cell>
          <cell r="D4221">
            <v>98.22</v>
          </cell>
        </row>
        <row r="4222">
          <cell r="A4222">
            <v>96807</v>
          </cell>
          <cell r="B4222" t="str">
            <v>KIT CHASSI PEX, PRÉ-FABRICADO, PARA ÁREA DE SERVIÇO COM TANQUE E MÁQUINA DE LAVAR ROUPA, E CONEXÕES POR ANEL DESLIZANTE  FORNECIMENTO E INSTALAÇÃO. AF_06/2015</v>
          </cell>
          <cell r="C4222" t="str">
            <v>UN</v>
          </cell>
          <cell r="D4222">
            <v>164.2</v>
          </cell>
        </row>
        <row r="4223">
          <cell r="A4223">
            <v>96808</v>
          </cell>
          <cell r="B4223" t="str">
            <v>UNIÃO METÁLICA PARA INSTALAÇÕES EM PEX, DN 16 MM, FIXAÇÃO DAS CONEXÕES POR ANEL DESLIZANTE  FORNECIMENTO E INSTALAÇÃO . AF_06/2015</v>
          </cell>
          <cell r="C4223" t="str">
            <v>UN</v>
          </cell>
          <cell r="D4223">
            <v>9.42</v>
          </cell>
        </row>
        <row r="4224">
          <cell r="A4224">
            <v>96809</v>
          </cell>
          <cell r="B4224" t="str">
            <v>CONEXÃO FIXA, ROSCA FÊMEA, METÁLICA, PARA INSTALAÇÕES EM PEX, DN 16 MM X 1/2", COM ANEL DESLIZANTE. FORNECIMENTO E INSTALAÇÃO. AF_06/2015</v>
          </cell>
          <cell r="C4224" t="str">
            <v>UN</v>
          </cell>
          <cell r="D4224">
            <v>10.73</v>
          </cell>
        </row>
        <row r="4225">
          <cell r="A4225">
            <v>96810</v>
          </cell>
          <cell r="B4225" t="str">
            <v>CONEXÃO MÓVEL, ROSCA FÊMEA, METÁLICA, PARA INSTALAÇÕES EM PEX, DN 16 MM X 3/4", COM ANEL DESLIZANTE. FORNECIMENTO E INSTALAÇÃO. AF_06/2015</v>
          </cell>
          <cell r="C4225" t="str">
            <v>UN</v>
          </cell>
          <cell r="D4225">
            <v>11.61</v>
          </cell>
        </row>
        <row r="4226">
          <cell r="A4226">
            <v>96811</v>
          </cell>
          <cell r="B4226" t="str">
            <v>UNIÃO METÁLICA PARA INSTALAÇÕES EM PEX, DN 20 MM, FIXAÇÃO DAS CONEXÕES POR ANEL DESLIZANTE  FORNECIMENTO E INSTALAÇÃO . AF_06/2015</v>
          </cell>
          <cell r="C4226" t="str">
            <v>UN</v>
          </cell>
          <cell r="D4226">
            <v>12.52</v>
          </cell>
        </row>
        <row r="4227">
          <cell r="A4227">
            <v>96812</v>
          </cell>
          <cell r="B4227" t="str">
            <v>CONEXÃO FIXA, ROSCA FÊMEA, METÁLICA, PARA INSTALAÇÕES EM PEX, DN 20 MM X 1/2", COM ANEL DESLIZANTE. FORNECIMENTO E INSTALAÇÃO. AF_06/2015</v>
          </cell>
          <cell r="C4227" t="str">
            <v>UN</v>
          </cell>
          <cell r="D4227">
            <v>12.05</v>
          </cell>
        </row>
        <row r="4228">
          <cell r="A4228">
            <v>96813</v>
          </cell>
          <cell r="B4228" t="str">
            <v>CONEXÃO FIXA, ROSCA FÊMEA, METÁLICA, PARA INSTALAÇÕES EM PEX, DN 20 MM X 3/4", COM ANEL DESLIZANTE. FORNECIMENTO E INSTALAÇÃO. AF_06/2015</v>
          </cell>
          <cell r="C4228" t="str">
            <v>UN</v>
          </cell>
          <cell r="D4228">
            <v>13.81</v>
          </cell>
        </row>
        <row r="4229">
          <cell r="A4229">
            <v>96814</v>
          </cell>
          <cell r="B4229" t="str">
            <v>UNIÃO DE REDUÇÃO, METÁLICA, PARA INSTALAÇÕES EM PEX, DN 20 X 16 MM, CONEXÃO POR ANEL DESLIZANTE  FORNECIMENTO E INSTALAÇÃO. AF_06/2015</v>
          </cell>
          <cell r="C4229" t="str">
            <v>UN</v>
          </cell>
          <cell r="D4229">
            <v>11.75</v>
          </cell>
        </row>
        <row r="4230">
          <cell r="A4230">
            <v>96815</v>
          </cell>
          <cell r="B4230" t="str">
            <v>UNIÃO METÁLICA PARA INSTALAÇÕES EM PEX, DN 25 MM, FIXAÇÃO DAS CONEXÕES POR ANEL DESLIZANTE   FORNECIMENTO E INSTALAÇÃO. AF_06/2015</v>
          </cell>
          <cell r="C4230" t="str">
            <v>UN</v>
          </cell>
          <cell r="D4230">
            <v>19.57</v>
          </cell>
        </row>
        <row r="4231">
          <cell r="A4231">
            <v>96816</v>
          </cell>
          <cell r="B4231" t="str">
            <v>CONEXÃO FIXA, ROSCA FÊMEA, METÁLICA, PARA INSTALAÇÕES EM PEX, DN 25 MM X 3/4", COM ANEL DESLIZANTE. FORNECIMENTO E INSTALAÇÃO. AF_06/2015</v>
          </cell>
          <cell r="C4231" t="str">
            <v>UN</v>
          </cell>
          <cell r="D4231">
            <v>16.22</v>
          </cell>
        </row>
        <row r="4232">
          <cell r="A4232">
            <v>96817</v>
          </cell>
          <cell r="B4232" t="str">
            <v>CONEXÃO FIXA, ROSCA FÊMEA, METÁLICA, PARA INSTALAÇÕES EM PEX, DN 25 MM X 1", COM ANEL DESLIZANTE. FORNECIMENTO E INSTALAÇÃO. AF_06/2015</v>
          </cell>
          <cell r="C4232" t="str">
            <v>UN</v>
          </cell>
          <cell r="D4232">
            <v>18.36</v>
          </cell>
        </row>
        <row r="4233">
          <cell r="A4233">
            <v>96818</v>
          </cell>
          <cell r="B4233" t="str">
            <v>UNIÃO DE REDUÇÃO, METÁLICA, PEX, DN 25 X 16 MM, CONEXÃO POR ANEL DESLIZANTE  FORNECIMENTO E INSTALAÇÃO. AF_06/2015</v>
          </cell>
          <cell r="C4233" t="str">
            <v>UN</v>
          </cell>
          <cell r="D4233">
            <v>17.14</v>
          </cell>
        </row>
        <row r="4234">
          <cell r="A4234">
            <v>96819</v>
          </cell>
          <cell r="B4234" t="str">
            <v>UNIÃO DE REDUÇÃO, METÁLICA, PEX, DN 25 X 20 MM, CONEXÃO POR ANEL DESLIZANTE  FORNECIMENTO E INSTALAÇÃO. AF_06/2015</v>
          </cell>
          <cell r="C4234" t="str">
            <v>UN</v>
          </cell>
          <cell r="D4234">
            <v>17.14</v>
          </cell>
        </row>
        <row r="4235">
          <cell r="A4235">
            <v>96820</v>
          </cell>
          <cell r="B4235" t="str">
            <v>UNIÃO METÁLICA PARA INSTALAÇÕES EM PEX, DN 32 MM, FIXAÇÃO DAS CONEXÕES POR ANEL DESLIZANTE   FORNECIMENTO E INSTALAÇÃO. AF_06/2015</v>
          </cell>
          <cell r="C4235" t="str">
            <v>UN</v>
          </cell>
          <cell r="D4235">
            <v>30.78</v>
          </cell>
        </row>
        <row r="4236">
          <cell r="A4236">
            <v>96821</v>
          </cell>
          <cell r="B4236" t="str">
            <v>CONEXÃO FIXA, ROSCA FÊMEA, METÁLICA, PARA INSTALAÇÕES EM PEX, DN 32 MM X 1", COM ANEL DESLIZANTE  FORNECIMENTO E INSTALAÇÃO. AF_06/2015</v>
          </cell>
          <cell r="C4236" t="str">
            <v>UN</v>
          </cell>
          <cell r="D4236">
            <v>26.35</v>
          </cell>
        </row>
        <row r="4237">
          <cell r="A4237">
            <v>96822</v>
          </cell>
          <cell r="B4237" t="str">
            <v>UNIÃO DE REDUÇÃO, METÁLICA, PEX, DN 32 X 25 MM, CONEXÃO POR ANEL DESLIZANTE  FORNECIMENTO E INSTALAÇÃO. AF_06/2015</v>
          </cell>
          <cell r="C4237" t="str">
            <v>UN</v>
          </cell>
          <cell r="D4237">
            <v>26.69</v>
          </cell>
        </row>
        <row r="4238">
          <cell r="A4238">
            <v>96823</v>
          </cell>
          <cell r="B4238" t="str">
            <v>LUVA PARA INSTALAÇÕES EM PEX, DN 16 MM, CONEXÃO POR CRIMPAGEM  FORNECIMENTO E INSTALAÇÃO . AF_06/2015</v>
          </cell>
          <cell r="C4238" t="str">
            <v>UN</v>
          </cell>
          <cell r="D4238">
            <v>11.02</v>
          </cell>
        </row>
        <row r="4239">
          <cell r="A4239">
            <v>96824</v>
          </cell>
          <cell r="B4239" t="str">
            <v>CONEXÃO FIXA, ROSCA FÊMEA, PARA INSTALAÇÕES EM PEX, DN 16MM X 1/2", CONEXÃO POR CRIMPAGEM  FORNECIMENTO E INSTALAÇÃO. AF_06/2015</v>
          </cell>
          <cell r="C4239" t="str">
            <v>UN</v>
          </cell>
          <cell r="D4239">
            <v>12.39</v>
          </cell>
        </row>
        <row r="4240">
          <cell r="A4240">
            <v>96825</v>
          </cell>
          <cell r="B4240" t="str">
            <v>CONEXÃO FIXA, ROSCA FÊMEA, PARA INSTALAÇÕES EM PEX, DN 16MM X 3/4", CONEXÃO POR CRIMPAGEM  FORNECIMENTO E INSTALAÇÃO. AF_06/2015</v>
          </cell>
          <cell r="C4240" t="str">
            <v>UN</v>
          </cell>
          <cell r="D4240">
            <v>16.649999999999999</v>
          </cell>
        </row>
        <row r="4241">
          <cell r="A4241">
            <v>96826</v>
          </cell>
          <cell r="B4241" t="str">
            <v>LUVA PARA INSTALAÇÕES EM PEX, DN 20 MM, CONEXÃO POR CRIMPAGEM   FORNECIMENTO E INSTALAÇÃO. AF_06/2015</v>
          </cell>
          <cell r="C4241" t="str">
            <v>UN</v>
          </cell>
          <cell r="D4241">
            <v>15.21</v>
          </cell>
        </row>
        <row r="4242">
          <cell r="A4242">
            <v>96827</v>
          </cell>
          <cell r="B4242" t="str">
            <v>CONEXÃO FIXA, ROSCA FÊMEA, PARA INSTALAÇÕES EM PEX, DN 20MM X 1/2", CONEXÃO POR CRIMPAGEM  FORNECIMENTO E INSTALAÇÃO. AF_06/2015</v>
          </cell>
          <cell r="C4242" t="str">
            <v>UN</v>
          </cell>
          <cell r="D4242">
            <v>15.77</v>
          </cell>
        </row>
        <row r="4243">
          <cell r="A4243">
            <v>96828</v>
          </cell>
          <cell r="B4243" t="str">
            <v>CONEXÃO FIXA, ROSCA FÊMEA, PARA INSTALAÇÕES EM PEX, DN 20MM X 3/4", CONEXÃO POR CRIMPAGEM  FORNECIMENTO E INSTALAÇÃO. AF_06/2015</v>
          </cell>
          <cell r="C4243" t="str">
            <v>UN</v>
          </cell>
          <cell r="D4243">
            <v>19.68</v>
          </cell>
        </row>
        <row r="4244">
          <cell r="A4244">
            <v>96829</v>
          </cell>
          <cell r="B4244" t="str">
            <v>LUVA DE REDUÇÃO PARA INSTALAÇÕES EM PEX, DN 20 X 16 MM, CONEXÃO POR CRIMPAGEM  FORNECIMENTO E INSTALAÇÃO. AF_06/2015</v>
          </cell>
          <cell r="C4244" t="str">
            <v>UN</v>
          </cell>
          <cell r="D4244">
            <v>15.19</v>
          </cell>
        </row>
        <row r="4245">
          <cell r="A4245">
            <v>96830</v>
          </cell>
          <cell r="B4245" t="str">
            <v>LUVA PARA INSTALAÇÕES EM PEX, DN 25 MM, CONEXÃO POR CRIMPAGEM   FORNECIMENTO E INSTALAÇÃO. AF_06/2015</v>
          </cell>
          <cell r="C4245" t="str">
            <v>UN</v>
          </cell>
          <cell r="D4245">
            <v>21.96</v>
          </cell>
        </row>
        <row r="4246">
          <cell r="A4246">
            <v>96831</v>
          </cell>
          <cell r="B4246" t="str">
            <v>CONEXÃO FIXA, ROSCA FÊMEA, PARA INSTALAÇÕES EM PEX, DN 25MM X 1/2", CONEXÃO POR CRIMPAGEM  FORNECIMENTO E INSTALAÇÃO. AF_06/2015</v>
          </cell>
          <cell r="C4246" t="str">
            <v>UN</v>
          </cell>
          <cell r="D4246">
            <v>18.010000000000002</v>
          </cell>
        </row>
        <row r="4247">
          <cell r="A4247">
            <v>96832</v>
          </cell>
          <cell r="B4247" t="str">
            <v>CONEXÃO FIXA, ROSCA FÊMEA, PARA INSTALAÇÕES EM PEX, DN 25MM X 3/4", CONEXÃO POR CRIMPAGEM  FORNECIMENTO E INSTALAÇÃO. AF_06/2015</v>
          </cell>
          <cell r="C4247" t="str">
            <v>UN</v>
          </cell>
          <cell r="D4247">
            <v>20.73</v>
          </cell>
        </row>
        <row r="4248">
          <cell r="A4248">
            <v>96833</v>
          </cell>
          <cell r="B4248" t="str">
            <v>LUVA DE REDUÇÃO PARA INSTALAÇÕES EM PEX, DN 25 X 16 MM, CONEXÃO POR CRIMPAGEM  FORNECIMENTO E INSTALAÇÃO. AF_06/2015</v>
          </cell>
          <cell r="C4248" t="str">
            <v>UN</v>
          </cell>
          <cell r="D4248">
            <v>19.45</v>
          </cell>
        </row>
        <row r="4249">
          <cell r="A4249">
            <v>96834</v>
          </cell>
          <cell r="B4249" t="str">
            <v>LUVA PARA INSTALAÇÕES EM PEX, DN 32 MM, CONEXÃO POR CRIMPAGEM  FORNECIMENTO E INSTALAÇÃO . AF_06/2015</v>
          </cell>
          <cell r="C4249" t="str">
            <v>UN</v>
          </cell>
          <cell r="D4249">
            <v>31.89</v>
          </cell>
        </row>
        <row r="4250">
          <cell r="A4250">
            <v>96835</v>
          </cell>
          <cell r="B4250" t="str">
            <v>CONEXÃO FIXA, ROSCA FÊMEA, PARA INSTALAÇÕES EM PEX, DN 32 MM X 3/4", CONEXÃO POR CRIMPAGEM  FORNECIMENTO E INSTALAÇÃO. AF_06/2015</v>
          </cell>
          <cell r="C4250" t="str">
            <v>UN</v>
          </cell>
          <cell r="D4250">
            <v>27.66</v>
          </cell>
        </row>
        <row r="4251">
          <cell r="A4251">
            <v>96836</v>
          </cell>
          <cell r="B4251" t="str">
            <v>LUVA DE REDUÇÃO PARA INSTALAÇÕES EM PEX, DN 32 X 25 MM, CONEXÃO POR CRIMPAGEM  FORNECIMENTO E INSTALAÇÃO. AF_06/2015</v>
          </cell>
          <cell r="C4251" t="str">
            <v>UN</v>
          </cell>
          <cell r="D4251">
            <v>29.42</v>
          </cell>
        </row>
        <row r="4252">
          <cell r="A4252">
            <v>96837</v>
          </cell>
          <cell r="B4252" t="str">
            <v>JOELHO 90 GRAUS, METÁLICO, PARA INSTALAÇÕES EM PEX, DN 16 MM, CONEXÃO POR ANEL DESLIZANTE   FORNECIMENTO E INSTALAÇÃO. AF_06/2015</v>
          </cell>
          <cell r="C4252" t="str">
            <v>UN</v>
          </cell>
          <cell r="D4252">
            <v>16.329999999999998</v>
          </cell>
        </row>
        <row r="4253">
          <cell r="A4253">
            <v>96838</v>
          </cell>
          <cell r="B4253" t="str">
            <v>JOELHO 90 GRAUS, ROSCA FÊMEA TERMINAL, METÁLICO, PARA INSTALAÇÕES EM PEX, DN 16MM X 1/2", CONEXÃO POR ANEL DESLIZANTE  FORNECIMENTO E INSTALAÇÃO. AF_06/2015</v>
          </cell>
          <cell r="C4253" t="str">
            <v>UN</v>
          </cell>
          <cell r="D4253">
            <v>15.07</v>
          </cell>
        </row>
        <row r="4254">
          <cell r="A4254">
            <v>96839</v>
          </cell>
          <cell r="B4254" t="str">
            <v>JOELHO, ROSCA FÊMEA, COM BASE FIXA, METÁLICO, PARA INSTALAÇÕES EM PEX, DN 16MM X 1/2", CONEXÃO POR ANEL DESLIZANTE  FORNECIMENTO E INSTALAÇÃO. AF_06/2015</v>
          </cell>
          <cell r="C4254" t="str">
            <v>UN</v>
          </cell>
          <cell r="D4254">
            <v>14.85</v>
          </cell>
        </row>
        <row r="4255">
          <cell r="A4255">
            <v>96840</v>
          </cell>
          <cell r="B4255" t="str">
            <v>JOELHO 90 GRAUS, METÁLICO, PARA INSTALAÇÕES EM PEX, DN 20 MM, CONEXÃO POR ANEL DESLIZANTE  FORNECIMENTO E INSTALAÇÃO . AF_06/2015</v>
          </cell>
          <cell r="C4255" t="str">
            <v>UN</v>
          </cell>
          <cell r="D4255">
            <v>19.11</v>
          </cell>
        </row>
        <row r="4256">
          <cell r="A4256">
            <v>96841</v>
          </cell>
          <cell r="B4256" t="str">
            <v>JOELHO 90 GRAUS, ROSCA FÊMEA TERMINAL, METÁLICO, PARA INSTALAÇÕES EM PEX, DN 20 MM X 1/2", CONEXÃO POR ANEL DESLIZANTE  FORNECIMENTO E INSTALAÇÃO. AF_06/2015</v>
          </cell>
          <cell r="C4256" t="str">
            <v>UN</v>
          </cell>
          <cell r="D4256">
            <v>16.84</v>
          </cell>
        </row>
        <row r="4257">
          <cell r="A4257">
            <v>96842</v>
          </cell>
          <cell r="B4257" t="str">
            <v>JOELHO 90 GRAUS, ROSCA FÊMEA TERMINAL, METÁLICO, PARA INSTALAÇÕES EM PEX, DN 20 MM X 3/4", CONEXÃO POR ANEL DESLIZANTE  FORNECIMENTO E INSTALAÇÃO. AF_06/2015</v>
          </cell>
          <cell r="C4257" t="str">
            <v>UN</v>
          </cell>
          <cell r="D4257">
            <v>21.19</v>
          </cell>
        </row>
        <row r="4258">
          <cell r="A4258">
            <v>96843</v>
          </cell>
          <cell r="B4258" t="str">
            <v>JOELHO ROSCA FÊMEA, COM BASE FIXA, METÁLICO, PARA INSTALAÇÕES EM PEX, DN 20MM X 1/2", CONEXÃO POR ANEL DESLIZANTE  FORNECIMENTO E INSTALAÇÃO. AF_06/2015</v>
          </cell>
          <cell r="C4258" t="str">
            <v>UN</v>
          </cell>
          <cell r="D4258">
            <v>20.41</v>
          </cell>
        </row>
        <row r="4259">
          <cell r="A4259">
            <v>96844</v>
          </cell>
          <cell r="B4259" t="str">
            <v>JOELHO ROSCA FÊMEA, MÓVEL, METÁLICO, PARA INSTALAÇÕES EM PEX, DN 20MM X 3/4", CONEXÃO POR ANEL DESLIZANTE  FORNECIMENTO E INSTALAÇÃO. AF_06/2015</v>
          </cell>
          <cell r="C4259" t="str">
            <v>UN</v>
          </cell>
          <cell r="D4259">
            <v>27.51</v>
          </cell>
        </row>
        <row r="4260">
          <cell r="A4260">
            <v>96845</v>
          </cell>
          <cell r="B4260" t="str">
            <v>JOELHO 90 GRAUS, METÁLICO, PARA INSTALAÇÕES EM PEX, DN 25 MM, CONEXÃO POR ANEL DESLIZANTE   FORNECIMENTO E INSTALAÇÃO. AF_06/2015</v>
          </cell>
          <cell r="C4260" t="str">
            <v>UN</v>
          </cell>
          <cell r="D4260">
            <v>29.56</v>
          </cell>
        </row>
        <row r="4261">
          <cell r="A4261">
            <v>96846</v>
          </cell>
          <cell r="B4261" t="str">
            <v>JOELHO 90 GRAUS, ROSCA FÊMEA TERMINAL, METÁLICO, PARA INSTALAÇÕES EM PEX, DN 25 MM X 3/4", CONEXÃO POR ANEL DESLIZANTE  FORNECIMENTO E INSTALAÇÃO. AF_06/2015</v>
          </cell>
          <cell r="C4261" t="str">
            <v>UN</v>
          </cell>
          <cell r="D4261">
            <v>23.49</v>
          </cell>
        </row>
        <row r="4262">
          <cell r="A4262">
            <v>96847</v>
          </cell>
          <cell r="B4262" t="str">
            <v>JOELHO ROSCA FÊMEA, COM BASE FIXA, METÁLICO, PARA INSTALAÇÕES EM PEX, DN 25MM X 3/4", CONEXÃO POR ANEL DESLIZANTE  FORNECIMENTO E INSTALAÇÃO. AF_06/2015</v>
          </cell>
          <cell r="C4262" t="str">
            <v>UN</v>
          </cell>
          <cell r="D4262">
            <v>25.72</v>
          </cell>
        </row>
        <row r="4263">
          <cell r="A4263">
            <v>96848</v>
          </cell>
          <cell r="B4263" t="str">
            <v>JOELHO 90 GRAUS, METÁLICO, PARA INSTALAÇÕES EM PEX, DN 32 MM, CONEXÃO POR ANEL DESLIZANTE  FORNECIMENTO E INSTALAÇÃO . AF_06/2015</v>
          </cell>
          <cell r="C4263" t="str">
            <v>UN</v>
          </cell>
          <cell r="D4263">
            <v>38.26</v>
          </cell>
        </row>
        <row r="4264">
          <cell r="A4264">
            <v>96849</v>
          </cell>
          <cell r="B4264" t="str">
            <v>JOELHO 90 GRAUS, PARA INSTALAÇÕES EM PEX, DN 16 MM, CONEXÃO POR CRIMPAGEM   FORNECIMENTO E INSTALAÇÃO. AF_06/2015</v>
          </cell>
          <cell r="C4264" t="str">
            <v>UN</v>
          </cell>
          <cell r="D4264">
            <v>13.98</v>
          </cell>
        </row>
        <row r="4265">
          <cell r="A4265">
            <v>96850</v>
          </cell>
          <cell r="B4265" t="str">
            <v>JOELHO 90 GRAUS, ROSCA FÊMEA TERMINAL, PARA INSTALAÇÕES EM PEX, DN 16MM X 1/2", CONEXÃO POR CRIMPAGEM  FORNECIMENTO E INSTALAÇÃO. AF_06/2015</v>
          </cell>
          <cell r="C4265" t="str">
            <v>UN</v>
          </cell>
          <cell r="D4265">
            <v>16.25</v>
          </cell>
        </row>
        <row r="4266">
          <cell r="A4266">
            <v>96851</v>
          </cell>
          <cell r="B4266" t="str">
            <v>JOELHO 90 GRAUS, ROSCA FÊMEA TERMINAL, PARA INSTALAÇÕES EM PEX, DN 16MM X 3/4", CONEXÃO POR CRIMPAGEM  FORNECIMENTO E INSTALAÇÃO. AF_06/2015</v>
          </cell>
          <cell r="C4266" t="str">
            <v>UN</v>
          </cell>
          <cell r="D4266">
            <v>21.33</v>
          </cell>
        </row>
        <row r="4267">
          <cell r="A4267">
            <v>96852</v>
          </cell>
          <cell r="B4267" t="str">
            <v>JOELHO 90 GRAUS, PARA INSTALAÇÕES EM PEX, DN 20 MM, CONEXÃO POR CRIMPAGEM   FORNECIMENTO E INSTALAÇÃO. AF_06/2015</v>
          </cell>
          <cell r="C4267" t="str">
            <v>UN</v>
          </cell>
          <cell r="D4267">
            <v>18.52</v>
          </cell>
        </row>
        <row r="4268">
          <cell r="A4268">
            <v>96853</v>
          </cell>
          <cell r="B4268" t="str">
            <v>JOELHO 90 GRAUS, ROSCA FÊMEA TERMINAL, PARA INSTALAÇÕES EM PEX, DN 20MM X 1/2", CONEXÃO POR CRIMPAGEM  FORNECIMENTO E INSTALAÇÃO. AF_06/2015</v>
          </cell>
          <cell r="C4268" t="str">
            <v>UN</v>
          </cell>
          <cell r="D4268">
            <v>20.74</v>
          </cell>
        </row>
        <row r="4269">
          <cell r="A4269">
            <v>96854</v>
          </cell>
          <cell r="B4269" t="str">
            <v>JOELHO 90 GRAUS, ROSCA FÊMEA TERMINAL, PARA INSTALAÇÕES EM PEX, DN 20MM X 3/4", CONEXÃO POR CRIMPAGEM  FORNECIMENTO E INSTALAÇÃO. AF_06/2015</v>
          </cell>
          <cell r="C4269" t="str">
            <v>UN</v>
          </cell>
          <cell r="D4269">
            <v>24.67</v>
          </cell>
        </row>
        <row r="4270">
          <cell r="A4270">
            <v>96855</v>
          </cell>
          <cell r="B4270" t="str">
            <v>JOELHO 90 GRAUS, PARA INSTALAÇÕES EM PEX, DN 25 MM, CONEXÃO POR CRIMPAGEM   FORNECIMENTO E INSTALAÇÃO. AF_06/2015</v>
          </cell>
          <cell r="C4270" t="str">
            <v>UN</v>
          </cell>
          <cell r="D4270">
            <v>22.97</v>
          </cell>
        </row>
        <row r="4271">
          <cell r="A4271">
            <v>96856</v>
          </cell>
          <cell r="B4271" t="str">
            <v>JOELHO 90 GRAUS, ROSCA FÊMEA TERMINAL, PARA INSTALAÇÕES EM PEX, DN 25MM X 1/2", CONEXÃO POR CRIMPAGEM  FORNECIMENTO E INSTALAÇÃO. AF_06/2015</v>
          </cell>
          <cell r="C4271" t="str">
            <v>UN</v>
          </cell>
          <cell r="D4271">
            <v>23.29</v>
          </cell>
        </row>
        <row r="4272">
          <cell r="A4272">
            <v>96857</v>
          </cell>
          <cell r="B4272" t="str">
            <v>JOELHO 90 GRAUS, ROSCA FÊMEA TERMINAL, PARA INSTALAÇÕES EM PEX, DN 25MM X 1, CONEXÃO POR CRIMPAGEM  FORNECIMENTO E INSTALAÇÃO. AF_06/2015</v>
          </cell>
          <cell r="C4272" t="str">
            <v>UN</v>
          </cell>
          <cell r="D4272">
            <v>36.58</v>
          </cell>
        </row>
        <row r="4273">
          <cell r="A4273">
            <v>96858</v>
          </cell>
          <cell r="B4273" t="str">
            <v>JOELHO 90 GRAUS, PARA INSTALAÇÕES EM PEX, DN 32 MM, CONEXÃO POR CRIMPAGEM   FORNECIMENTO E INSTALAÇÃO. AF_06/2015</v>
          </cell>
          <cell r="C4273" t="str">
            <v>UN</v>
          </cell>
          <cell r="D4273">
            <v>37.18</v>
          </cell>
        </row>
        <row r="4274">
          <cell r="A4274">
            <v>96859</v>
          </cell>
          <cell r="B4274" t="str">
            <v>JOELHO 90 GRAUS, ROSCA FÊMEA TERMINAL, PARA INSTALAÇÕES EM PEX, DN 32 MM X 1", CONEXÃO POR CRIMPAGEM  FORNECIMENTO E INSTALAÇÃO. AF_06/2015</v>
          </cell>
          <cell r="C4274" t="str">
            <v>UN</v>
          </cell>
          <cell r="D4274">
            <v>45.82</v>
          </cell>
        </row>
        <row r="4275">
          <cell r="A4275">
            <v>96860</v>
          </cell>
          <cell r="B4275" t="str">
            <v>TÊ, METÁLICO, PARA INSTALAÇÕES EM PEX, DN 16 MM, CONEXÃO POR ANEL DESLIZANTE  FORNECIMENTO E INSTALAÇÃO. AF_06/2015</v>
          </cell>
          <cell r="C4275" t="str">
            <v>UN</v>
          </cell>
          <cell r="D4275">
            <v>19.11</v>
          </cell>
        </row>
        <row r="4276">
          <cell r="A4276">
            <v>96861</v>
          </cell>
          <cell r="B4276" t="str">
            <v>TÊ, ROSCA FÊMEA, METÁLICO, PARA INSTALAÇÕES EM PEX, DN 16 MM X ½, CONEXÃO POR ANEL DESLIZANTE   FORNECIMENTO E INSTALAÇÃO. AF_06/2015</v>
          </cell>
          <cell r="C4276" t="str">
            <v>UN</v>
          </cell>
          <cell r="D4276">
            <v>20.54</v>
          </cell>
        </row>
        <row r="4277">
          <cell r="A4277">
            <v>96862</v>
          </cell>
          <cell r="B4277" t="str">
            <v>TÊ, METÁLICO, PARA INSTALAÇÕES EM PEX, DN 20 MM, CONEXÃO POR ANEL DESLIZANTE  FORNECIMENTO E INSTALAÇÃO. AF_06/2015</v>
          </cell>
          <cell r="C4277" t="str">
            <v>UN</v>
          </cell>
          <cell r="D4277">
            <v>23</v>
          </cell>
        </row>
        <row r="4278">
          <cell r="A4278">
            <v>96863</v>
          </cell>
          <cell r="B4278" t="str">
            <v>TÊ, ROSCA FÊMEA, METÁLICO, PARA INSTALAÇÕES EM PEX, DN 20 MM X ½, CONEXÃO POR ANEL DESLIZANTE   FORNECIMENTO E INSTALAÇÃO. AF_06/2015</v>
          </cell>
          <cell r="C4278" t="str">
            <v>UN</v>
          </cell>
          <cell r="D4278">
            <v>22.76</v>
          </cell>
        </row>
        <row r="4279">
          <cell r="A4279">
            <v>96864</v>
          </cell>
          <cell r="B4279" t="str">
            <v>TÊ, METÁLICO, PARA INSTALAÇÕES EM PEX, DN 25 MM, CONEXÃO POR ANEL DESLIZANTE  FORNECIMENTO E INSTALAÇÃO. AF_06/2015</v>
          </cell>
          <cell r="C4279" t="str">
            <v>UN</v>
          </cell>
          <cell r="D4279">
            <v>35.56</v>
          </cell>
        </row>
        <row r="4280">
          <cell r="A4280">
            <v>96865</v>
          </cell>
          <cell r="B4280" t="str">
            <v>TÊ, ROSCA FÊMEA, METÁLICO, PARA INSTALAÇÕES EM PEX, DN 25 MM X 3/4", CONEXÃO POR ANEL DESLIZANTE  FORNECIMENTO E INSTALAÇÃO. AF_06/2015</v>
          </cell>
          <cell r="C4280" t="str">
            <v>UN</v>
          </cell>
          <cell r="D4280">
            <v>34.86</v>
          </cell>
        </row>
        <row r="4281">
          <cell r="A4281">
            <v>96866</v>
          </cell>
          <cell r="B4281" t="str">
            <v>TÊ, METÁLICO, PARA INSTALAÇÕES EM PEX, DN 32 MM, CONEXÃO POR ANEL DESLIZANTE  FORNECIMENTO E INSTALAÇÃO. AF_06/2015</v>
          </cell>
          <cell r="C4281" t="str">
            <v>UN</v>
          </cell>
          <cell r="D4281">
            <v>46.61</v>
          </cell>
        </row>
        <row r="4282">
          <cell r="A4282">
            <v>96867</v>
          </cell>
          <cell r="B4282" t="str">
            <v>TÊ, ROSCA MACHO, METÁLICO, PARA INSTALAÇÕES EM PEX, DN 32 MM X 1", CONEXÃO POR ANEL DESLIZANTE  FORNECIMENTO E INSTALAÇÃO. AF_06/2015</v>
          </cell>
          <cell r="C4282" t="str">
            <v>UN</v>
          </cell>
          <cell r="D4282">
            <v>53.86</v>
          </cell>
        </row>
        <row r="4283">
          <cell r="A4283">
            <v>96868</v>
          </cell>
          <cell r="B4283" t="str">
            <v>TÊ, PARA INSTALAÇÕES EM PEX, DN 16 MM, CONEXÃO POR CRIMPAGEM  FORNECIMENTO E INSTALAÇÃO. AF_06/2015</v>
          </cell>
          <cell r="C4283" t="str">
            <v>UN</v>
          </cell>
          <cell r="D4283">
            <v>21.55</v>
          </cell>
        </row>
        <row r="4284">
          <cell r="A4284">
            <v>96869</v>
          </cell>
          <cell r="B4284" t="str">
            <v>TÊ, PARA INSTALAÇÕES EM PEX, DN 20 MM, CONEXÃO POR CRIMPAGEM  FORNECIMENTO E INSTALAÇÃO. AF_06/2015</v>
          </cell>
          <cell r="C4284" t="str">
            <v>UN</v>
          </cell>
          <cell r="D4284">
            <v>25.73</v>
          </cell>
        </row>
        <row r="4285">
          <cell r="A4285">
            <v>96870</v>
          </cell>
          <cell r="B4285" t="str">
            <v>TÊ, PEX, DN 25 MM, CONEXÃO POR CRIMPAGEM  FORNECIMENTO E INSTALAÇÃO. AF_06/2015</v>
          </cell>
          <cell r="C4285" t="str">
            <v>UN</v>
          </cell>
          <cell r="D4285">
            <v>40.270000000000003</v>
          </cell>
        </row>
        <row r="4286">
          <cell r="A4286">
            <v>96871</v>
          </cell>
          <cell r="B4286" t="str">
            <v>TÊ, PARA INSTALAÇÕES EM PEX, DN 32 MM, CONEXÃO POR CRIMPAGEM  FORNECIMENTO E INSTALAÇÃO. AF_06/2015</v>
          </cell>
          <cell r="C4286" t="str">
            <v>UN</v>
          </cell>
          <cell r="D4286">
            <v>58.12</v>
          </cell>
        </row>
        <row r="4287">
          <cell r="A4287">
            <v>96872</v>
          </cell>
          <cell r="B4287" t="str">
            <v>DISTRIBUIDOR 2 SAÍDAS, METÁLICO, PARA INSTALAÇÕES EM PEX, ENTRADA DE 3/4" X 2 SAÍDAS DE 1/2", CONEXÃO POR ANEL DESLIZANTE  FORNECIMENTO E INSTALAÇÃO. AF_06/2015</v>
          </cell>
          <cell r="C4287" t="str">
            <v>UN</v>
          </cell>
          <cell r="D4287">
            <v>56.21</v>
          </cell>
        </row>
        <row r="4288">
          <cell r="A4288">
            <v>96873</v>
          </cell>
          <cell r="B4288" t="str">
            <v>DISTRIBUIDOR 2 SAÍDAS, METÁLICO, PARA INSTALAÇÕES EM PEX, ENTRADA DE 1" X 2 SAÍDAS DE 1/2", CONEXÃO POR ANEL DESLIZANTE  FORNECIMENTO E INSTALAÇÃO. AF_06/2015</v>
          </cell>
          <cell r="C4288" t="str">
            <v>UN</v>
          </cell>
          <cell r="D4288">
            <v>64.2</v>
          </cell>
        </row>
        <row r="4289">
          <cell r="A4289">
            <v>96874</v>
          </cell>
          <cell r="B4289" t="str">
            <v>DISTRIBUIDOR 3 SAÍDAS, METÁLICO, PARA INSTALAÇÕES EM PEX, ENTRADA DE 3/4" X 3 SAÍDAS DE 1/2", CONEXÃO POR ANEL DESLIZANTE  FORNECIMENTO E INSTALAÇÃO . AF_06/2015</v>
          </cell>
          <cell r="C4289" t="str">
            <v>UN</v>
          </cell>
          <cell r="D4289">
            <v>68.260000000000005</v>
          </cell>
        </row>
        <row r="4290">
          <cell r="A4290">
            <v>96875</v>
          </cell>
          <cell r="B4290" t="str">
            <v>DISTRIBUIDOR 3 SAÍDAS, METÁLICO, PARA INSTALAÇÕES EM PEX, ENTRADA DE 1 X 3 SAÍDAS DE 1/2, CONEXÃO POR ANEL DESLIZANTE   FORNECIMENTO E INSTALAÇÃO. AF_06/2015</v>
          </cell>
          <cell r="C4290" t="str">
            <v>UN</v>
          </cell>
          <cell r="D4290">
            <v>81.12</v>
          </cell>
        </row>
        <row r="4291">
          <cell r="A4291">
            <v>96876</v>
          </cell>
          <cell r="B4291" t="str">
            <v>DISTRIBUIDOR 2 SAÍDAS, PARA INSTALAÇÕES EM PEX, ENTRADA DE 32 MM X 2 SAÍDAS DE 16 MM, CONEXÃO POR CRIMPAGEM FORNECIMENTO E INSTALAÇÃO. AF_06/2015</v>
          </cell>
          <cell r="C4291" t="str">
            <v>UN</v>
          </cell>
          <cell r="D4291">
            <v>137.28</v>
          </cell>
        </row>
        <row r="4292">
          <cell r="A4292">
            <v>96877</v>
          </cell>
          <cell r="B4292" t="str">
            <v>DISTRIBUIDOR 2 SAÍDAS, PARA INSTALAÇÕES EM PEX, ENTRADA DE 32 MM X 2 SAÍDAS DE 20 MM, CONEXÃO POR CRIMPAGEM  FORNECIMENTO E INSTALAÇÃO. AF_06/2015</v>
          </cell>
          <cell r="C4292" t="str">
            <v>UN</v>
          </cell>
          <cell r="D4292">
            <v>146.62</v>
          </cell>
        </row>
        <row r="4293">
          <cell r="A4293">
            <v>96878</v>
          </cell>
          <cell r="B4293" t="str">
            <v>DISTRIBUIDOR 2 SAÍDAS, PARA INSTALAÇÕES EM PEX, ENTRADA DE 32 MM X 2 SAÍDAS DE 25 MM, CONEXÃO POR CRIMPAGEM  FORNECIMENTO E INSTALAÇÃO. AF_06/2015</v>
          </cell>
          <cell r="C4293" t="str">
            <v>UN</v>
          </cell>
          <cell r="D4293">
            <v>148.37</v>
          </cell>
        </row>
        <row r="4294">
          <cell r="A4294">
            <v>96879</v>
          </cell>
          <cell r="B4294" t="str">
            <v>DISTRIBUIDOR 3 SAÍDAS, PARA INSTALAÇÕES EM PEX, ENTRADA DE 32 MM X 3 SAÍDAS DE 16 MM, CONEXÃO POR CRIMPAGEM  FORNECIMENTO E INSTALAÇÃO. AF_06/2015</v>
          </cell>
          <cell r="C4294" t="str">
            <v>UN</v>
          </cell>
          <cell r="D4294">
            <v>149.49</v>
          </cell>
        </row>
        <row r="4295">
          <cell r="A4295">
            <v>96880</v>
          </cell>
          <cell r="B4295" t="str">
            <v>DISTRIBUIDOR 3 SAÍDAS, PARA INSTALAÇÕES EM PEX, ENTRADA DE 32 MM X 3 SAÍDAS DE 20 MM, CONEXÃO POR CRIMPAGEM  FORNECIMENTO E INSTALAÇÃO. AF_06/2015</v>
          </cell>
          <cell r="C4295" t="str">
            <v>UN</v>
          </cell>
          <cell r="D4295">
            <v>170.4</v>
          </cell>
        </row>
        <row r="4296">
          <cell r="A4296">
            <v>96881</v>
          </cell>
          <cell r="B4296" t="str">
            <v>DISTRIBUIDOR 3 SAÍDAS, PARA INSTALAÇÕES EM PEX, ENTRADA DE 32 MM X 3 SAÍDAS DE 25 MM, CONEXÃO POR CRIMPAGEM  FORNECIMENTO E INSTALAÇÃO. AF_06/2015</v>
          </cell>
          <cell r="C4296" t="str">
            <v>UN</v>
          </cell>
          <cell r="D4296">
            <v>179.88</v>
          </cell>
        </row>
        <row r="4297">
          <cell r="A4297">
            <v>97425</v>
          </cell>
          <cell r="B4297" t="str">
            <v>FLANGE EM AÇO, DN 15 MM X 1/2'', INSTALADO EM RESERVAÇÃO DE ÁGUA DE EDIFICAÇÃO QUE POSSUA RESERVATÓRIO DE FIBRA/FIBROCIMENTO - FORNECIMENTO E INSTALAÇÃO. AF_06/2016</v>
          </cell>
          <cell r="C4297" t="str">
            <v>UN</v>
          </cell>
          <cell r="D4297">
            <v>17.95</v>
          </cell>
        </row>
        <row r="4298">
          <cell r="A4298">
            <v>97426</v>
          </cell>
          <cell r="B4298" t="str">
            <v>FLANGE EM AÇO, DN 20 MM X 3/4'', INSTALADO EM RESERVAÇÃO DE ÁGUA DE EDIFICAÇÃO QUE POSSUA RESERVATÓRIO DE FIBRA/FIBROCIMENTO - FORNECIMENTO E INSTALAÇÃO. AF_06/2016</v>
          </cell>
          <cell r="C4298" t="str">
            <v>UN</v>
          </cell>
          <cell r="D4298">
            <v>21.05</v>
          </cell>
        </row>
        <row r="4299">
          <cell r="A4299">
            <v>97427</v>
          </cell>
          <cell r="B4299" t="str">
            <v>FLANGE EM AÇO, DN 25 MM X 1'', INSTALADO EM RESERVAÇÃO DE ÁGUA DE EDIFICAÇÃO QUE POSSUA RESERVATÓRIO DE FIBRA/FIBROCIMENTO - FORNECIMENTO E INSTALAÇÃO. AF_06/2016</v>
          </cell>
          <cell r="C4299" t="str">
            <v>UN</v>
          </cell>
          <cell r="D4299">
            <v>23.38</v>
          </cell>
        </row>
        <row r="4300">
          <cell r="A4300">
            <v>97428</v>
          </cell>
          <cell r="B4300" t="str">
            <v>FLANGE EM AÇO, DN 32 MM X 1 1/4'', INSTALADO EM RESERVAÇÃO DE ÁGUA DE EDIFICAÇÃO QUE POSSUA RESERVATÓRIO DE FIBRA/FIBROCIMENTO - FORNECIMENTO E INSTALAÇÃO. AF_06/2016</v>
          </cell>
          <cell r="C4300" t="str">
            <v>UN</v>
          </cell>
          <cell r="D4300">
            <v>28.81</v>
          </cell>
        </row>
        <row r="4301">
          <cell r="A4301">
            <v>97429</v>
          </cell>
          <cell r="B4301" t="str">
            <v>FLANGE EM AÇO, DN 40 MM X 1 1/2'', INSTALADO EM RESERVAÇÃO DE ÁGUA DE EDIFICAÇÃO QUE POSSUA RESERVATÓRIO DE FIBRA/FIBROCIMENTO - FORNECIMENTO E INSTALAÇÃO. AF_06/2016</v>
          </cell>
          <cell r="C4301" t="str">
            <v>UN</v>
          </cell>
          <cell r="D4301">
            <v>33.81</v>
          </cell>
        </row>
        <row r="4302">
          <cell r="A4302">
            <v>97430</v>
          </cell>
          <cell r="B4302" t="str">
            <v>ACOPLAMENTO RÍGIDO EM AÇO, CONEXÃO RANHURADA, DN 50 (2"), INSTALADO EM PRUMADAS - FORNECIMENTO E INSTALAÇÃO. AF_12/2015</v>
          </cell>
          <cell r="C4302" t="str">
            <v>UN</v>
          </cell>
          <cell r="D4302">
            <v>26.48</v>
          </cell>
        </row>
        <row r="4303">
          <cell r="A4303">
            <v>97431</v>
          </cell>
          <cell r="B4303" t="str">
            <v>ACOPLAMENTO RÍGIDO EM AÇO, CONEXÃO RANHURADA, DN 65 (2 1/2"), INSTALADO EM PRUMADAS - FORNECIMENTO E INSTALAÇÃO. AF_12/2015</v>
          </cell>
          <cell r="C4303" t="str">
            <v>UN</v>
          </cell>
          <cell r="D4303">
            <v>29.63</v>
          </cell>
        </row>
        <row r="4304">
          <cell r="A4304">
            <v>97432</v>
          </cell>
          <cell r="B4304" t="str">
            <v>ACOPLAMENTO RÍGIDO EM AÇO, CONEXÃO RANHURADA, DN 80 (3"), INSTALADO EM PRUMADAS - FORNECIMENTO E INSTALAÇÃO. AF_12/2015</v>
          </cell>
          <cell r="C4304" t="str">
            <v>UN</v>
          </cell>
          <cell r="D4304">
            <v>33.47</v>
          </cell>
        </row>
        <row r="4305">
          <cell r="A4305">
            <v>97433</v>
          </cell>
          <cell r="B4305" t="str">
            <v>CURVA 45 GRAUS, EM AÇO, CONEXÃO RANHURADA, DN 50 (2), INSTALADO EM PRUMADAS - FORNECIMENTO E INSTALAÇÃO. AF_12/2015</v>
          </cell>
          <cell r="C4305" t="str">
            <v>UN</v>
          </cell>
          <cell r="D4305">
            <v>58.57</v>
          </cell>
        </row>
        <row r="4306">
          <cell r="A4306">
            <v>97434</v>
          </cell>
          <cell r="B4306" t="str">
            <v>CURVA 90 GRAUS, EM AÇO, CONEXÃO RANHURADA, DN 50 (2"), INSTALADO EM PRUMADAS - FORNECIMENTO E INSTALAÇÃO. AF_12/2015</v>
          </cell>
          <cell r="C4306" t="str">
            <v>UN</v>
          </cell>
          <cell r="D4306">
            <v>59.6</v>
          </cell>
        </row>
        <row r="4307">
          <cell r="A4307">
            <v>97435</v>
          </cell>
          <cell r="B4307" t="str">
            <v>CURVA 45 GRAUS, EM AÇO, CONEXÃO RANHURADA, DN 65 (2 1/2"), INSTALADO EM PRUMADAS - FORNECIMENTO E INSTALAÇÃO. AF_12/2015</v>
          </cell>
          <cell r="C4307" t="str">
            <v>UN</v>
          </cell>
          <cell r="D4307">
            <v>68.459999999999994</v>
          </cell>
        </row>
        <row r="4308">
          <cell r="A4308">
            <v>97436</v>
          </cell>
          <cell r="B4308" t="str">
            <v>CURVA 90 GRAUS, EM AÇO, CONEXÃO RANHURADA, DN 65 (2 1/2), INSTALADO EM PRUMADAS - FORNECIMENTO E INSTALAÇÃO. AF_12/2015</v>
          </cell>
          <cell r="C4308" t="str">
            <v>UN</v>
          </cell>
          <cell r="D4308">
            <v>70.44</v>
          </cell>
        </row>
        <row r="4309">
          <cell r="A4309">
            <v>97437</v>
          </cell>
          <cell r="B4309" t="str">
            <v>CURVA 45 GRAUS, EM AÇO, CONEXÃO RANHURADA, DN 80 (3"), INSTALADO EM PRUMADAS - FORNECIMENTO E INSTALAÇÃO. AF_12/2015</v>
          </cell>
          <cell r="C4309" t="str">
            <v>UN</v>
          </cell>
          <cell r="D4309">
            <v>78.33</v>
          </cell>
        </row>
        <row r="4310">
          <cell r="A4310">
            <v>97438</v>
          </cell>
          <cell r="B4310" t="str">
            <v>CURVA 90 GRAUS, EM AÇO, CONEXÃO RANHURADA, DN 80 (3"), INSTALADO EM PRUMADAS - FORNECIMENTO E INSTALAÇÃO. AF_12/2015</v>
          </cell>
          <cell r="C4310" t="str">
            <v>UN</v>
          </cell>
          <cell r="D4310">
            <v>80.45</v>
          </cell>
        </row>
        <row r="4311">
          <cell r="A4311">
            <v>97439</v>
          </cell>
          <cell r="B4311" t="str">
            <v>TÊ, EM AÇO, CONEXÃO RANHURADA, DN 50 (2"), INSTALADO EM PRUMADAS - FORNECIMENTO E INSTALAÇÃO. AF_12/2015</v>
          </cell>
          <cell r="C4311" t="str">
            <v>UN</v>
          </cell>
          <cell r="D4311">
            <v>87.97</v>
          </cell>
        </row>
        <row r="4312">
          <cell r="A4312">
            <v>97440</v>
          </cell>
          <cell r="B4312" t="str">
            <v>TÊ, EM AÇO, CONEXÃO RANHURADA, DN 65 (2 1/2"), INSTALADO EM PRUMADAS - FORNECIMENTO E INSTALAÇÃO. AF_12/2015</v>
          </cell>
          <cell r="C4312" t="str">
            <v>UN</v>
          </cell>
          <cell r="D4312">
            <v>105.29</v>
          </cell>
        </row>
        <row r="4313">
          <cell r="A4313">
            <v>97442</v>
          </cell>
          <cell r="B4313" t="str">
            <v>TÊ, EM AÇO, CONEXÃO RANHURADA, DN 80 (3"), INSTALADO EM PRUMADAS - FORNECIMENTO E INSTALAÇÃO. AF_12/2015</v>
          </cell>
          <cell r="C4313" t="str">
            <v>UN</v>
          </cell>
          <cell r="D4313">
            <v>116.34</v>
          </cell>
        </row>
        <row r="4314">
          <cell r="A4314">
            <v>97443</v>
          </cell>
          <cell r="B4314" t="str">
            <v>LUVA, EM AÇO, CONEXÃO SOLDADA, DN 50 (2"), INSTALADO EM PRUMADAS - FORNECIMENTO E INSTALAÇÃO. AF_12/2015</v>
          </cell>
          <cell r="C4314" t="str">
            <v>UN</v>
          </cell>
          <cell r="D4314">
            <v>67.52</v>
          </cell>
        </row>
        <row r="4315">
          <cell r="A4315">
            <v>97444</v>
          </cell>
          <cell r="B4315" t="str">
            <v>LUVA COM REDUÇÃO, EM AÇO, CONEXÃO SOLDADA, DN 50 X 40 MM (2 X 1 1/2), INSTALADO EM PRUMADAS - FORNECIMENTO E INSTALAÇÃO. AF_12/2015</v>
          </cell>
          <cell r="C4315" t="str">
            <v>UN</v>
          </cell>
          <cell r="D4315">
            <v>78.47</v>
          </cell>
        </row>
        <row r="4316">
          <cell r="A4316">
            <v>97446</v>
          </cell>
          <cell r="B4316" t="str">
            <v>LUVA, EM AÇO, CONEXÃO SOLDADA, DN 65 (2 1/2"), INSTALADO EM PRUMADAS - FORNECIMENTO E INSTALAÇÃO. AF_12/2015</v>
          </cell>
          <cell r="C4316" t="str">
            <v>UN</v>
          </cell>
          <cell r="D4316">
            <v>132.1</v>
          </cell>
        </row>
        <row r="4317">
          <cell r="A4317">
            <v>97447</v>
          </cell>
          <cell r="B4317" t="str">
            <v>LUVA COM REDUÇÃO, EM AÇO, CONEXÃO SOLDADA, DN 65 X 50 MM (2 1/2" X 2"), INSTALADO EM PRUMADAS - FORNECIMENTO E INSTALAÇÃO. AF_12/2015</v>
          </cell>
          <cell r="C4317" t="str">
            <v>UN</v>
          </cell>
          <cell r="D4317">
            <v>132.1</v>
          </cell>
        </row>
        <row r="4318">
          <cell r="A4318">
            <v>97449</v>
          </cell>
          <cell r="B4318" t="str">
            <v>LUVA, EM AÇO, CONEXÃO SOLDADA, DN 80 (3), INSTALADO EM PRUMADAS - FORNECIMENTO E INSTALAÇÃO. AF_12/2015</v>
          </cell>
          <cell r="C4318" t="str">
            <v>UN</v>
          </cell>
          <cell r="D4318">
            <v>140.80000000000001</v>
          </cell>
        </row>
        <row r="4319">
          <cell r="A4319">
            <v>97450</v>
          </cell>
          <cell r="B4319" t="str">
            <v>LUVA COM REDUÇÃO, EM AÇO, CONEXÃO SOLDADA, DN 80 X 65 MM (3" X 2 1/2"), INSTALADO EM PRUMADAS - FORNECIMENTO E INSTALAÇÃO. AF_12/2015</v>
          </cell>
          <cell r="C4319" t="str">
            <v>UN</v>
          </cell>
          <cell r="D4319">
            <v>170.65</v>
          </cell>
        </row>
        <row r="4320">
          <cell r="A4320">
            <v>97452</v>
          </cell>
          <cell r="B4320" t="str">
            <v>CURVA 45 GRAUS, EM AÇO, CONEXÃO SOLDADA, DN 50 (2), INSTALADO EM PRUMADAS - FORNECIMENTO E INSTALAÇÃO. AF_12/2015</v>
          </cell>
          <cell r="C4320" t="str">
            <v>UN</v>
          </cell>
          <cell r="D4320">
            <v>110.37</v>
          </cell>
        </row>
        <row r="4321">
          <cell r="A4321">
            <v>97453</v>
          </cell>
          <cell r="B4321" t="str">
            <v>CURVA 90 GRAUS, EM AÇO, CONEXÃO SOLDADA, DN 50 (2), INSTALADO EM PRUMADAS - FORNECIMENTO E INSTALAÇÃO. AF_12/2015</v>
          </cell>
          <cell r="C4321" t="str">
            <v>UN</v>
          </cell>
          <cell r="D4321">
            <v>116.63</v>
          </cell>
        </row>
        <row r="4322">
          <cell r="A4322">
            <v>97454</v>
          </cell>
          <cell r="B4322" t="str">
            <v>CURVA 45 GRAUS, EM AÇO, CONEXÃO SOLDADA, DN 65 (2 1/2), INSTALADO EM PRUMADAS - FORNECIMENTO E INSTALAÇÃO. AF_12/2015</v>
          </cell>
          <cell r="C4322" t="str">
            <v>UN</v>
          </cell>
          <cell r="D4322">
            <v>182.56</v>
          </cell>
        </row>
        <row r="4323">
          <cell r="A4323">
            <v>97455</v>
          </cell>
          <cell r="B4323" t="str">
            <v>CURVA 90 GRAUS, EM AÇO, CONEXÃO SOLDADA, DN 65 (2 1/2), INSTALADO EM PRUMADAS - FORNECIMENTO E INSTALAÇÃO. AF_12/2015</v>
          </cell>
          <cell r="C4323" t="str">
            <v>UN</v>
          </cell>
          <cell r="D4323">
            <v>192.57</v>
          </cell>
        </row>
        <row r="4324">
          <cell r="A4324">
            <v>97456</v>
          </cell>
          <cell r="B4324" t="str">
            <v>CURVA 45 GRAUS, EM AÇO, CONEXÃO SOLDADA, DN 80 (3), INSTALADO EM PRUMADAS - FORNECIMENTO E INSTALAÇÃO. AF_12/2015</v>
          </cell>
          <cell r="C4324" t="str">
            <v>UN</v>
          </cell>
          <cell r="D4324">
            <v>402.4</v>
          </cell>
        </row>
        <row r="4325">
          <cell r="A4325">
            <v>97457</v>
          </cell>
          <cell r="B4325" t="str">
            <v>CURVA 90 GRAUS, EM AÇO, CONEXÃO SOLDADA, DN 80 (3), INSTALADO EM PRUMADAS - FORNECIMENTO E INSTALAÇÃO. AF_12/2015</v>
          </cell>
          <cell r="C4325" t="str">
            <v>UN</v>
          </cell>
          <cell r="D4325">
            <v>357.52</v>
          </cell>
        </row>
        <row r="4326">
          <cell r="A4326">
            <v>97458</v>
          </cell>
          <cell r="B4326" t="str">
            <v>TÊ, EM AÇO, CONEXÃO SOLDADA, DN 50 (2"), INSTALADO EM PRUMADAS - FORNECIMENTO E INSTALAÇÃO. AF_12/2015</v>
          </cell>
          <cell r="C4326" t="str">
            <v>UN</v>
          </cell>
          <cell r="D4326">
            <v>172.25</v>
          </cell>
        </row>
        <row r="4327">
          <cell r="A4327">
            <v>97459</v>
          </cell>
          <cell r="B4327" t="str">
            <v>TÊ, EM AÇO, CONEXÃO SOLDADA, DN 65 (2 1/2"), INSTALADO EM PRUMADAS - FORNECIMENTO E INSTALAÇÃO. AF_12/2015</v>
          </cell>
          <cell r="C4327" t="str">
            <v>UN</v>
          </cell>
          <cell r="D4327">
            <v>288.3</v>
          </cell>
        </row>
        <row r="4328">
          <cell r="A4328">
            <v>97460</v>
          </cell>
          <cell r="B4328" t="str">
            <v>TÊ, EM AÇO, CONEXÃO SOLDADA, DN 80 (3"), INSTALADO EM PRUMADAS - FORNECIMENTO E INSTALAÇÃO. AF_12/2015</v>
          </cell>
          <cell r="C4328" t="str">
            <v>UN</v>
          </cell>
          <cell r="D4328">
            <v>437.44</v>
          </cell>
        </row>
        <row r="4329">
          <cell r="A4329">
            <v>97461</v>
          </cell>
          <cell r="B4329" t="str">
            <v>LUVA, EM AÇO, CONEXÃO SOLDADA, DN 25 (1), INSTALADO EM REDE DE ALIMENTAÇÃO PARA HIDRANTE - FORNECIMENTO E INSTALAÇÃO. AF_12/2015</v>
          </cell>
          <cell r="C4329" t="str">
            <v>UN</v>
          </cell>
          <cell r="D4329">
            <v>21.12</v>
          </cell>
        </row>
        <row r="4330">
          <cell r="A4330">
            <v>97462</v>
          </cell>
          <cell r="B4330" t="str">
            <v>LUVA COM REDUÇÃO, EM AÇO, CONEXÃO SOLDADA, DN 25 X 20 MM (1 X 3/4), INSTALADO EM REDE DE ALIMENTAÇÃO PARA HIDRANTE - FORNECIMENTO E INSTALAÇÃO. AF_12/2015</v>
          </cell>
          <cell r="C4330" t="str">
            <v>UN</v>
          </cell>
          <cell r="D4330">
            <v>17.91</v>
          </cell>
        </row>
        <row r="4331">
          <cell r="A4331">
            <v>97464</v>
          </cell>
          <cell r="B4331" t="str">
            <v>LUVA, EM AÇO, CONEXÃO SOLDADA, DN 32 (1 1/4), INSTALADO EM REDE DE ALIMENTAÇÃO PARA HIDRANTE - FORNECIMENTO E INSTALAÇÃO. AF_12/2015</v>
          </cell>
          <cell r="C4331" t="str">
            <v>UN</v>
          </cell>
          <cell r="D4331">
            <v>30.14</v>
          </cell>
        </row>
        <row r="4332">
          <cell r="A4332">
            <v>97465</v>
          </cell>
          <cell r="B4332" t="str">
            <v>LUVA COM REDUÇÃO, EM AÇO, CONEXÃO SOLDADA, DN 32 X 25 MM (1 1/4  X 1), INSTALADO EM REDE DE ALIMENTAÇÃO PARA HIDRANTE - FORNECIMENTO E INSTALAÇÃO. AF_12/2015</v>
          </cell>
          <cell r="C4332" t="str">
            <v>UN</v>
          </cell>
          <cell r="D4332">
            <v>35.56</v>
          </cell>
        </row>
        <row r="4333">
          <cell r="A4333">
            <v>97467</v>
          </cell>
          <cell r="B4333" t="str">
            <v>LUVA, EM AÇO, CONEXÃO SOLDADA, DN 40 (1 1/2), INSTALADO EM REDE DE ALIMENTAÇÃO PARA HIDRANTE - FORNECIMENTO E INSTALAÇÃO. AF_12/2015</v>
          </cell>
          <cell r="C4333" t="str">
            <v>UN</v>
          </cell>
          <cell r="D4333">
            <v>38.22</v>
          </cell>
        </row>
        <row r="4334">
          <cell r="A4334">
            <v>97468</v>
          </cell>
          <cell r="B4334" t="str">
            <v>LUVA COM REDUÇÃO, EM AÇO, CONEXÃO SOLDADA, DN 40  X 32 MM (1 1/2 X 1 1/4), INSTALADO EM REDE DE ALIMENTAÇÃO PARA HIDRANTE - FORNECIMENTO E INSTALAÇÃO. AF_12/2015</v>
          </cell>
          <cell r="C4334" t="str">
            <v>UN</v>
          </cell>
          <cell r="D4334">
            <v>45.15</v>
          </cell>
        </row>
        <row r="4335">
          <cell r="A4335">
            <v>97470</v>
          </cell>
          <cell r="B4335" t="str">
            <v>LUVA, EM AÇO, CONEXÃO SOLDADA, DN 50 (2), INSTALADO EM REDE DE ALIMENTAÇÃO PARA HIDRANTE - FORNECIMENTO E INSTALAÇÃO. AF_12/2015</v>
          </cell>
          <cell r="C4335" t="str">
            <v>UN</v>
          </cell>
          <cell r="D4335">
            <v>55.83</v>
          </cell>
        </row>
        <row r="4336">
          <cell r="A4336">
            <v>97471</v>
          </cell>
          <cell r="B4336" t="str">
            <v>LUVA COM REDUÇÃO, EM AÇO, CONEXÃO SOLDADA, DN 50 X 40 MM (2 X 1 1/2), INSTALADO EM REDE DE ALIMENTAÇÃO PARA HIDRANTE - FORNECIMENTO E INSTALAÇÃO. AF_12/2015</v>
          </cell>
          <cell r="C4336" t="str">
            <v>UN</v>
          </cell>
          <cell r="D4336">
            <v>66.78</v>
          </cell>
        </row>
        <row r="4337">
          <cell r="A4337">
            <v>97474</v>
          </cell>
          <cell r="B4337" t="str">
            <v>LUVA, EM AÇO, CONEXÃO SOLDADA, DN 65 (2 1/2), INSTALADO EM REDE DE ALIMENTAÇÃO PARA HIDRANTE - FORNECIMENTO E INSTALAÇÃO. AF_12/2015</v>
          </cell>
          <cell r="C4337" t="str">
            <v>UN</v>
          </cell>
          <cell r="D4337">
            <v>100.25</v>
          </cell>
        </row>
        <row r="4338">
          <cell r="A4338">
            <v>97475</v>
          </cell>
          <cell r="B4338" t="str">
            <v>LUVA COM REDUÇÃO, EM AÇO, CONEXÃO SOLDADA, DN 65 X 50 MM (2 1/2 X 2), INSTALADO EM REDE DE ALIMENTAÇÃO PARA HIDRANTE - FORNECIMENTO E INSTALAÇÃO. AF_12/2015</v>
          </cell>
          <cell r="C4338" t="str">
            <v>UN</v>
          </cell>
          <cell r="D4338">
            <v>122.4</v>
          </cell>
        </row>
        <row r="4339">
          <cell r="A4339">
            <v>97477</v>
          </cell>
          <cell r="B4339" t="str">
            <v>LUVA, EM AÇO, CONEXÃO SOLDADA, DN 80 (3), INSTALADO EM REDE DE ALIMENTAÇÃO PARA HIDRANTE - FORNECIMENTO E INSTALAÇÃO. AF_12/2015</v>
          </cell>
          <cell r="C4339" t="str">
            <v>UN</v>
          </cell>
          <cell r="D4339">
            <v>133.09</v>
          </cell>
        </row>
        <row r="4340">
          <cell r="A4340">
            <v>97478</v>
          </cell>
          <cell r="B4340" t="str">
            <v>LUVA COM REDUÇÃO, EM AÇO, CONEXÃO SOLDADA, DN 80 X 65 MM (3 X 2 1/2), INSTALADO EM REDE DE ALIMENTAÇÃO PARA HIDRANTE - FORNECIMENTO E INSTALAÇÃO. AF_12/2015</v>
          </cell>
          <cell r="C4340" t="str">
            <v>UN</v>
          </cell>
          <cell r="D4340">
            <v>162.94</v>
          </cell>
        </row>
        <row r="4341">
          <cell r="A4341">
            <v>97479</v>
          </cell>
          <cell r="B4341" t="str">
            <v>CURVA 45 GRAUS, EM AÇO, CONEXÃO SOLDADA, DN 25 (1), INSTALADO EM REDE DE ALIMENTAÇÃO PARA HIDRANTE - FORNECIMENTO E INSTALAÇÃO. AF_12/2015</v>
          </cell>
          <cell r="C4341" t="str">
            <v>UN</v>
          </cell>
          <cell r="D4341">
            <v>33.92</v>
          </cell>
        </row>
        <row r="4342">
          <cell r="A4342">
            <v>97480</v>
          </cell>
          <cell r="B4342" t="str">
            <v>CURVA 90 GRAUS, EM AÇO, CONEXÃO SOLDADA, DN 25 (1), INSTALADO EM REDE DE ALIMENTAÇÃO PARA HIDRANTE - FORNECIMENTO E INSTALAÇÃO. AF_12/2015</v>
          </cell>
          <cell r="C4342" t="str">
            <v>UN</v>
          </cell>
          <cell r="D4342">
            <v>33.92</v>
          </cell>
        </row>
        <row r="4343">
          <cell r="A4343">
            <v>97481</v>
          </cell>
          <cell r="B4343" t="str">
            <v>CURVA 45 GRAUS, EM AÇO, CONEXÃO SOLDADA, DN 32 (1 1/4), INSTALADO EM REDE DE ALIMENTAÇÃO PARA HIDRANTE - FORNECIMENTO E INSTALAÇÃO. AF_12/2015</v>
          </cell>
          <cell r="C4343" t="str">
            <v>UN</v>
          </cell>
          <cell r="D4343">
            <v>48.72</v>
          </cell>
        </row>
        <row r="4344">
          <cell r="A4344">
            <v>97482</v>
          </cell>
          <cell r="B4344" t="str">
            <v>CURVA 90 GRAUS, EM AÇO, CONEXÃO SOLDADA, DN 32 (1 1/4), INSTALADO EM REDE DE ALIMENTAÇÃO PARA HIDRANTE - FORNECIMENTO E INSTALAÇÃO. AF_12/2015</v>
          </cell>
          <cell r="C4344" t="str">
            <v>UN</v>
          </cell>
          <cell r="D4344">
            <v>48.72</v>
          </cell>
        </row>
        <row r="4345">
          <cell r="A4345">
            <v>97483</v>
          </cell>
          <cell r="B4345" t="str">
            <v>CURVA 45 GRAUS, EM AÇO, CONEXÃO SOLDADA, DN 40 (1 1/2"), INSTALADO EM REDE DE ALIMENTAÇÃO PARA HIDRANTE - FORNECIMENTO E INSTALAÇÃO. AF_12/2015</v>
          </cell>
          <cell r="C4345" t="str">
            <v>UN</v>
          </cell>
          <cell r="D4345">
            <v>67.73</v>
          </cell>
        </row>
        <row r="4346">
          <cell r="A4346">
            <v>97484</v>
          </cell>
          <cell r="B4346" t="str">
            <v>CURVA 90 GRAUS, EM AÇO, CONEXÃO SOLDADA, DN 40 (1 1/2"), INSTALADO EM REDE DE ALIMENTAÇÃO PARA HIDRANTE - FORNECIMENTO E INSTALAÇÃO. AF_12/2015</v>
          </cell>
          <cell r="C4346" t="str">
            <v>UN</v>
          </cell>
          <cell r="D4346">
            <v>67.73</v>
          </cell>
        </row>
        <row r="4347">
          <cell r="A4347">
            <v>97485</v>
          </cell>
          <cell r="B4347" t="str">
            <v>CURVA 45 GRAUS, EM AÇO, CONEXÃO SOLDADA, DN 50 (2"), INSTALADO EM REDE DE ALIMENTAÇÃO PARA HIDRANTE - FORNECIMENTO E INSTALAÇÃO. AF_12/2015</v>
          </cell>
          <cell r="C4347" t="str">
            <v>UN</v>
          </cell>
          <cell r="D4347">
            <v>92.85</v>
          </cell>
        </row>
        <row r="4348">
          <cell r="A4348">
            <v>97486</v>
          </cell>
          <cell r="B4348" t="str">
            <v>CURVA 90 GRAUS, EM AÇO, CONEXÃO SOLDADA, DN 50 (2"), INSTALADO EM REDE DE ALIMENTAÇÃO PARA HIDRANTE - FORNECIMENTO E INSTALAÇÃO. AF_12/2015</v>
          </cell>
          <cell r="C4348" t="str">
            <v>UN</v>
          </cell>
          <cell r="D4348">
            <v>99.11</v>
          </cell>
        </row>
        <row r="4349">
          <cell r="A4349">
            <v>97487</v>
          </cell>
          <cell r="B4349" t="str">
            <v>CURVA 45 GRAUS, EM AÇO, CONEXÃO SOLDADA, DN 65 (2 1/2"), INSTALADO EM REDE DE ALIMENTAÇÃO PARA HIDRANTE - FORNECIMENTO E INSTALAÇÃO. AF_12/2015</v>
          </cell>
          <cell r="C4349" t="str">
            <v>UN</v>
          </cell>
          <cell r="D4349">
            <v>168.04</v>
          </cell>
        </row>
        <row r="4350">
          <cell r="A4350">
            <v>97488</v>
          </cell>
          <cell r="B4350" t="str">
            <v>CURVA 90 GRAUS, EM AÇO, CONEXÃO SOLDADA, DN 65 (2 1/2"), INSTALADO EM REDE DE ALIMENTAÇÃO PARA HIDRANTE - FORNECIMENTO E INSTALAÇÃO. AF_12/2015</v>
          </cell>
          <cell r="C4350" t="str">
            <v>UN</v>
          </cell>
          <cell r="D4350">
            <v>178.05</v>
          </cell>
        </row>
        <row r="4351">
          <cell r="A4351">
            <v>97489</v>
          </cell>
          <cell r="B4351" t="str">
            <v>CURVA 45 GRAUS, EM AÇO, CONEXÃO SOLDADA, DN 80 (3"), INSTALADO EM REDE DE ALIMENTAÇÃO PARA HIDRANTE - FORNECIMENTO E INSTALAÇÃO. AF_12/2015</v>
          </cell>
          <cell r="C4351" t="str">
            <v>UN</v>
          </cell>
          <cell r="D4351">
            <v>390.81</v>
          </cell>
        </row>
        <row r="4352">
          <cell r="A4352">
            <v>97490</v>
          </cell>
          <cell r="B4352" t="str">
            <v>CURVA 90 GRAUS, EM AÇO, CONEXÃO SOLDADA, DN 80 (3"), INSTALADO EM REDE DE ALIMENTAÇÃO PARA HIDRANTE - FORNECIMENTO E INSTALAÇÃO. AF_12/2015</v>
          </cell>
          <cell r="C4352" t="str">
            <v>UN</v>
          </cell>
          <cell r="D4352">
            <v>345.93</v>
          </cell>
        </row>
        <row r="4353">
          <cell r="A4353">
            <v>97491</v>
          </cell>
          <cell r="B4353" t="str">
            <v>TÊ, EM AÇO, CONEXÃO SOLDADA, DN 25 (1"), INSTALADO EM REDE DE ALIMENTAÇÃO PARA HIDRANTE - FORNECIMENTO E INSTALAÇÃO. AF_12/2015</v>
          </cell>
          <cell r="C4353" t="str">
            <v>UN</v>
          </cell>
          <cell r="D4353">
            <v>51.83</v>
          </cell>
        </row>
        <row r="4354">
          <cell r="A4354">
            <v>97492</v>
          </cell>
          <cell r="B4354" t="str">
            <v>TÊ, EM AÇO, CONEXÃO SOLDADA, DN 32 (1 1/4"), INSTALADO EM REDE DE ALIMENTAÇÃO PARA HIDRANTE - FORNECIMENTO E INSTALAÇÃO. AF_12/2015</v>
          </cell>
          <cell r="C4354" t="str">
            <v>UN</v>
          </cell>
          <cell r="D4354">
            <v>75.39</v>
          </cell>
        </row>
        <row r="4355">
          <cell r="A4355">
            <v>97493</v>
          </cell>
          <cell r="B4355" t="str">
            <v>TÊ, EM AÇO, CONEXÃO SOLDADA, DN 40 (1 1/2"), INSTALADO EM REDE DE ALIMENTAÇÃO PARA HIDRANTE - FORNECIMENTO E INSTALAÇÃO. AF_12/2015</v>
          </cell>
          <cell r="C4355" t="str">
            <v>UN</v>
          </cell>
          <cell r="D4355">
            <v>97.07</v>
          </cell>
        </row>
        <row r="4356">
          <cell r="A4356">
            <v>97494</v>
          </cell>
          <cell r="B4356" t="str">
            <v>TÊ, EM AÇO, CONEXÃO SOLDADA, DN 50 (2"), INSTALADO EM REDE DE ALIMENTAÇÃO PARA HIDRANTE - FORNECIMENTO E INSTALAÇÃO. AF_12/2015</v>
          </cell>
          <cell r="C4356" t="str">
            <v>UN</v>
          </cell>
          <cell r="D4356">
            <v>148.87</v>
          </cell>
        </row>
        <row r="4357">
          <cell r="A4357">
            <v>97495</v>
          </cell>
          <cell r="B4357" t="str">
            <v>TÊ, EM AÇO, CONEXÃO SOLDADA, DN 65 (2 1/2"), INSTALADO EM REDE DE ALIMENTAÇÃO PARA HIDRANTE - FORNECIMENTO E INSTALAÇÃO. AF_12/2015</v>
          </cell>
          <cell r="C4357" t="str">
            <v>UN</v>
          </cell>
          <cell r="D4357">
            <v>268.89999999999998</v>
          </cell>
        </row>
        <row r="4358">
          <cell r="A4358">
            <v>97496</v>
          </cell>
          <cell r="B4358" t="str">
            <v>TÊ, EM AÇO, CONEXÃO SOLDADA, DN 80 (3"), INSTALADO EM REDE DE ALIMENTAÇÃO PARA HIDRANTE - FORNECIMENTO E INSTALAÇÃO. AF_12/2015</v>
          </cell>
          <cell r="C4358" t="str">
            <v>UN</v>
          </cell>
          <cell r="D4358">
            <v>422.03</v>
          </cell>
        </row>
        <row r="4359">
          <cell r="A4359">
            <v>97499</v>
          </cell>
          <cell r="B4359" t="str">
            <v>LUVA, EM AÇO, CONEXÃO SOLDADA, DN 25 (1"), INSTALADO EM REDE DE ALIMENTAÇÃO PARA SPRINKLER - FORNECIMENTO E INSTALAÇÃO. AF_12/2015</v>
          </cell>
          <cell r="C4359" t="str">
            <v>UN</v>
          </cell>
          <cell r="D4359">
            <v>19.23</v>
          </cell>
        </row>
        <row r="4360">
          <cell r="A4360">
            <v>97500</v>
          </cell>
          <cell r="B4360" t="str">
            <v>LUVA COM REDUÇÃO, EM AÇO, CONEXÃO SOLDADA, DN 25 X 20 MM (1" X 3/4"), INSTALADO EM REDE DE ALIMENTAÇÃO PARA SPRINKLER - FORNECIMENTO E INSTALAÇÃO. AF_12/2015</v>
          </cell>
          <cell r="C4360" t="str">
            <v>UN</v>
          </cell>
          <cell r="D4360">
            <v>16.02</v>
          </cell>
        </row>
        <row r="4361">
          <cell r="A4361">
            <v>97502</v>
          </cell>
          <cell r="B4361" t="str">
            <v>LUVA, EM AÇO, CONEXÃO SOLDADA, DN 32 (1 1/4"), INSTALADO EM REDE DE ALIMENTAÇÃO PARA SPRINKLER - FORNECIMENTO E INSTALAÇÃO. AF_12/2015</v>
          </cell>
          <cell r="C4361" t="str">
            <v>UN</v>
          </cell>
          <cell r="D4361">
            <v>26.63</v>
          </cell>
        </row>
        <row r="4362">
          <cell r="A4362">
            <v>97503</v>
          </cell>
          <cell r="B4362" t="str">
            <v>LUVA COM REDUÇÃO, EM AÇO, CONEXÃO SOLDADA, DN 32 X 25 MM (1 1/4"  X 1"), INSTALADO EM REDE DE ALIMENTAÇÃO PARA SPRINKLER - FORNECIMENTO E INSTALAÇÃO. AF_12/2015</v>
          </cell>
          <cell r="C4362" t="str">
            <v>UN</v>
          </cell>
          <cell r="D4362">
            <v>32.229999999999997</v>
          </cell>
        </row>
        <row r="4363">
          <cell r="A4363">
            <v>97505</v>
          </cell>
          <cell r="B4363" t="str">
            <v>LUVA, EM AÇO, CONEXÃO SOLDADA, DN 40 (1 1/2"), INSTALADO EM REDE DE ALIMENTAÇÃO PARA SPRINKLER - FORNECIMENTO E INSTALAÇÃO. AF_12/2015</v>
          </cell>
          <cell r="C4363" t="str">
            <v>UN</v>
          </cell>
          <cell r="D4363">
            <v>33.28</v>
          </cell>
        </row>
        <row r="4364">
          <cell r="A4364">
            <v>97506</v>
          </cell>
          <cell r="B4364" t="str">
            <v>LUVA COM REDUÇÃO, EM AÇO, CONEXÃO SOLDADA, DN 40  X 32 MM (1 1/2" X 1 1/4"), INSTALADO EM REDE DE ALIMENTAÇÃO PARA SPRINKLER - FORNECIMENTO E INSTALAÇÃO. AF_12/2015</v>
          </cell>
          <cell r="C4364" t="str">
            <v>UN</v>
          </cell>
          <cell r="D4364">
            <v>40.21</v>
          </cell>
        </row>
        <row r="4365">
          <cell r="A4365">
            <v>97508</v>
          </cell>
          <cell r="B4365" t="str">
            <v>LUVA, EM AÇO, CONEXÃO SOLDADA, DN 50 (2"), INSTALADO EM REDE DE ALIMENTAÇÃO PARA SPRINKLER - FORNECIMENTO E INSTALAÇÃO. AF_12/2015</v>
          </cell>
          <cell r="C4365" t="str">
            <v>UN</v>
          </cell>
          <cell r="D4365">
            <v>48.85</v>
          </cell>
        </row>
        <row r="4366">
          <cell r="A4366">
            <v>97509</v>
          </cell>
          <cell r="B4366" t="str">
            <v>LUVA COM REDUÇÃO, EM AÇO, CONEXÃO SOLDADA, DN 50 X 40 MM (2" X 1 1/2"), INSTALADO EM REDE DE ALIMENTAÇÃO PARA SPRINKLER - FORNECIMENTO E INSTALAÇÃO. AF_12/2015</v>
          </cell>
          <cell r="C4366" t="str">
            <v>UN</v>
          </cell>
          <cell r="D4366">
            <v>59.8</v>
          </cell>
        </row>
        <row r="4367">
          <cell r="A4367">
            <v>97511</v>
          </cell>
          <cell r="B4367" t="str">
            <v>LUVA, EM AÇO, CONEXÃO SOLDADA, DN 65 (2 1/2"), INSTALADO EM REDE DE ALIMENTAÇÃO PARA SPRINKLER - FORNECIMENTO E INSTALAÇÃO. AF_12/2015</v>
          </cell>
          <cell r="C4367" t="str">
            <v>UN</v>
          </cell>
          <cell r="D4367">
            <v>90.22</v>
          </cell>
        </row>
        <row r="4368">
          <cell r="A4368">
            <v>97512</v>
          </cell>
          <cell r="B4368" t="str">
            <v>LUVA COM REDUÇÃO, EM AÇO, CONEXÃO SOLDADA, DN 65 X 50 MM (2 1/2" X 2"), INSTALADO EM REDE DE ALIMENTAÇÃO PARA SPRINKLER - FORNECIMENTO E INSTALAÇÃO. AF_12/2015</v>
          </cell>
          <cell r="C4368" t="str">
            <v>UN</v>
          </cell>
          <cell r="D4368">
            <v>112.37</v>
          </cell>
        </row>
        <row r="4369">
          <cell r="A4369">
            <v>97514</v>
          </cell>
          <cell r="B4369" t="str">
            <v>LUVA, EM AÇO, CONEXÃO SOLDADA, DN 80 (3"), INSTALADO EM REDE DE ALIMENTAÇÃO PARA SPRINKLER - FORNECIMENTO E INSTALAÇÃO. AF_12/2015</v>
          </cell>
          <cell r="C4369" t="str">
            <v>UN</v>
          </cell>
          <cell r="D4369">
            <v>119.9</v>
          </cell>
        </row>
        <row r="4370">
          <cell r="A4370">
            <v>97515</v>
          </cell>
          <cell r="B4370" t="str">
            <v>LUVA COM REDUÇÃO, EM AÇO, CONEXÃO SOLDADA, DN 80 X 65 MM (3" X 2 1/2"), INSTALADO EM REDE DE ALIMENTAÇÃO PARA SPRINKLER - FORNECIMENTO E INSTALAÇÃO. AF_12/2015</v>
          </cell>
          <cell r="C4370" t="str">
            <v>UN</v>
          </cell>
          <cell r="D4370">
            <v>149.75</v>
          </cell>
        </row>
        <row r="4371">
          <cell r="A4371">
            <v>97517</v>
          </cell>
          <cell r="B4371" t="str">
            <v>CURVA 45 GRAUS, EM AÇO, CONEXÃO SOLDADA, DN 25 (1"), INSTALADO EM REDE DE ALIMENTAÇÃO PARA SPRINKLER - FORNECIMENTO E INSTALAÇÃO. AF_12/2015</v>
          </cell>
          <cell r="C4371" t="str">
            <v>UN</v>
          </cell>
          <cell r="D4371">
            <v>31.1</v>
          </cell>
        </row>
        <row r="4372">
          <cell r="A4372">
            <v>97518</v>
          </cell>
          <cell r="B4372" t="str">
            <v>CURVA 90 GRAUS, EM AÇO, CONEXÃO SOLDADA, DN 25 (1"), INSTALADO EM REDE DE ALIMENTAÇÃO PARA SPRINKLER - FORNECIMENTO E INSTALAÇÃO. AF_12/2015</v>
          </cell>
          <cell r="C4372" t="str">
            <v>UN</v>
          </cell>
          <cell r="D4372">
            <v>31.1</v>
          </cell>
        </row>
        <row r="4373">
          <cell r="A4373">
            <v>97519</v>
          </cell>
          <cell r="B4373" t="str">
            <v>CURVA 45 GRAUS, EM AÇO, CONEXÃO SOLDADA, DN 32 (1 1/4"), INSTALADO EM REDE DE ALIMENTAÇÃO PARA SPRINKLER - FORNECIMENTO E INSTALAÇÃO. AF_12/2015</v>
          </cell>
          <cell r="C4373" t="str">
            <v>UN</v>
          </cell>
          <cell r="D4373">
            <v>43.73</v>
          </cell>
        </row>
        <row r="4374">
          <cell r="A4374">
            <v>97520</v>
          </cell>
          <cell r="B4374" t="str">
            <v>CURVA 90 GRAUS, EM AÇO, CONEXÃO SOLDADA, DN 32 (1 1/4"), INSTALADO EM REDE DE ALIMENTAÇÃO PARA SPRINKLER - FORNECIMENTO E INSTALAÇÃO. AF_12/2015</v>
          </cell>
          <cell r="C4374" t="str">
            <v>UN</v>
          </cell>
          <cell r="D4374">
            <v>43.73</v>
          </cell>
        </row>
        <row r="4375">
          <cell r="A4375">
            <v>97521</v>
          </cell>
          <cell r="B4375" t="str">
            <v>CURVA 45 GRAUS, EM AÇO, CONEXÃO SOLDADA, DN 40 (1 1/2"), INSTALADO EM REDE DE ALIMENTAÇÃO PARA SPRINKLER - FORNECIMENTO E INSTALAÇÃO. AF_12/2015</v>
          </cell>
          <cell r="C4375" t="str">
            <v>UN</v>
          </cell>
          <cell r="D4375">
            <v>60.3</v>
          </cell>
        </row>
        <row r="4376">
          <cell r="A4376">
            <v>97522</v>
          </cell>
          <cell r="B4376" t="str">
            <v>CURVA 90 GRAUS, EM AÇO, CONEXÃO SOLDADA, DN 40 (1 1/2"), INSTALADO EM REDE DE ALIMENTAÇÃO PARA SPRINKLER - FORNECIMENTO E INSTALAÇÃO. AF_12/2015</v>
          </cell>
          <cell r="C4376" t="str">
            <v>UN</v>
          </cell>
          <cell r="D4376">
            <v>60.3</v>
          </cell>
        </row>
        <row r="4377">
          <cell r="A4377">
            <v>97523</v>
          </cell>
          <cell r="B4377" t="str">
            <v>CURVA 45 GRAUS, EM AÇO, CONEXÃO SOLDADA, DN 50 (2"), INSTALADO EM REDE DE ALIMENTAÇÃO PARA SPRINKLER - FORNECIMENTO E INSTALAÇÃO. AF_12/2015</v>
          </cell>
          <cell r="C4377" t="str">
            <v>UN</v>
          </cell>
          <cell r="D4377">
            <v>82.38</v>
          </cell>
        </row>
        <row r="4378">
          <cell r="A4378">
            <v>97524</v>
          </cell>
          <cell r="B4378" t="str">
            <v>CURVA 90 GRAUS, EM AÇO, CONEXÃO SOLDADA, DN 50 (2"), INSTALADO EM REDE DE ALIMENTAÇÃO PARA SPRINKLER - FORNECIMENTO E INSTALAÇÃO. AF_12/2015</v>
          </cell>
          <cell r="C4378" t="str">
            <v>UN</v>
          </cell>
          <cell r="D4378">
            <v>88.64</v>
          </cell>
        </row>
        <row r="4379">
          <cell r="A4379">
            <v>97525</v>
          </cell>
          <cell r="B4379" t="str">
            <v>CURVA 45 GRAUS, EM AÇO, CONEXÃO SOLDADA, DN 65 (2 1/2"), INSTALADO EM REDE DE ALIMENTAÇÃO PARA SPRINKLER - FORNECIMENTO E INSTALAÇÃO. AF_12/2015</v>
          </cell>
          <cell r="C4379" t="str">
            <v>UN</v>
          </cell>
          <cell r="D4379">
            <v>152.91</v>
          </cell>
        </row>
        <row r="4380">
          <cell r="A4380">
            <v>97526</v>
          </cell>
          <cell r="B4380" t="str">
            <v>CURVA 90 GRAUS, EM AÇO, CONEXÃO SOLDADA, DN 65 (2 1/2"), INSTALADO EM REDE DE ALIMENTAÇÃO PARA SPRINKLER - FORNECIMENTO E INSTALAÇÃO. AF_12/2015</v>
          </cell>
          <cell r="C4380" t="str">
            <v>UN</v>
          </cell>
          <cell r="D4380">
            <v>162.91999999999999</v>
          </cell>
        </row>
        <row r="4381">
          <cell r="A4381">
            <v>97527</v>
          </cell>
          <cell r="B4381" t="str">
            <v>CURVA 45 GRAUS, EM AÇO, CONEXÃO SOLDADA, DN 80 (3"), INSTALADO EM REDE DE ALIMENTAÇÃO PARA SPRINKLER - FORNECIMENTO E INSTALAÇÃO. AF_12/2015</v>
          </cell>
          <cell r="C4381" t="str">
            <v>UN</v>
          </cell>
          <cell r="D4381">
            <v>371.08</v>
          </cell>
        </row>
        <row r="4382">
          <cell r="A4382">
            <v>97528</v>
          </cell>
          <cell r="B4382" t="str">
            <v>CURVA 90 GRAUS, EM AÇO, CONEXÃO SOLDADA, DN 80 (3"), INSTALADO EM REDE DE ALIMENTAÇÃO PARA SPRINKLER - FORNECIMENTO E INSTALAÇÃO. AF_12/2015</v>
          </cell>
          <cell r="C4382" t="str">
            <v>UN</v>
          </cell>
          <cell r="D4382">
            <v>326.2</v>
          </cell>
        </row>
        <row r="4383">
          <cell r="A4383">
            <v>97529</v>
          </cell>
          <cell r="B4383" t="str">
            <v>TÊ, EM AÇO, CONEXÃO SOLDADA, DN 25 (1"), INSTALADO EM REDE DE ALIMENTAÇÃO PARA SPRINKLER - FORNECIMENTO E INSTALAÇÃO. AF_12/2015</v>
          </cell>
          <cell r="C4383" t="str">
            <v>UN</v>
          </cell>
          <cell r="D4383">
            <v>48.11</v>
          </cell>
        </row>
        <row r="4384">
          <cell r="A4384">
            <v>97530</v>
          </cell>
          <cell r="B4384" t="str">
            <v>TÊ, EM AÇO, CONEXÃO SOLDADA, DN 32 (1 1/4"), INSTALADO EM REDE DE ALIMENTAÇÃO PARA SPRINKLER - FORNECIMENTO E INSTALAÇÃO. AF_12/2015</v>
          </cell>
          <cell r="C4384" t="str">
            <v>UN</v>
          </cell>
          <cell r="D4384">
            <v>68.739999999999995</v>
          </cell>
        </row>
        <row r="4385">
          <cell r="A4385">
            <v>97531</v>
          </cell>
          <cell r="B4385" t="str">
            <v>TÊ, EM AÇO, CONEXÃO SOLDADA, DN 40 (1 1/2"), INSTALADO EM REDE DE ALIMENTAÇÃO PARA SPRINKLER - FORNECIMENTO E INSTALAÇÃO. AF_12/2015</v>
          </cell>
          <cell r="C4385" t="str">
            <v>UN</v>
          </cell>
          <cell r="D4385">
            <v>87.15</v>
          </cell>
        </row>
        <row r="4386">
          <cell r="A4386">
            <v>97532</v>
          </cell>
          <cell r="B4386" t="str">
            <v>TÊ, EM AÇO, CONEXÃO SOLDADA, DN 50 (2"), INSTALADO EM REDE DE ALIMENTAÇÃO PARA SPRINKLER - FORNECIMENTO E INSTALAÇÃO. AF_12/2015</v>
          </cell>
          <cell r="C4386" t="str">
            <v>UN</v>
          </cell>
          <cell r="D4386">
            <v>134.9</v>
          </cell>
        </row>
        <row r="4387">
          <cell r="A4387">
            <v>97533</v>
          </cell>
          <cell r="B4387" t="str">
            <v>TÊ, EM AÇO, CONEXÃO SOLDADA, DN 65 (2 1/2"), INSTALADO EM REDE DE ALIMENTAÇÃO PARA SPRINKLER - FORNECIMENTO E INSTALAÇÃO. AF_12/2015</v>
          </cell>
          <cell r="C4387" t="str">
            <v>UN</v>
          </cell>
          <cell r="D4387">
            <v>251.72</v>
          </cell>
        </row>
        <row r="4388">
          <cell r="A4388">
            <v>97534</v>
          </cell>
          <cell r="B4388" t="str">
            <v>TÊ, EM AÇO, CONEXÃO SOLDADA, DN 80 (3"), INSTALADO EM REDE DE ALIMENTAÇÃO PARA SPRINKLER - FORNECIMENTO E INSTALAÇÃO. AF_12/2015</v>
          </cell>
          <cell r="C4388" t="str">
            <v>UN</v>
          </cell>
          <cell r="D4388">
            <v>395.7</v>
          </cell>
        </row>
        <row r="4389">
          <cell r="A4389">
            <v>97537</v>
          </cell>
          <cell r="B4389" t="str">
            <v>LUVA, EM AÇO, CONEXÃO SOLDADA, DN 15 (1/2"), INSTALADO EM RAMAIS E SUB-RAMAIS DE GÁS - FORNECIMENTO E INSTALAÇÃO. AF_12/2015</v>
          </cell>
          <cell r="C4389" t="str">
            <v>UN</v>
          </cell>
          <cell r="D4389">
            <v>14.78</v>
          </cell>
        </row>
        <row r="4390">
          <cell r="A4390">
            <v>97540</v>
          </cell>
          <cell r="B4390" t="str">
            <v>LUVA, EM AÇO, CONEXÃO SOLDADA, DN 20 (3/4"), INSTALADO EM RAMAIS E SUB-RAMAIS DE GÁS - FORNECIMENTO E INSTALAÇÃO. AF_12/2015</v>
          </cell>
          <cell r="C4390" t="str">
            <v>UN</v>
          </cell>
          <cell r="D4390">
            <v>20.38</v>
          </cell>
        </row>
        <row r="4391">
          <cell r="A4391">
            <v>97541</v>
          </cell>
          <cell r="B4391" t="str">
            <v>LUVA COM REDUÇÃO, EM AÇO, CONEXÃO SOLDADA, DN 20 X 15 MM (3/4 " X 1/2"), INSTALADO EM RAMAIS E SUB-RAMAIS DE GÁS - FORNECIMENTO E INSTALAÇÃO. AF_12/2015</v>
          </cell>
          <cell r="C4391" t="str">
            <v>UN</v>
          </cell>
          <cell r="D4391">
            <v>17.71</v>
          </cell>
        </row>
        <row r="4392">
          <cell r="A4392">
            <v>97543</v>
          </cell>
          <cell r="B4392" t="str">
            <v>LUVA, EM AÇO, CONEXÃO SOLDADA, DN 25 (1"), INSTALADO EM RAMAIS E SUB-RAMAIS DE GÁS - FORNECIMENTO E INSTALAÇÃO. AF_12/2015</v>
          </cell>
          <cell r="C4392" t="str">
            <v>UN</v>
          </cell>
          <cell r="D4392">
            <v>33.92</v>
          </cell>
        </row>
        <row r="4393">
          <cell r="A4393">
            <v>97544</v>
          </cell>
          <cell r="B4393" t="str">
            <v>LUVA COM REDUÇÃO, EM AÇO, CONEXÃO SOLDADA, DN 25 X 20 MM (1" X 3/4"), INSTALADO EM RAMAIS E SUB-RAMAIS DE GÁS - FORNECIMENTO E INSTALAÇÃO. AF_12/2015</v>
          </cell>
          <cell r="C4393" t="str">
            <v>UN</v>
          </cell>
          <cell r="D4393">
            <v>30.71</v>
          </cell>
        </row>
        <row r="4394">
          <cell r="A4394">
            <v>97546</v>
          </cell>
          <cell r="B4394" t="str">
            <v>CURVA 45 GRAUS, EM AÇO, CONEXÃO SOLDADA, DN 15 (1/2"), INSTALADO EM RAMAIS E SUB-RAMAIS DE GÁS - FORNECIMENTO E INSTALAÇÃO. AF_12/2015</v>
          </cell>
          <cell r="C4394" t="str">
            <v>UN</v>
          </cell>
          <cell r="D4394">
            <v>20.86</v>
          </cell>
        </row>
        <row r="4395">
          <cell r="A4395">
            <v>97547</v>
          </cell>
          <cell r="B4395" t="str">
            <v>CURVA 90 GRAUS, EM AÇO, CONEXÃO SOLDADA, DN 15 (1/2"), INSTALADO EM RAMAIS E SUB-RAMAIS DE GÁS - FORNECIMENTO E INSTALAÇÃO. AF_12/2015</v>
          </cell>
          <cell r="C4395" t="str">
            <v>UN</v>
          </cell>
          <cell r="D4395">
            <v>20.86</v>
          </cell>
        </row>
        <row r="4396">
          <cell r="A4396">
            <v>97548</v>
          </cell>
          <cell r="B4396" t="str">
            <v>CURVA 45 GRAUS, EM AÇO, CONEXÃO SOLDADA, DN 20 (3/4"), INSTALADO EM RAMAIS E SUB-RAMAIS DE GÁS - FORNECIMENTO E INSTALAÇÃO. AF_12/2015</v>
          </cell>
          <cell r="C4396" t="str">
            <v>UN</v>
          </cell>
          <cell r="D4396">
            <v>31.39</v>
          </cell>
        </row>
        <row r="4397">
          <cell r="A4397">
            <v>97549</v>
          </cell>
          <cell r="B4397" t="str">
            <v>CURVA 90 GRAUS, EM AÇO, CONEXÃO SOLDADA, DN 20 (3/4"), INSTALADO EM RAMAIS E SUB-RAMAIS DE GÁS - FORNECIMENTO E INSTALAÇÃO. AF_12/2015</v>
          </cell>
          <cell r="C4397" t="str">
            <v>UN</v>
          </cell>
          <cell r="D4397">
            <v>31.39</v>
          </cell>
        </row>
        <row r="4398">
          <cell r="A4398">
            <v>97550</v>
          </cell>
          <cell r="B4398" t="str">
            <v>CURVA 45 GRAUS, EM AÇO, CONEXÃO SOLDADA, DN 25 (1"), INSTALADO EM RAMAIS E SUB-RAMAIS DE GÁS - FORNECIMENTO E INSTALAÇÃO. AF_12/2015</v>
          </cell>
          <cell r="C4398" t="str">
            <v>UN</v>
          </cell>
          <cell r="D4398">
            <v>53.16</v>
          </cell>
        </row>
        <row r="4399">
          <cell r="A4399">
            <v>97551</v>
          </cell>
          <cell r="B4399" t="str">
            <v>CURVA 90 GRAUS, EM AÇO, CONEXÃO SOLDADA, DN 25 (1"), INSTALADO EM RAMAIS E SUB-RAMAIS DE GÁS - FORNECIMENTO E INSTALAÇÃO. AF_12/2015</v>
          </cell>
          <cell r="C4399" t="str">
            <v>UN</v>
          </cell>
          <cell r="D4399">
            <v>53.16</v>
          </cell>
        </row>
        <row r="4400">
          <cell r="A4400">
            <v>97552</v>
          </cell>
          <cell r="B4400" t="str">
            <v>TÊ, EM AÇO, CONEXÃO SOLDADA, DN 15 (1/2"), INSTALADO EM RAMAIS E SUB-RAMAIS DE GÁS - FORNECIMENTO E INSTALAÇÃO. AF_12/2015</v>
          </cell>
          <cell r="C4400" t="str">
            <v>UN</v>
          </cell>
          <cell r="D4400">
            <v>30.12</v>
          </cell>
        </row>
        <row r="4401">
          <cell r="A4401">
            <v>97553</v>
          </cell>
          <cell r="B4401" t="str">
            <v>TÊ, EM AÇO, CONEXÃO SOLDADA, DN 20 (3/4"), INSTALADO EM RAMAIS E SUB-RAMAIS DE GÁS - FORNECIMENTO E INSTALAÇÃO. AF_12/2015</v>
          </cell>
          <cell r="C4401" t="str">
            <v>UN</v>
          </cell>
          <cell r="D4401">
            <v>44.17</v>
          </cell>
        </row>
        <row r="4402">
          <cell r="A4402">
            <v>97554</v>
          </cell>
          <cell r="B4402" t="str">
            <v>TÊ, EM AÇO, CONEXÃO SOLDADA, DN 25 (1"), INSTALADO EM RAMAIS E SUB-RAMAIS DE GÁS - FORNECIMENTO E INSTALAÇÃO. AF_12/2015</v>
          </cell>
          <cell r="C4402" t="str">
            <v>UN</v>
          </cell>
          <cell r="D4402">
            <v>77.540000000000006</v>
          </cell>
        </row>
        <row r="4403">
          <cell r="A4403">
            <v>98602</v>
          </cell>
          <cell r="B4403" t="str">
            <v>CONECTOR EM BRONZE/LATÃO, DN 22 MM X 1/2", SEM ANEL DE SOLDA, BOLSA X ROSCA F, INSTALADO EM PRUMADA  FORNECIMENTO E INSTALAÇÃO. AF_01/2016</v>
          </cell>
          <cell r="C4403" t="str">
            <v>UN</v>
          </cell>
          <cell r="D4403">
            <v>11.44</v>
          </cell>
        </row>
        <row r="4404">
          <cell r="A4404">
            <v>6171</v>
          </cell>
          <cell r="B4404" t="str">
            <v>TAMPA DE CONCRETO ARMADO 60X60X5CM PARA CAIXA</v>
          </cell>
          <cell r="C4404" t="str">
            <v>UN</v>
          </cell>
          <cell r="D4404">
            <v>23.71</v>
          </cell>
        </row>
        <row r="4405">
          <cell r="A4405" t="str">
            <v>74166/1</v>
          </cell>
          <cell r="B4405" t="str">
            <v>CAIXA DE INSPEÇÃO EM CONCRETO PRÉ-MOLDADO DN 60CM COM TAMPA H= 60CM - FORNECIMENTO E INSTALACAO</v>
          </cell>
          <cell r="C4405" t="str">
            <v>UN</v>
          </cell>
          <cell r="D4405">
            <v>219.93</v>
          </cell>
        </row>
        <row r="4406">
          <cell r="A4406" t="str">
            <v>74166/2</v>
          </cell>
          <cell r="B4406" t="str">
            <v>CAIXA DE INSPECAO EM ANEL DE CONCRETO PRE MOLDADO, COM 950MM DE ALTURA TOTAL. ANEIS COM ESP=50MM, DIAM.=600MM. EXCLUSIVE TAMPAO E ESCAVACAO - FORNECIMENTO E INSTALACAO</v>
          </cell>
          <cell r="C4406" t="str">
            <v>UN</v>
          </cell>
          <cell r="D4406">
            <v>299.63</v>
          </cell>
        </row>
        <row r="4407">
          <cell r="A4407">
            <v>88503</v>
          </cell>
          <cell r="B4407" t="str">
            <v>CAIXA D´ÁGUA EM POLIETILENO, 1000 LITROS, COM ACESSÓRIOS</v>
          </cell>
          <cell r="C4407" t="str">
            <v>UN</v>
          </cell>
          <cell r="D4407">
            <v>651.59</v>
          </cell>
        </row>
        <row r="4408">
          <cell r="A4408">
            <v>88504</v>
          </cell>
          <cell r="B4408" t="str">
            <v>CAIXA D´AGUA EM POLIETILENO, 500 LITROS, COM ACESSÓRIOS</v>
          </cell>
          <cell r="C4408" t="str">
            <v>UN</v>
          </cell>
          <cell r="D4408">
            <v>532.77</v>
          </cell>
        </row>
        <row r="4409">
          <cell r="A4409">
            <v>97900</v>
          </cell>
          <cell r="B4409" t="str">
            <v>CAIXA ENTERRADA HIDRÁULICA RETANGULAR EM ALVENARIA COM TIJOLOS CERÂMICOS MACIÇOS, DIMENSÕES INTERNAS: 0,3X0,3X0,3 M PARA REDE DE ESGOTO. AF_05/2018</v>
          </cell>
          <cell r="C4409" t="str">
            <v>UN</v>
          </cell>
          <cell r="D4409">
            <v>139.91999999999999</v>
          </cell>
        </row>
        <row r="4410">
          <cell r="A4410">
            <v>97901</v>
          </cell>
          <cell r="B4410" t="str">
            <v>CAIXA ENTERRADA HIDRÁULICA RETANGULAR EM ALVENARIA COM TIJOLOS CERÂMICOS MACIÇOS, DIMENSÕES INTERNAS: 0,4X0,4X0,4 M PARA REDE DE ESGOTO. AF_05/2018</v>
          </cell>
          <cell r="C4410" t="str">
            <v>UN</v>
          </cell>
          <cell r="D4410">
            <v>222.19</v>
          </cell>
        </row>
        <row r="4411">
          <cell r="A4411">
            <v>97902</v>
          </cell>
          <cell r="B4411" t="str">
            <v>CAIXA ENTERRADA HIDRÁULICA RETANGULAR EM ALVENARIA COM TIJOLOS CERÂMICOS MACIÇOS, DIMENSÕES INTERNAS: 0,6X0,6X0,6 M PARA REDE DE ESGOTO. AF_05/2018</v>
          </cell>
          <cell r="C4411" t="str">
            <v>UN</v>
          </cell>
          <cell r="D4411">
            <v>438.12</v>
          </cell>
        </row>
        <row r="4412">
          <cell r="A4412">
            <v>97903</v>
          </cell>
          <cell r="B4412" t="str">
            <v>CAIXA ENTERRADA HIDRÁULICA RETANGULAR EM ALVENARIA COM TIJOLOS CERÂMICOS MACIÇOS, DIMENSÕES INTERNAS: 0,8X0,8X0,6 M PARA REDE DE ESGOTO. AF_05/2018</v>
          </cell>
          <cell r="C4412" t="str">
            <v>UN</v>
          </cell>
          <cell r="D4412">
            <v>604.33000000000004</v>
          </cell>
        </row>
        <row r="4413">
          <cell r="A4413">
            <v>97904</v>
          </cell>
          <cell r="B4413" t="str">
            <v>CAIXA ENTERRADA HIDRÁULICA RETANGULAR EM ALVENARIA COM TIJOLOS CERÂMICOS MACIÇOS, DIMENSÕES INTERNAS: 1X1X0,6 M PARA REDE DE ESGOTO. AF_05/2018</v>
          </cell>
          <cell r="C4413" t="str">
            <v>UN</v>
          </cell>
          <cell r="D4413">
            <v>712.63</v>
          </cell>
        </row>
        <row r="4414">
          <cell r="A4414">
            <v>97905</v>
          </cell>
          <cell r="B4414" t="str">
            <v>CAIXA ENTERRADA HIDRÁULICA RETANGULAR, EM ALVENARIA COM BLOCOS DE CONCRETO, DIMENSÕES INTERNAS: 0,4X0,4X0,4 M PARA REDE DE ESGOTO. AF_05/2018</v>
          </cell>
          <cell r="C4414" t="str">
            <v>UN</v>
          </cell>
          <cell r="D4414">
            <v>178.81</v>
          </cell>
        </row>
        <row r="4415">
          <cell r="A4415">
            <v>97906</v>
          </cell>
          <cell r="B4415" t="str">
            <v>CAIXA ENTERRADA HIDRÁULICA RETANGULAR, EM ALVENARIA COM BLOCOS DE CONCRETO, DIMENSÕES INTERNAS: 0,6X0,6X0,6 M PARA REDE DE ESGOTO. AF_05/2018</v>
          </cell>
          <cell r="C4415" t="str">
            <v>UN</v>
          </cell>
          <cell r="D4415">
            <v>333.92</v>
          </cell>
        </row>
        <row r="4416">
          <cell r="A4416">
            <v>97907</v>
          </cell>
          <cell r="B4416" t="str">
            <v>CAIXA ENTERRADA HIDRÁULICA RETANGULAR, EM ALVENARIA COM BLOCOS DE CONCRETO, DIMENSÕES INTERNAS: 0,8X0,8X0,6 M PARA REDE DE ESGOTO. AF_05/2018</v>
          </cell>
          <cell r="C4416" t="str">
            <v>UN</v>
          </cell>
          <cell r="D4416">
            <v>471.35</v>
          </cell>
        </row>
        <row r="4417">
          <cell r="A4417">
            <v>97908</v>
          </cell>
          <cell r="B4417" t="str">
            <v>CAIXA ENTERRADA HIDRÁULICA RETANGULAR, EM ALVENARIA COM BLOCOS DE CONCRETO, DIMENSÕES INTERNAS: 1X1X0,6 M PARA REDE DE ESGOTO. AF_05/2018</v>
          </cell>
          <cell r="C4417" t="str">
            <v>UN</v>
          </cell>
          <cell r="D4417">
            <v>555.29</v>
          </cell>
        </row>
        <row r="4418">
          <cell r="A4418">
            <v>98102</v>
          </cell>
          <cell r="B4418" t="str">
            <v>CAIXA DE GORDURA SIMPLES, CIRCULAR, EM CONCRETO PRÉ-MOLDADO, DIÂMETRO INTERNO = 0,4 M, ALTURA INTERNA = 0,4 M. AF_05/2018</v>
          </cell>
          <cell r="C4418" t="str">
            <v>UN</v>
          </cell>
          <cell r="D4418">
            <v>77.55</v>
          </cell>
        </row>
        <row r="4419">
          <cell r="A4419">
            <v>98103</v>
          </cell>
          <cell r="B4419" t="str">
            <v>CAIXA DE GORDURA DUPLA, CIRCULAR, EM CONCRETO PRÉ-MOLDADO, DIÂMETRO INTERNO = 0,6 M, ALTURA INTERNA = 0,6 M. AF_05/2018</v>
          </cell>
          <cell r="C4419" t="str">
            <v>UN</v>
          </cell>
          <cell r="D4419">
            <v>163.16</v>
          </cell>
        </row>
        <row r="4420">
          <cell r="A4420">
            <v>98104</v>
          </cell>
          <cell r="B4420" t="str">
            <v>CAIXA DE GORDURA SIMPLES (CAPACIDADE: 36L), RETANGULAR, EM ALVENARIA COM TIJOLOS CERÂMICOS MACIÇOS, DIMENSÕES INTERNAS = 0,2X0,4 M, ALTURA INTERNA = 0,8 M. AF_05/2018</v>
          </cell>
          <cell r="C4420" t="str">
            <v>UN</v>
          </cell>
          <cell r="D4420">
            <v>295.73</v>
          </cell>
        </row>
        <row r="4421">
          <cell r="A4421">
            <v>98105</v>
          </cell>
          <cell r="B4421" t="str">
            <v>CAIXA DE GORDURA DUPLA (CAPACIDADE: 126 L), RETANGULAR, EM ALVENARIA COM TIJOLOS CERÂMICOS MACIÇOS, DIMENSÕES INTERNAS = 0,4X0,7 M, ALTURA INTERNA = 0,8 M. AF_05/2018</v>
          </cell>
          <cell r="C4421" t="str">
            <v>UN</v>
          </cell>
          <cell r="D4421">
            <v>511.78</v>
          </cell>
        </row>
        <row r="4422">
          <cell r="A4422">
            <v>98106</v>
          </cell>
          <cell r="B4422" t="str">
            <v>CAIXA DE GORDURA ESPECIAL (CAPACIDADE: 312 L - PARA ATÉ 146 PESSOAS SERVIDAS NO PICO), RETANGULAR, EM ALVENARIA COM TIJOLOS CERÂMICOS MACIÇOS, DIMENSÕES INTERNAS = 0,4X1,2 M, ALTURA INTERNA = 1 M. AF_05/2018</v>
          </cell>
          <cell r="C4422" t="str">
            <v>UN</v>
          </cell>
          <cell r="D4422">
            <v>846.82</v>
          </cell>
        </row>
        <row r="4423">
          <cell r="A4423">
            <v>98107</v>
          </cell>
          <cell r="B4423" t="str">
            <v>CAIXA DE GORDURA SIMPLES (CAPACIDADE: 36 L), RETANGULAR, EM ALVENARIA COM BLOCOS DE CONCRETO, DIMENSÕES INTERNAS = 0,2X0,4 M, ALTURA INTERNA = 0,8 M. AF_05/2018</v>
          </cell>
          <cell r="C4423" t="str">
            <v>UN</v>
          </cell>
          <cell r="D4423">
            <v>214.62</v>
          </cell>
        </row>
        <row r="4424">
          <cell r="A4424">
            <v>98108</v>
          </cell>
          <cell r="B4424" t="str">
            <v>CAIXA DE GORDURA DUPLA (CAPACIDADE: 126 L), RETANGULAR, EM ALVENARIA COM BLOCOS DE CONCRETO, DIMENSÕES INTERNAS = 0,4X0,7 M, ALTURA INTERNA = 0,8 M. AF_05/2018</v>
          </cell>
          <cell r="C4424" t="str">
            <v>UN</v>
          </cell>
          <cell r="D4424">
            <v>381.06</v>
          </cell>
        </row>
        <row r="4425">
          <cell r="A4425">
            <v>99250</v>
          </cell>
          <cell r="B4425" t="str">
            <v>CAIXA ENTERRADA HIDRÁULICA RETANGULAR EM ALVENARIA COM TIJOLOS CERÂMICOS MACIÇOS, DIMENSÕES INTERNAS: 0,3X0,3X0,3 M PARA REDE DE DRENAGEM. AF_05/2018</v>
          </cell>
          <cell r="C4425" t="str">
            <v>UN</v>
          </cell>
          <cell r="D4425">
            <v>136.99</v>
          </cell>
        </row>
        <row r="4426">
          <cell r="A4426">
            <v>99251</v>
          </cell>
          <cell r="B4426" t="str">
            <v>CAIXA ENTERRADA HIDRÁULICA RETANGULAR EM ALVENARIA COM TIJOLOS CERÂMICOS MACIÇOS, DIMENSÕES INTERNAS: 0,4X0,4X0,4 M PARA REDE DE DRENAGEM. AF_05/2018</v>
          </cell>
          <cell r="C4426" t="str">
            <v>UN</v>
          </cell>
          <cell r="D4426">
            <v>217.15</v>
          </cell>
        </row>
        <row r="4427">
          <cell r="A4427">
            <v>99253</v>
          </cell>
          <cell r="B4427" t="str">
            <v>CAIXA ENTERRADA HIDRÁULICA RETANGULAR EM ALVENARIA COM TIJOLOS CERÂMICOS MACIÇOS, DIMENSÕES INTERNAS: 0,6X0,6X0,6 M PARA REDE DE DRENAGEM. AF_05/2018</v>
          </cell>
          <cell r="C4427" t="str">
            <v>UN</v>
          </cell>
          <cell r="D4427">
            <v>426.82</v>
          </cell>
        </row>
        <row r="4428">
          <cell r="A4428">
            <v>99255</v>
          </cell>
          <cell r="B4428" t="str">
            <v>CAIXA ENTERRADA HIDRÁULICA RETANGULAR EM ALVENARIA COM TIJOLOS CERÂMICOS MACIÇOS, DIMENSÕES INTERNAS: 0,8X0,8X0,6 M PARA REDE DE DRENAGEM. AF_05/2018</v>
          </cell>
          <cell r="C4428" t="str">
            <v>UN</v>
          </cell>
          <cell r="D4428">
            <v>588.82000000000005</v>
          </cell>
        </row>
        <row r="4429">
          <cell r="A4429">
            <v>99257</v>
          </cell>
          <cell r="B4429" t="str">
            <v>CAIXA ENTERRADA HIDRÁULICA RETANGULAR EM ALVENARIA COM TIJOLOS CERÂMICOS MACIÇOS, DIMENSÕES INTERNAS: 1X1X0,6 M PARA REDE DE DRENAGEM. AF_05/2018</v>
          </cell>
          <cell r="C4429" t="str">
            <v>UN</v>
          </cell>
          <cell r="D4429">
            <v>692.58</v>
          </cell>
        </row>
        <row r="4430">
          <cell r="A4430">
            <v>99258</v>
          </cell>
          <cell r="B4430" t="str">
            <v>CAIXA ENTERRADA HIDRÁULICA RETANGULAR, EM ALVENARIA COM BLOCOS DE CONCRETO, DIMENSÕES INTERNAS: 0,4X0,4X0,4 M PARA REDE DE DRENAGEM. AF_05/2018</v>
          </cell>
          <cell r="C4430" t="str">
            <v>UN</v>
          </cell>
          <cell r="D4430">
            <v>174.65</v>
          </cell>
        </row>
        <row r="4431">
          <cell r="A4431">
            <v>99260</v>
          </cell>
          <cell r="B4431" t="str">
            <v>CAIXA ENTERRADA HIDRÁULICA RETANGULAR, EM ALVENARIA COM BLOCOS DE CONCRETO, DIMENSÕES INTERNAS: 0,6X0,6X0,6 M PARA REDE DE DRENAGEM. AF_05/2018</v>
          </cell>
          <cell r="C4431" t="str">
            <v>UN</v>
          </cell>
          <cell r="D4431">
            <v>326.8</v>
          </cell>
        </row>
        <row r="4432">
          <cell r="A4432">
            <v>99262</v>
          </cell>
          <cell r="B4432" t="str">
            <v>CAIXA ENTERRADA HIDRÁULICA RETANGULAR, EM ALVENARIA COM BLOCOS DE CONCRETO, DIMENSÕES INTERNAS: 0,8X0,8X0,6 M PARA REDE DE DRENAGEM. AF_05/2018</v>
          </cell>
          <cell r="C4432" t="str">
            <v>UN</v>
          </cell>
          <cell r="D4432">
            <v>461.19</v>
          </cell>
        </row>
        <row r="4433">
          <cell r="A4433">
            <v>99264</v>
          </cell>
          <cell r="B4433" t="str">
            <v>CAIXA ENTERRADA HIDRÁULICA RETANGULAR, EM ALVENARIA COM BLOCOS DE CONCRETO, DIMENSÕES INTERNAS: 1X1X0,6 M PARA REDE DE DRENAGEM. AF_05/2018</v>
          </cell>
          <cell r="C4433" t="str">
            <v>UN</v>
          </cell>
          <cell r="D4433">
            <v>541.55999999999995</v>
          </cell>
        </row>
        <row r="4434">
          <cell r="A4434">
            <v>89482</v>
          </cell>
          <cell r="B4434" t="str">
            <v>CAIXA SIFONADA, PVC, DN 100 X 100 X 50 MM, FORNECIDA E INSTALADA EM RAMAIS DE ENCAMINHAMENTO DE ÁGUA PLUVIAL. AF_12/2014</v>
          </cell>
          <cell r="C4434" t="str">
            <v>UN</v>
          </cell>
          <cell r="D4434">
            <v>20.63</v>
          </cell>
        </row>
        <row r="4435">
          <cell r="A4435">
            <v>89491</v>
          </cell>
          <cell r="B4435" t="str">
            <v>CAIXA SIFONADA, PVC, DN 150 X 185 X 75 MM, FORNECIDA E INSTALADA EM RAMAIS DE ENCAMINHAMENTO DE ÁGUA PLUVIAL. AF_12/2014</v>
          </cell>
          <cell r="C4435" t="str">
            <v>UN</v>
          </cell>
          <cell r="D4435">
            <v>49.64</v>
          </cell>
        </row>
        <row r="4436">
          <cell r="A4436">
            <v>89495</v>
          </cell>
          <cell r="B4436" t="str">
            <v>RALO SIFONADO, PVC, DN 100 X 40 MM, JUNTA SOLDÁVEL, FORNECIDO E INSTALADO EM RAMAIS DE ENCAMINHAMENTO DE ÁGUA PLUVIAL. AF_12/2014</v>
          </cell>
          <cell r="C4436" t="str">
            <v>UN</v>
          </cell>
          <cell r="D4436">
            <v>7.94</v>
          </cell>
        </row>
        <row r="4437">
          <cell r="A4437">
            <v>89707</v>
          </cell>
          <cell r="B4437" t="str">
            <v>CAIXA SIFONADA, PVC, DN 100 X 100 X 50 MM, JUNTA ELÁSTICA, FORNECIDA E INSTALADA EM RAMAL DE DESCARGA OU EM RAMAL DE ESGOTO SANITÁRIO. AF_12/2014</v>
          </cell>
          <cell r="C4437" t="str">
            <v>UN</v>
          </cell>
          <cell r="D4437">
            <v>24.93</v>
          </cell>
        </row>
        <row r="4438">
          <cell r="A4438">
            <v>89708</v>
          </cell>
          <cell r="B4438" t="str">
            <v>CAIXA SIFONADA, PVC, DN 150 X 185 X 75 MM, JUNTA ELÁSTICA, FORNECIDA E INSTALADA EM RAMAL DE DESCARGA OU EM RAMAL DE ESGOTO SANITÁRIO. AF_12/2014</v>
          </cell>
          <cell r="C4438" t="str">
            <v>UN</v>
          </cell>
          <cell r="D4438">
            <v>55.34</v>
          </cell>
        </row>
        <row r="4439">
          <cell r="A4439">
            <v>89709</v>
          </cell>
          <cell r="B4439" t="str">
            <v>RALO SIFONADO, PVC, DN 100 X 40 MM, JUNTA SOLDÁVEL, FORNECIDO E INSTALADO EM RAMAL DE DESCARGA OU EM RAMAL DE ESGOTO SANITÁRIO. AF_12/2014</v>
          </cell>
          <cell r="C4439" t="str">
            <v>UN</v>
          </cell>
          <cell r="D4439">
            <v>9.18</v>
          </cell>
        </row>
        <row r="4440">
          <cell r="A4440">
            <v>89710</v>
          </cell>
          <cell r="B4440" t="str">
            <v>RALO SECO, PVC, DN 100 X 40 MM, JUNTA SOLDÁVEL, FORNECIDO E INSTALADO EM RAMAL DE DESCARGA OU EM RAMAL DE ESGOTO SANITÁRIO. AF_12/2014</v>
          </cell>
          <cell r="C4440" t="str">
            <v>UN</v>
          </cell>
          <cell r="D4440">
            <v>9</v>
          </cell>
        </row>
        <row r="4441">
          <cell r="A4441">
            <v>72739</v>
          </cell>
          <cell r="B4441" t="str">
            <v>VASO SANITARIO INFANTIL SIFONADO, PARA VALVULA DE DESCARGA, EM LOUCA BRANCA, COM ACESSORIOS, INCLUSIVE ASSENTO PLASTICO, BOLSA DE BORRACHA PARA LIGACAO, TUBO PVC LIGACAO - FORNECIMENTO E INSTALACAO</v>
          </cell>
          <cell r="C4441" t="str">
            <v>UN</v>
          </cell>
          <cell r="D4441">
            <v>413.05</v>
          </cell>
        </row>
        <row r="4442">
          <cell r="A4442" t="str">
            <v>74234/1</v>
          </cell>
          <cell r="B4442" t="str">
            <v>MICTORIO SIFONADO DE LOUCA BRANCA COM PERTENCES, COM REGISTRO DE PRESSAO 1/2" COM CANOPLA CROMADA ACABAMENTO SIMPLES E CONJUNTO PARA FIXACAO  - FORNECIMENTO E INSTALACAO</v>
          </cell>
          <cell r="C4442" t="str">
            <v>UN</v>
          </cell>
          <cell r="D4442">
            <v>446.99</v>
          </cell>
        </row>
        <row r="4443">
          <cell r="A4443">
            <v>86872</v>
          </cell>
          <cell r="B4443" t="str">
            <v>TANQUE DE LOUÇA BRANCA COM COLUNA, 30L OU EQUIVALENTE - FORNECIMENTO E INSTALAÇÃO. AF_12/2013</v>
          </cell>
          <cell r="C4443" t="str">
            <v>UN</v>
          </cell>
          <cell r="D4443">
            <v>554.44000000000005</v>
          </cell>
        </row>
        <row r="4444">
          <cell r="A4444">
            <v>86874</v>
          </cell>
          <cell r="B4444" t="str">
            <v>TANQUE DE LOUÇA BRANCA SUSPENSO, 18L OU EQUIVALENTE - FORNECIMENTO E INSTALAÇÃO. AF_12/2013</v>
          </cell>
          <cell r="C4444" t="str">
            <v>UN</v>
          </cell>
          <cell r="D4444">
            <v>339.54</v>
          </cell>
        </row>
        <row r="4445">
          <cell r="A4445">
            <v>86875</v>
          </cell>
          <cell r="B4445" t="str">
            <v>TANQUE DE MÁRMORE SINTÉTICO COM COLUNA, 22L OU EQUIVALENTE  FORNECIMENTO E INSTALAÇÃO. AF_12/2013</v>
          </cell>
          <cell r="C4445" t="str">
            <v>UN</v>
          </cell>
          <cell r="D4445">
            <v>339.41</v>
          </cell>
        </row>
        <row r="4446">
          <cell r="A4446">
            <v>86876</v>
          </cell>
          <cell r="B4446" t="str">
            <v>TANQUE DE MÁRMORE SINTÉTICO SUSPENSO, 22L OU EQUIVALENTE - FORNECIMENTO E INSTALAÇÃO. AF_12/2013</v>
          </cell>
          <cell r="C4446" t="str">
            <v>UN</v>
          </cell>
          <cell r="D4446">
            <v>195.24</v>
          </cell>
        </row>
        <row r="4447">
          <cell r="A4447">
            <v>86877</v>
          </cell>
          <cell r="B4447" t="str">
            <v>VÁLVULA EM METAL CROMADO 1.1/2" X 1.1/2" PARA TANQUE OU LAVATÓRIO, COM OU SEM LADRÃO - FORNECIMENTO E INSTALAÇÃO. AF_12/2013</v>
          </cell>
          <cell r="C4447" t="str">
            <v>UN</v>
          </cell>
          <cell r="D4447">
            <v>24.44</v>
          </cell>
        </row>
        <row r="4448">
          <cell r="A4448">
            <v>86878</v>
          </cell>
          <cell r="B4448" t="str">
            <v>VÁLVULA EM METAL CROMADO TIPO AMERICANA 3.1/2" X 1.1/2" PARA PIA - FORNECIMENTO E INSTALAÇÃO. AF_12/2013</v>
          </cell>
          <cell r="C4448" t="str">
            <v>UN</v>
          </cell>
          <cell r="D4448">
            <v>54.01</v>
          </cell>
        </row>
        <row r="4449">
          <cell r="A4449">
            <v>86879</v>
          </cell>
          <cell r="B4449" t="str">
            <v>VÁLVULA EM PLÁSTICO 1" PARA PIA, TANQUE OU LAVATÓRIO, COM OU SEM LADRÃO - FORNECIMENTO E INSTALAÇÃO. AF_12/2013</v>
          </cell>
          <cell r="C4449" t="str">
            <v>UN</v>
          </cell>
          <cell r="D4449">
            <v>6.06</v>
          </cell>
        </row>
        <row r="4450">
          <cell r="A4450">
            <v>86880</v>
          </cell>
          <cell r="B4450" t="str">
            <v>VÁLVULA EM PLÁSTICO CROMADO TIPO AMERICANA 3.1/2" X 1.1/2" SEM ADAPTADOR PARA PIA - FORNECIMENTO E INSTALAÇÃO. AF_12/2013</v>
          </cell>
          <cell r="C4450" t="str">
            <v>UN</v>
          </cell>
          <cell r="D4450">
            <v>17.39</v>
          </cell>
        </row>
        <row r="4451">
          <cell r="A4451">
            <v>86881</v>
          </cell>
          <cell r="B4451" t="str">
            <v>SIFÃO DO TIPO GARRAFA EM METAL CROMADO 1 X 1.1/2" - FORNECIMENTO E INSTALAÇÃO. AF_12/2013</v>
          </cell>
          <cell r="C4451" t="str">
            <v>UN</v>
          </cell>
          <cell r="D4451">
            <v>152.47</v>
          </cell>
        </row>
        <row r="4452">
          <cell r="A4452">
            <v>86882</v>
          </cell>
          <cell r="B4452" t="str">
            <v>SIFÃO DO TIPO GARRAFA/COPO EM PVC 1.1/4 X 1.1/2" - FORNECIMENTO E INSTALAÇÃO. AF_12/2013</v>
          </cell>
          <cell r="C4452" t="str">
            <v>UN</v>
          </cell>
          <cell r="D4452">
            <v>17.98</v>
          </cell>
        </row>
        <row r="4453">
          <cell r="A4453">
            <v>86883</v>
          </cell>
          <cell r="B4453" t="str">
            <v>SIFÃO DO TIPO FLEXÍVEL EM PVC 1 X 1.1/2 - FORNECIMENTO E INSTALAÇÃO. AF_12/2013</v>
          </cell>
          <cell r="C4453" t="str">
            <v>UN</v>
          </cell>
          <cell r="D4453">
            <v>10.26</v>
          </cell>
        </row>
        <row r="4454">
          <cell r="A4454">
            <v>86884</v>
          </cell>
          <cell r="B4454" t="str">
            <v>ENGATE FLEXÍVEL EM PLÁSTICO BRANCO, 1/2" X 30CM - FORNECIMENTO E INSTALAÇÃO. AF_12/2013</v>
          </cell>
          <cell r="C4454" t="str">
            <v>UN</v>
          </cell>
          <cell r="D4454">
            <v>7.45</v>
          </cell>
        </row>
        <row r="4455">
          <cell r="A4455">
            <v>86885</v>
          </cell>
          <cell r="B4455" t="str">
            <v>ENGATE FLEXÍVEL EM PLÁSTICO BRANCO, 1/2" X 40CM - FORNECIMENTO E INSTALAÇÃO. AF_12/2013</v>
          </cell>
          <cell r="C4455" t="str">
            <v>UN</v>
          </cell>
          <cell r="D4455">
            <v>9.8699999999999992</v>
          </cell>
        </row>
        <row r="4456">
          <cell r="A4456">
            <v>86886</v>
          </cell>
          <cell r="B4456" t="str">
            <v>ENGATE FLEXÍVEL EM INOX, 1/2 X 30CM - FORNECIMENTO E INSTALAÇÃO. AF_12/2013</v>
          </cell>
          <cell r="C4456" t="str">
            <v>UN</v>
          </cell>
          <cell r="D4456">
            <v>37.200000000000003</v>
          </cell>
        </row>
        <row r="4457">
          <cell r="A4457">
            <v>86887</v>
          </cell>
          <cell r="B4457" t="str">
            <v>ENGATE FLEXÍVEL EM INOX, 1/2 X 40CM - FORNECIMENTO E INSTALAÇÃO. AF_12/2013</v>
          </cell>
          <cell r="C4457" t="str">
            <v>UN</v>
          </cell>
          <cell r="D4457">
            <v>40.36</v>
          </cell>
        </row>
        <row r="4458">
          <cell r="A4458">
            <v>86888</v>
          </cell>
          <cell r="B4458" t="str">
            <v>VASO SANITÁRIO SIFONADO COM CAIXA ACOPLADA LOUÇA BRANCA - FORNECIMENTO E INSTALAÇÃO. AF_12/2013</v>
          </cell>
          <cell r="C4458" t="str">
            <v>UN</v>
          </cell>
          <cell r="D4458">
            <v>327.33999999999997</v>
          </cell>
        </row>
        <row r="4459">
          <cell r="A4459">
            <v>86889</v>
          </cell>
          <cell r="B4459" t="str">
            <v>BANCADA DE GRANITO CINZA POLIDO PARA PIA DE COZINHA 1,50 X 0,60 M - FORNECIMENTO E INSTALAÇÃO. AF_12/2013</v>
          </cell>
          <cell r="C4459" t="str">
            <v>UN</v>
          </cell>
          <cell r="D4459">
            <v>537.41</v>
          </cell>
        </row>
        <row r="4460">
          <cell r="A4460">
            <v>86893</v>
          </cell>
          <cell r="B4460" t="str">
            <v>BANCADA DE MÁRMORE BRANCO POLIDO PARA PIA DE COZINHA 1,50 X 0,60 M - FORNECIMENTO E INSTALAÇÃO. AF_12/2013</v>
          </cell>
          <cell r="C4460" t="str">
            <v>UN</v>
          </cell>
          <cell r="D4460">
            <v>404.2</v>
          </cell>
        </row>
        <row r="4461">
          <cell r="A4461">
            <v>86894</v>
          </cell>
          <cell r="B4461" t="str">
            <v>BANCADA DE MÁRMORE SINTÉTICO 120 X 60CM, COM CUBA INTEGRADA - FORNECIMENTO E INSTALAÇÃO. AF_12/2013</v>
          </cell>
          <cell r="C4461" t="str">
            <v>UN</v>
          </cell>
          <cell r="D4461">
            <v>192.03</v>
          </cell>
        </row>
        <row r="4462">
          <cell r="A4462">
            <v>86895</v>
          </cell>
          <cell r="B4462" t="str">
            <v>BANCADA DE GRANITO CINZA POLIDO PARA LAVATÓRIO 0,50 X 0,60 M - FORNECIMENTO E INSTALAÇÃO. AF_12/2013</v>
          </cell>
          <cell r="C4462" t="str">
            <v>UN</v>
          </cell>
          <cell r="D4462">
            <v>257.64999999999998</v>
          </cell>
        </row>
        <row r="4463">
          <cell r="A4463">
            <v>86899</v>
          </cell>
          <cell r="B4463" t="str">
            <v>BANCADA DE MÁRMORE BRANCO POLIDO PARA LAVATÓRIO 0,50 X 0,60 M - FORNECIMENTO E INSTALAÇÃO. AF_12/2013</v>
          </cell>
          <cell r="C4463" t="str">
            <v>UN</v>
          </cell>
          <cell r="D4463">
            <v>207.67</v>
          </cell>
        </row>
        <row r="4464">
          <cell r="A4464">
            <v>86900</v>
          </cell>
          <cell r="B4464" t="str">
            <v>CUBA DE EMBUTIR DE AÇO INOXIDÁVEL MÉDIA - FORNECIMENTO E INSTALAÇÃO. AF_12/2013</v>
          </cell>
          <cell r="C4464" t="str">
            <v>UN</v>
          </cell>
          <cell r="D4464">
            <v>144.44</v>
          </cell>
        </row>
        <row r="4465">
          <cell r="A4465">
            <v>86901</v>
          </cell>
          <cell r="B4465" t="str">
            <v>CUBA DE EMBUTIR OVAL EM LOUÇA BRANCA, 35 X 50CM OU EQUIVALENTE - FORNECIMENTO E INSTALAÇÃO. AF_12/2013</v>
          </cell>
          <cell r="C4465" t="str">
            <v>UN</v>
          </cell>
          <cell r="D4465">
            <v>100.26</v>
          </cell>
        </row>
        <row r="4466">
          <cell r="A4466">
            <v>86902</v>
          </cell>
          <cell r="B4466" t="str">
            <v>LAVATÓRIO LOUÇA BRANCA COM COLUNA, *44 X 35,5* CM, PADRÃO POPULAR - FORNECIMENTO E INSTALAÇÃO. AF_12/2013</v>
          </cell>
          <cell r="C4466" t="str">
            <v>UN</v>
          </cell>
          <cell r="D4466">
            <v>202.38</v>
          </cell>
        </row>
        <row r="4467">
          <cell r="A4467">
            <v>86903</v>
          </cell>
          <cell r="B4467" t="str">
            <v>LAVATÓRIO LOUÇA BRANCA COM COLUNA, 45 X 55CM OU EQUIVALENTE, PADRÃO MÉDIO - FORNECIMENTO E INSTALAÇÃO. AF_12/2013</v>
          </cell>
          <cell r="C4467" t="str">
            <v>UN</v>
          </cell>
          <cell r="D4467">
            <v>263.2</v>
          </cell>
        </row>
        <row r="4468">
          <cell r="A4468">
            <v>86904</v>
          </cell>
          <cell r="B4468" t="str">
            <v>LAVATÓRIO LOUÇA BRANCA SUSPENSO, 29,5 X 39CM OU EQUIVALENTE, PADRÃO POPULAR - FORNECIMENTO E INSTALAÇÃO. AF_12/2013</v>
          </cell>
          <cell r="C4468" t="str">
            <v>UN</v>
          </cell>
          <cell r="D4468">
            <v>101.21</v>
          </cell>
        </row>
        <row r="4469">
          <cell r="A4469">
            <v>86905</v>
          </cell>
          <cell r="B4469" t="str">
            <v>APARELHO MISTURADOR DE MESA PARA LAVATÓRIO, PADRÃO MÉDIO - FORNECIMENTO E INSTALAÇÃO. AF_12/2013</v>
          </cell>
          <cell r="C4469" t="str">
            <v>UN</v>
          </cell>
          <cell r="D4469">
            <v>201.32</v>
          </cell>
        </row>
        <row r="4470">
          <cell r="A4470">
            <v>86906</v>
          </cell>
          <cell r="B4470" t="str">
            <v>TORNEIRA CROMADA DE MESA, 1/2" OU 3/4", PARA LAVATÓRIO, PADRÃO POPULAR - FORNECIMENTO E INSTALAÇÃO. AF_12/2013</v>
          </cell>
          <cell r="C4470" t="str">
            <v>UN</v>
          </cell>
          <cell r="D4470">
            <v>47.07</v>
          </cell>
        </row>
        <row r="4471">
          <cell r="A4471">
            <v>86908</v>
          </cell>
          <cell r="B4471" t="str">
            <v>APARELHO MISTURADOR DE MESA PARA PIA DE COZINHA, PADRÃO MÉDIO - FORNECIMENTO E INSTALAÇÃO. AF_12/2013</v>
          </cell>
          <cell r="C4471" t="str">
            <v>UN</v>
          </cell>
          <cell r="D4471">
            <v>240.99</v>
          </cell>
        </row>
        <row r="4472">
          <cell r="A4472">
            <v>86909</v>
          </cell>
          <cell r="B4472" t="str">
            <v>TORNEIRA CROMADA TUBO MÓVEL, DE MESA, 1/2" OU 3/4", PARA PIA DE COZINHA, PADRÃO ALTO - FORNECIMENTO E INSTALAÇÃO. AF_12/2013</v>
          </cell>
          <cell r="C4472" t="str">
            <v>UN</v>
          </cell>
          <cell r="D4472">
            <v>94</v>
          </cell>
        </row>
        <row r="4473">
          <cell r="A4473">
            <v>86910</v>
          </cell>
          <cell r="B4473" t="str">
            <v>TORNEIRA CROMADA TUBO MÓVEL, DE PAREDE, 1/2" OU 3/4", PARA PIA DE COZINHA, PADRÃO MÉDIO - FORNECIMENTO E INSTALAÇÃO. AF_12/2013</v>
          </cell>
          <cell r="C4473" t="str">
            <v>UN</v>
          </cell>
          <cell r="D4473">
            <v>89.94</v>
          </cell>
        </row>
        <row r="4474">
          <cell r="A4474">
            <v>86911</v>
          </cell>
          <cell r="B4474" t="str">
            <v>TORNEIRA CROMADA LONGA, DE PAREDE, 1/2" OU 3/4", PARA PIA DE COZINHA, PADRÃO POPULAR - FORNECIMENTO E INSTALAÇÃO. AF_12/2013</v>
          </cell>
          <cell r="C4474" t="str">
            <v>UN</v>
          </cell>
          <cell r="D4474">
            <v>39.979999999999997</v>
          </cell>
        </row>
        <row r="4475">
          <cell r="A4475">
            <v>86912</v>
          </cell>
          <cell r="B4475" t="str">
            <v>TORNEIRA CROMADA LONGA, DE PAREDE, 1/2" OU 3/4", PARA PIA DE COZINHA, PADRÃO MÉDIO - FORNECIMENTO E INSTALAÇÃO. AF_12/2013</v>
          </cell>
          <cell r="C4475" t="str">
            <v>UN</v>
          </cell>
          <cell r="D4475">
            <v>39.979999999999997</v>
          </cell>
        </row>
        <row r="4476">
          <cell r="A4476">
            <v>86913</v>
          </cell>
          <cell r="B4476" t="str">
            <v>TORNEIRA CROMADA 1/2" OU 3/4" PARA TANQUE, PADRÃO POPULAR - FORNECIMENTO E INSTALAÇÃO. AF_12/2013</v>
          </cell>
          <cell r="C4476" t="str">
            <v>UN</v>
          </cell>
          <cell r="D4476">
            <v>17.97</v>
          </cell>
        </row>
        <row r="4477">
          <cell r="A4477">
            <v>86914</v>
          </cell>
          <cell r="B4477" t="str">
            <v>TORNEIRA CROMADA 1/2" OU 3/4" PARA TANQUE, PADRÃO MÉDIO - FORNECIMENTO E INSTALAÇÃO. AF_12/2013</v>
          </cell>
          <cell r="C4477" t="str">
            <v>UN</v>
          </cell>
          <cell r="D4477">
            <v>36.4</v>
          </cell>
        </row>
        <row r="4478">
          <cell r="A4478">
            <v>86915</v>
          </cell>
          <cell r="B4478" t="str">
            <v>TORNEIRA CROMADA DE MESA, 1/2" OU 3/4", PARA LAVATÓRIO, PADRÃO MÉDIO - FORNECIMENTO E INSTALAÇÃO. AF_12/2013</v>
          </cell>
          <cell r="C4478" t="str">
            <v>UN</v>
          </cell>
          <cell r="D4478">
            <v>79.12</v>
          </cell>
        </row>
        <row r="4479">
          <cell r="A4479">
            <v>86916</v>
          </cell>
          <cell r="B4479" t="str">
            <v>TORNEIRA PLÁSTICA 3/4" PARA TANQUE - FORNECIMENTO E INSTALAÇÃO. AF_12/2013</v>
          </cell>
          <cell r="C4479" t="str">
            <v>UN</v>
          </cell>
          <cell r="D4479">
            <v>30.54</v>
          </cell>
        </row>
        <row r="4480">
          <cell r="A4480">
            <v>86919</v>
          </cell>
          <cell r="B4480" t="str">
            <v>TANQUE DE LOUÇA BRANCA COM COLUNA, 30L OU EQUIVALENTE, INCLUSO SIFÃO FLEXÍVEL EM PVC, VÁLVULA METÁLICA E TORNEIRA DE METAL CROMADO PADRÃO MÉDIO - FORNECIMENTO E INSTALAÇÃO. AF_12/2013</v>
          </cell>
          <cell r="C4480" t="str">
            <v>UN</v>
          </cell>
          <cell r="D4480">
            <v>625.54</v>
          </cell>
        </row>
        <row r="4481">
          <cell r="A4481">
            <v>86920</v>
          </cell>
          <cell r="B4481" t="str">
            <v>TANQUE DE LOUÇA BRANCA COM COLUNA, 30L OU EQUIVALENTE, INCLUSO SIFÃO FLEXÍVEL EM PVC, VÁLVULA PLÁSTICA E TORNEIRA DE METAL CROMADO PADRÃO POPULAR - FORNECIMENTO E INSTALAÇÃO. AF_12/2013</v>
          </cell>
          <cell r="C4481" t="str">
            <v>UN</v>
          </cell>
          <cell r="D4481">
            <v>588.73</v>
          </cell>
        </row>
        <row r="4482">
          <cell r="A4482">
            <v>86921</v>
          </cell>
          <cell r="B4482" t="str">
            <v>TANQUE DE LOUÇA BRANCA COM COLUNA, 30L OU EQUIVALENTE, INCLUSO SIFÃO FLEXÍVEL EM PVC, VÁLVULA PLÁSTICA E TORNEIRA DE PLÁSTICO - FORNECIMENTO E INSTALAÇÃO. AF_12/2013</v>
          </cell>
          <cell r="C4482" t="str">
            <v>UN</v>
          </cell>
          <cell r="D4482">
            <v>601.29999999999995</v>
          </cell>
        </row>
        <row r="4483">
          <cell r="A4483">
            <v>86922</v>
          </cell>
          <cell r="B4483" t="str">
            <v>TANQUE DE LOUÇA BRANCA SUSPENSO, 18L OU EQUIVALENTE, INCLUSO SIFÃO TIPO GARRAFA EM METAL CROMADO, VÁLVULA METÁLICA E TORNEIRA DE METAL CROMADO PADRÃO MÉDIO - FORNECIMENTO E INSTALAÇÃO. AF_12/2013</v>
          </cell>
          <cell r="C4483" t="str">
            <v>UN</v>
          </cell>
          <cell r="D4483">
            <v>552.85</v>
          </cell>
        </row>
        <row r="4484">
          <cell r="A4484">
            <v>86923</v>
          </cell>
          <cell r="B4484" t="str">
            <v>TANQUE DE LOUÇA BRANCA SUSPENSO, 18L OU EQUIVALENTE, INCLUSO SIFÃO TIPO GARRAFA EM PVC, VÁLVULA PLÁSTICA E TORNEIRA DE METAL CROMADO PADRÃO POPULAR - FORNECIMENTO E INSTALAÇÃO. AF_12/2013</v>
          </cell>
          <cell r="C4484" t="str">
            <v>UN</v>
          </cell>
          <cell r="D4484">
            <v>381.55</v>
          </cell>
        </row>
        <row r="4485">
          <cell r="A4485">
            <v>86924</v>
          </cell>
          <cell r="B4485" t="str">
            <v>TANQUE DE LOUÇA BRANCA SUSPENSO, 18L OU EQUIVALENTE, INCLUSO SIFÃO TIPO GARRAFA EM PVC, VÁLVULA PLÁSTICA E TORNEIRA DE PLÁSTICO - FORNECIMENTO E INSTALAÇÃO. AF_12/2013</v>
          </cell>
          <cell r="C4485" t="str">
            <v>UN</v>
          </cell>
          <cell r="D4485">
            <v>394.12</v>
          </cell>
        </row>
        <row r="4486">
          <cell r="A4486">
            <v>86925</v>
          </cell>
          <cell r="B4486" t="str">
            <v>TANQUE DE MÁRMORE SINTÉTICO COM COLUNA, 22L OU EQUIVALENTE, INCLUSO SIFÃO FLEXÍVEL EM PVC, VÁLVULA PLÁSTICA E TORNEIRA DE METAL CROMADO PADRÃO POPULAR - FORNECIMENTO E INSTALAÇÃO. AF_12/2013</v>
          </cell>
          <cell r="C4486" t="str">
            <v>UN</v>
          </cell>
          <cell r="D4486">
            <v>373.7</v>
          </cell>
        </row>
        <row r="4487">
          <cell r="A4487">
            <v>86926</v>
          </cell>
          <cell r="B4487" t="str">
            <v>TANQUE DE MÁRMORE SINTÉTICO COM COLUNA, 22L OU EQUIVALENTE, INCLUSO SIFÃO FLEXÍVEL EM PVC, VÁLVULA PLÁSTICA E TORNEIRA DE PLÁSTICO - FORNECIMENTO E INSTALAÇÃO. AF_12/2013</v>
          </cell>
          <cell r="C4487" t="str">
            <v>UN</v>
          </cell>
          <cell r="D4487">
            <v>386.27</v>
          </cell>
        </row>
        <row r="4488">
          <cell r="A4488">
            <v>86927</v>
          </cell>
          <cell r="B4488" t="str">
            <v>TANQUE DE MÁRMORE SINTÉTICO SUSPENSO, 22L OU EQUIVALENTE, INCLUSO SIFÃO TIPO GARRAFA EM PVC, VÁLVULA PLÁSTICA E TORNEIRA DE METAL CROMADO PADRÃO POPULAR - FORNECIMENTO E INSTALAÇÃO. AF_12/2013</v>
          </cell>
          <cell r="C4488" t="str">
            <v>UN</v>
          </cell>
          <cell r="D4488">
            <v>237.25</v>
          </cell>
        </row>
        <row r="4489">
          <cell r="A4489">
            <v>86928</v>
          </cell>
          <cell r="B4489" t="str">
            <v>TANQUE DE MÁRMORE SINTÉTICO SUSPENSO, 22L OU EQUIVALENTE, INCLUSO SIFÃO TIPO GARRAFA EM PVC, VÁLVULA PLÁSTICA E TORNEIRA DE PLÁSTICO - FORNECIMENTO E INSTALAÇÃO. AF_12/2013</v>
          </cell>
          <cell r="C4489" t="str">
            <v>UN</v>
          </cell>
          <cell r="D4489">
            <v>249.82</v>
          </cell>
        </row>
        <row r="4490">
          <cell r="A4490">
            <v>86929</v>
          </cell>
          <cell r="B4490" t="str">
            <v>TANQUE DE MÁRMORE SINTÉTICO SUSPENSO, 22L OU EQUIVALENTE, INCLUSO SIFÃO FLEXÍVEL EM PVC, VÁLVULA PLÁSTICA E TORNEIRA DE METAL CROMADO PADRÃO POPULAR - FORNECIMENTO E INSTALAÇÃO. AF_12/2013</v>
          </cell>
          <cell r="C4490" t="str">
            <v>UN</v>
          </cell>
          <cell r="D4490">
            <v>229.53</v>
          </cell>
        </row>
        <row r="4491">
          <cell r="A4491">
            <v>86930</v>
          </cell>
          <cell r="B4491" t="str">
            <v>TANQUE DE MÁRMORE SINTÉTICO SUSPENSO, 22L OU EQUIVALENTE, INCLUSO SIFÃO FLEXÍVEL EM PVC, VÁLVULA PLÁSTICA E TORNEIRA DE PLÁSTICO - FORNECIMENTO E INSTALAÇÃO. AF_12/2013</v>
          </cell>
          <cell r="C4491" t="str">
            <v>UN</v>
          </cell>
          <cell r="D4491">
            <v>242.1</v>
          </cell>
        </row>
        <row r="4492">
          <cell r="A4492">
            <v>86931</v>
          </cell>
          <cell r="B4492" t="str">
            <v>VASO SANITÁRIO SIFONADO COM CAIXA ACOPLADA LOUÇA BRANCA, INCLUSO ENGATE FLEXÍVEL EM PLÁSTICO BRANCO, 1/2  X 40CM - FORNECIMENTO E INSTALAÇÃO. AF_12/2013</v>
          </cell>
          <cell r="C4492" t="str">
            <v>UN</v>
          </cell>
          <cell r="D4492">
            <v>337.21</v>
          </cell>
        </row>
        <row r="4493">
          <cell r="A4493">
            <v>86932</v>
          </cell>
          <cell r="B4493" t="str">
            <v>VASO SANITÁRIO SIFONADO COM CAIXA ACOPLADA LOUÇA BRANCA - PADRÃO MÉDIO, INCLUSO ENGATE FLEXÍVEL EM METAL CROMADO, 1/2 X 40CM - FORNECIMENTO E INSTALAÇÃO. AF_12/2013</v>
          </cell>
          <cell r="C4493" t="str">
            <v>UN</v>
          </cell>
          <cell r="D4493">
            <v>367.7</v>
          </cell>
        </row>
        <row r="4494">
          <cell r="A4494">
            <v>86933</v>
          </cell>
          <cell r="B4494" t="str">
            <v>BANCADA DE MÁRMORE SINTÉTICO 120 X 60CM, COM CUBA INTEGRADA, INCLUSO SIFÃO TIPO GARRAFA EM PVC, VÁLVULA EM PLÁSTICO CROMADO TIPO AMERICANA E TORNEIRA CROMADA LONGA, DE PAREDE, PADRÃO POPULAR - FORNECIMENTO E INSTALAÇÃO. AF_12/2013</v>
          </cell>
          <cell r="C4494" t="str">
            <v>UN</v>
          </cell>
          <cell r="D4494">
            <v>267.38</v>
          </cell>
        </row>
        <row r="4495">
          <cell r="A4495">
            <v>86934</v>
          </cell>
          <cell r="B4495" t="str">
            <v>BANCADA DE MÁRMORE SINTÉTICO 120 X 60CM, COM CUBA INTEGRADA, INCLUSO SIFÃO TIPO FLEXÍVEL EM PVC, VÁLVULA EM PLÁSTICO CROMADO TIPO AMERICANA E TORNEIRA CROMADA LONGA, DE PAREDE, PADRÃO POPULAR - FORNECIMENTO E INSTALAÇÃO. AF_12/2013</v>
          </cell>
          <cell r="C4495" t="str">
            <v>UN</v>
          </cell>
          <cell r="D4495">
            <v>259.66000000000003</v>
          </cell>
        </row>
        <row r="4496">
          <cell r="A4496">
            <v>86935</v>
          </cell>
          <cell r="B4496" t="str">
            <v>CUBA DE EMBUTIR DE AÇO INOXIDÁVEL MÉDIA, INCLUSO VÁLVULA TIPO AMERICANA EM METAL CROMADO E SIFÃO FLEXÍVEL EM PVC - FORNECIMENTO E INSTALAÇÃO. AF_12/2013</v>
          </cell>
          <cell r="C4496" t="str">
            <v>UN</v>
          </cell>
          <cell r="D4496">
            <v>208.71</v>
          </cell>
        </row>
        <row r="4497">
          <cell r="A4497">
            <v>86936</v>
          </cell>
          <cell r="B4497" t="str">
            <v>CUBA DE EMBUTIR DE AÇO INOXIDÁVEL MÉDIA, INCLUSO VÁLVULA TIPO AMERICANA E SIFÃO TIPO GARRAFA EM METAL CROMADO - FORNECIMENTO E INSTALAÇÃO. AF_12/2013</v>
          </cell>
          <cell r="C4497" t="str">
            <v>UN</v>
          </cell>
          <cell r="D4497">
            <v>350.92</v>
          </cell>
        </row>
        <row r="4498">
          <cell r="A4498">
            <v>86937</v>
          </cell>
          <cell r="B4498" t="str">
            <v>CUBA DE EMBUTIR OVAL EM LOUÇA BRANCA, 35 X 50CM OU EQUIVALENTE, INCLUSO VÁLVULA EM METAL CROMADO E SIFÃO FLEXÍVEL EM PVC - FORNECIMENTO E INSTALAÇÃO. AF_12/2013</v>
          </cell>
          <cell r="C4498" t="str">
            <v>UN</v>
          </cell>
          <cell r="D4498">
            <v>134.96</v>
          </cell>
        </row>
        <row r="4499">
          <cell r="A4499">
            <v>86938</v>
          </cell>
          <cell r="B4499" t="str">
            <v>CUBA DE EMBUTIR OVAL EM LOUÇA BRANCA, 35 X 50CM OU EQUIVALENTE, INCLUSO VÁLVULA E SIFÃO TIPO GARRAFA EM METAL CROMADO - FORNECIMENTO E INSTALAÇÃO. AF_12/2013</v>
          </cell>
          <cell r="C4499" t="str">
            <v>UN</v>
          </cell>
          <cell r="D4499">
            <v>277.17</v>
          </cell>
        </row>
        <row r="4500">
          <cell r="A4500">
            <v>86939</v>
          </cell>
          <cell r="B4500" t="str">
            <v>LAVATÓRIO LOUÇA BRANCA COM COLUNA, *44 X 35,5* CM, PADRÃO POPULAR, INCLUSO SIFÃO FLEXÍVEL EM PVC, VÁLVULA E ENGATE FLEXÍVEL 30CM EM PLÁSTICO E COM TORNEIRA CROMADA PADRÃO POPULAR - FORNECIMENTO E INSTALAÇÃO. AF_12/2013</v>
          </cell>
          <cell r="C4500" t="str">
            <v>UN</v>
          </cell>
          <cell r="D4500">
            <v>273.22000000000003</v>
          </cell>
        </row>
        <row r="4501">
          <cell r="A4501">
            <v>86940</v>
          </cell>
          <cell r="B4501" t="str">
            <v>LAVATÓRIO LOUÇA BRANCA COM COLUNA, 45 X 55CM OU EQUIVALENTE, PADRÃO MÉDIO, INCLUSO SIFÃO TIPO GARRAFA, VÁLVULA E ENGATE FLEXÍVEL DE 40CM EM METAL CROMADO, COM APARELHO MISTURADOR PADRÃO MÉDIO - FORNECIMENTO E INSTALAÇÃO. AF_12/2013</v>
          </cell>
          <cell r="C4501" t="str">
            <v>UN</v>
          </cell>
          <cell r="D4501">
            <v>722.15</v>
          </cell>
        </row>
        <row r="4502">
          <cell r="A4502">
            <v>86941</v>
          </cell>
          <cell r="B4502" t="str">
            <v>LAVATÓRIO LOUÇA BRANCA COM COLUNA, 45 X 55CM OU EQUIVALENTE, PADRÃO MÉDIO, INCLUSO SIFÃO TIPO GARRAFA, VÁLVULA E ENGATE FLEXÍVEL DE 40CM EM METAL CROMADO, COM TORNEIRA CROMADA DE MESA, PADRÃO MÉDIO - FORNECIMENTO E INSTALAÇÃO. AF_12/2013</v>
          </cell>
          <cell r="C4502" t="str">
            <v>UN</v>
          </cell>
          <cell r="D4502">
            <v>559.59</v>
          </cell>
        </row>
        <row r="4503">
          <cell r="A4503">
            <v>86942</v>
          </cell>
          <cell r="B4503" t="str">
            <v>LAVATÓRIO LOUÇA BRANCA SUSPENSO, 29,5 X 39CM OU EQUIVALENTE, PADRÃO POPULAR, INCLUSO SIFÃO TIPO GARRAFA EM PVC, VÁLVULA E ENGATE FLEXÍVEL 30CM EM PLÁSTICO E TORNEIRA CROMADA DE MESA, PADRÃO POPULAR - FORNECIMENTO E INSTALAÇÃO. AF_12/2013</v>
          </cell>
          <cell r="C4503" t="str">
            <v>UN</v>
          </cell>
          <cell r="D4503">
            <v>179.77</v>
          </cell>
        </row>
        <row r="4504">
          <cell r="A4504">
            <v>86943</v>
          </cell>
          <cell r="B4504" t="str">
            <v>LAVATÓRIO LOUÇA BRANCA SUSPENSO, 29,5 X 39CM OU EQUIVALENTE, PADRÃO POPULAR, INCLUSO SIFÃO FLEXÍVEL EM PVC, VÁLVULA E ENGATE FLEXÍVEL 30CM EM PLÁSTICO E TORNEIRA CROMADA DE MESA, PADRÃO POPULAR - FORNECIMENTO E INSTALAÇÃO. AF_12/2013</v>
          </cell>
          <cell r="C4504" t="str">
            <v>UN</v>
          </cell>
          <cell r="D4504">
            <v>172.05</v>
          </cell>
        </row>
        <row r="4505">
          <cell r="A4505">
            <v>86947</v>
          </cell>
          <cell r="B4505" t="str">
            <v>BANCADA MÁRMORE BRANCO POLIDO 0,50X0,60M, INCLUSO CUBA DE EMBUTIR OVAL EM LOUÇA BRANCA 35 X 50CM, VÁLVULA, SIFÃO TIPO GARRAFA E ENGATE FLEXÍVEL 40CM EM METAL CROMADO E APARELHO MISTURADOR DE MESA, PADRÃO MÉDIO - FORNECIMENTO E INSTALAÇÃO. AF_12/2013</v>
          </cell>
          <cell r="C4505" t="str">
            <v>UN</v>
          </cell>
          <cell r="D4505">
            <v>766.88</v>
          </cell>
        </row>
        <row r="4506">
          <cell r="A4506">
            <v>88571</v>
          </cell>
          <cell r="B4506" t="str">
            <v>SABONETEIRA DE SOBREPOR (FIXADA NA PAREDE), TIPO CONCHA, EM ACO INOXIDAVEL - FORNECIMENTO E INSTALACAO</v>
          </cell>
          <cell r="C4506" t="str">
            <v>UN</v>
          </cell>
          <cell r="D4506">
            <v>45.6</v>
          </cell>
        </row>
        <row r="4507">
          <cell r="A4507">
            <v>93396</v>
          </cell>
          <cell r="B4507" t="str">
            <v>BANCADA GRANITO CINZA POLIDO 0,50 X 0,60M, INCL. CUBA DE EMBUTIR OVAL LOUÇA BRANCA 35 X 50CM, VÁLVULA METAL CROMADO, SIFÃO FLEXÍVEL PVC, ENGATE 30CM FLEXÍVEL PLÁSTICO E TORNEIRA CROMADA DE MESA, PADRÃO POPULAR - FORNEC. E INSTALAÇÃO. AF_12/2013</v>
          </cell>
          <cell r="C4507" t="str">
            <v>UN</v>
          </cell>
          <cell r="D4507">
            <v>447.13</v>
          </cell>
        </row>
        <row r="4508">
          <cell r="A4508">
            <v>93441</v>
          </cell>
          <cell r="B4508"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4508" t="str">
            <v>UN</v>
          </cell>
          <cell r="D4508">
            <v>793.55</v>
          </cell>
        </row>
        <row r="4509">
          <cell r="A4509">
            <v>93442</v>
          </cell>
          <cell r="B4509"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4509" t="str">
            <v>UN</v>
          </cell>
          <cell r="D4509">
            <v>856.57</v>
          </cell>
        </row>
        <row r="4510">
          <cell r="A4510">
            <v>95469</v>
          </cell>
          <cell r="B4510" t="str">
            <v>VASO SANITARIO SIFONADO CONVENCIONAL COM  LOUÇA BRANCA - FORNECIMENTO E INSTALAÇÃO. AF_10/2016</v>
          </cell>
          <cell r="C4510" t="str">
            <v>UN</v>
          </cell>
          <cell r="D4510">
            <v>162.38</v>
          </cell>
        </row>
        <row r="4511">
          <cell r="A4511">
            <v>95470</v>
          </cell>
          <cell r="B4511" t="str">
            <v>VASO SANITARIO SIFONADO CONVENCIONAL COM LOUÇA BRANCA, INCLUSO CONJUNTO DE LIGAÇÃO PARA BACIA SANITÁRIA AJUSTÁVEL - FORNECIMENTO E INSTALAÇÃO. AF_10/2016</v>
          </cell>
          <cell r="C4511" t="str">
            <v>UN</v>
          </cell>
          <cell r="D4511">
            <v>168.24</v>
          </cell>
        </row>
        <row r="4512">
          <cell r="A4512">
            <v>95471</v>
          </cell>
          <cell r="B4512" t="str">
            <v>VASO SANITARIO SIFONADO CONVENCIONAL PARA PCD SEM FURO FRONTAL COM  LOUÇA BRANCA SEM ASSENTO -  FORNECIMENTO E INSTALAÇÃO. AF_10/2016</v>
          </cell>
          <cell r="C4512" t="str">
            <v>UN</v>
          </cell>
          <cell r="D4512">
            <v>556.61</v>
          </cell>
        </row>
        <row r="4513">
          <cell r="A4513">
            <v>95472</v>
          </cell>
          <cell r="B4513" t="str">
            <v>VASO SANITARIO SIFONADO CONVENCIONAL PARA PCD SEM FURO FRONTAL COM LOUÇA BRANCA SEM ASSENTO, INCLUSO CONJUNTO DE LIGAÇÃO PARA BACIA SANITÁRIA AJUSTÁVEL - FORNECIMENTO E INSTALAÇÃO. AF_10/2016</v>
          </cell>
          <cell r="C4513" t="str">
            <v>UN</v>
          </cell>
          <cell r="D4513">
            <v>562.47</v>
          </cell>
        </row>
        <row r="4514">
          <cell r="A4514">
            <v>95542</v>
          </cell>
          <cell r="B4514" t="str">
            <v>PORTA TOALHA ROSTO EM METAL CROMADO, TIPO ARGOLA, INCLUSO FIXAÇÃO. AF_10/2016</v>
          </cell>
          <cell r="C4514" t="str">
            <v>UN</v>
          </cell>
          <cell r="D4514">
            <v>25.44</v>
          </cell>
        </row>
        <row r="4515">
          <cell r="A4515">
            <v>95543</v>
          </cell>
          <cell r="B4515" t="str">
            <v>PORTA TOALHA BANHO EM METAL CROMADO, TIPO BARRA, INCLUSO FIXAÇÃO. AF_10/2016</v>
          </cell>
          <cell r="C4515" t="str">
            <v>UN</v>
          </cell>
          <cell r="D4515">
            <v>41.2</v>
          </cell>
        </row>
        <row r="4516">
          <cell r="A4516">
            <v>95544</v>
          </cell>
          <cell r="B4516" t="str">
            <v>PAPELEIRA DE PAREDE EM METAL CROMADO SEM TAMPA, INCLUSO FIXAÇÃO. AF_10/2016</v>
          </cell>
          <cell r="C4516" t="str">
            <v>UN</v>
          </cell>
          <cell r="D4516">
            <v>32.200000000000003</v>
          </cell>
        </row>
        <row r="4517">
          <cell r="A4517">
            <v>95545</v>
          </cell>
          <cell r="B4517" t="str">
            <v>SABONETEIRA DE PAREDE EM METAL CROMADO, INCLUSO FIXAÇÃO. AF_10/2016</v>
          </cell>
          <cell r="C4517" t="str">
            <v>UN</v>
          </cell>
          <cell r="D4517">
            <v>31.48</v>
          </cell>
        </row>
        <row r="4518">
          <cell r="A4518">
            <v>95546</v>
          </cell>
          <cell r="B4518" t="str">
            <v>KIT DE ACESSORIOS PARA BANHEIRO EM METAL CROMADO, 5 PECAS, INCLUSO FIXAÇÃO. AF_10/2016</v>
          </cell>
          <cell r="C4518" t="str">
            <v>UN</v>
          </cell>
          <cell r="D4518">
            <v>95.03</v>
          </cell>
        </row>
        <row r="4519">
          <cell r="A4519">
            <v>95547</v>
          </cell>
          <cell r="B4519" t="str">
            <v>SABONETEIRA PLASTICA TIPO DISPENSER PARA SABONETE LIQUIDO COM RESERVATORIO 800 A 1500 ML, INCLUSO FIXAÇÃO. AF_10/2016</v>
          </cell>
          <cell r="C4519" t="str">
            <v>UN</v>
          </cell>
          <cell r="D4519">
            <v>46.71</v>
          </cell>
        </row>
        <row r="4520">
          <cell r="A4520">
            <v>6087</v>
          </cell>
          <cell r="B4520" t="str">
            <v>TAMPA EM CONCRETO ARMADO 60X60X5CM P/CX INSPECAO/FOSSA SEPTICA</v>
          </cell>
          <cell r="C4520" t="str">
            <v>UN</v>
          </cell>
          <cell r="D4520">
            <v>23.65</v>
          </cell>
        </row>
        <row r="4521">
          <cell r="A4521">
            <v>98052</v>
          </cell>
          <cell r="B4521" t="str">
            <v>TANQUE SÉPTICO CIRCULAR, EM CONCRETO PRÉ-MOLDADO, DIÂMETRO INTERNO = 1,10 M, ALTURA INTERNA = 2,50 M, VOLUME ÚTIL: 2138,2 L (PARA 5 CONTRIBUINTES). AF_05/2018</v>
          </cell>
          <cell r="C4521" t="str">
            <v>UN</v>
          </cell>
          <cell r="D4521">
            <v>1241.78</v>
          </cell>
        </row>
        <row r="4522">
          <cell r="A4522">
            <v>98053</v>
          </cell>
          <cell r="B4522" t="str">
            <v>TANQUE SÉPTICO CIRCULAR, EM CONCRETO PRÉ-MOLDADO, DIÂMETRO INTERNO = 1,40 M, ALTURA INTERNA = 2,50 M, VOLUME ÚTIL: 3463,6 L (PARA 13 CONTRIBUINTES). AF_05/2018</v>
          </cell>
          <cell r="C4522" t="str">
            <v>UN</v>
          </cell>
          <cell r="D4522">
            <v>1836.94</v>
          </cell>
        </row>
        <row r="4523">
          <cell r="A4523">
            <v>98054</v>
          </cell>
          <cell r="B4523" t="str">
            <v>TANQUE SÉPTICO CIRCULAR, EM CONCRETO PRÉ-MOLDADO, DIÂMETRO INTERNO = 1,88 M, ALTURA INTERNA = 2,50 M, VOLUME ÚTIL: 6245,8 L (PARA 32 CONTRIBUINTES). AF_05/2018</v>
          </cell>
          <cell r="C4523" t="str">
            <v>UN</v>
          </cell>
          <cell r="D4523">
            <v>2725.25</v>
          </cell>
        </row>
        <row r="4524">
          <cell r="A4524">
            <v>98055</v>
          </cell>
          <cell r="B4524" t="str">
            <v>TANQUE SÉPTICO CIRCULAR, EM CONCRETO PRÉ-MOLDADO, DIÂMETRO INTERNO = 2,38 M, ALTURA INTERNA = 2,50 M, VOLUME ÚTIL: 10009,8 L (PARA 69 CONTRIBUINTES). AF_05/2018</v>
          </cell>
          <cell r="C4524" t="str">
            <v>UN</v>
          </cell>
          <cell r="D4524">
            <v>3611.75</v>
          </cell>
        </row>
        <row r="4525">
          <cell r="A4525">
            <v>98056</v>
          </cell>
          <cell r="B4525" t="str">
            <v>TANQUE SÉPTICO CIRCULAR, EM CONCRETO PRÉ-MOLDADO, DIÂMETRO INTERNO = 2,38 M, ALTURA INTERNA = 3,0 M, VOLUME ÚTIL: 12234,2 L (PARA 86 CONTRIBUINTES). AF_05/2018</v>
          </cell>
          <cell r="C4525" t="str">
            <v>UN</v>
          </cell>
          <cell r="D4525">
            <v>4190.79</v>
          </cell>
        </row>
        <row r="4526">
          <cell r="A4526">
            <v>98057</v>
          </cell>
          <cell r="B4526" t="str">
            <v>TANQUE SÉPTICO CIRCULAR, EM CONCRETO PRÉ-MOLDADO, DIÂMETRO INTERNO = 2,88 M, ALTURA INTERNA = 2,50 M, VOLUME ÚTIL: 14657,4 L (PARA 105 CONTRIBUINTES). AF_05/2018</v>
          </cell>
          <cell r="C4526" t="str">
            <v>UN</v>
          </cell>
          <cell r="D4526">
            <v>5563.21</v>
          </cell>
        </row>
        <row r="4527">
          <cell r="A4527">
            <v>98066</v>
          </cell>
          <cell r="B4527" t="str">
            <v>TANQUE SÉPTICO RETANGULAR, EM ALVENARIA COM TIJOLOS CERÂMICOS MACIÇOS, DIMENSÕES INTERNAS: 1,0 X 2,0 X 1,4 M, VOLUME ÚTIL: 2000 L (PARA 5 CONTRIBUINTES). AF_05/2018</v>
          </cell>
          <cell r="C4527" t="str">
            <v>UN</v>
          </cell>
          <cell r="D4527">
            <v>3748.34</v>
          </cell>
        </row>
        <row r="4528">
          <cell r="A4528">
            <v>98067</v>
          </cell>
          <cell r="B4528" t="str">
            <v>TANQUE SÉPTICO RETANGULAR, EM ALVENARIA COM TIJOLOS CERÂMICOS MACIÇOS, DIMENSÕES INTERNAS: 1,2 X 2,4 X 1,6 M, VOLUME ÚTIL: 3456 L (PARA 13 CONTRIBUINTES). AF_05/2018</v>
          </cell>
          <cell r="C4528" t="str">
            <v>UN</v>
          </cell>
          <cell r="D4528">
            <v>5011.93</v>
          </cell>
        </row>
        <row r="4529">
          <cell r="A4529">
            <v>98068</v>
          </cell>
          <cell r="B4529" t="str">
            <v>TANQUE SÉPTICO RETANGULAR, EM ALVENARIA COM TIJOLOS CERÂMICOS MACIÇOS, DIMENSÕES INTERNAS: 1,4 X 3,2 X 1,8 M, VOLUME ÚTIL: 6272 L (PARA 32 CONTRIBUINTES). AF_05/2018</v>
          </cell>
          <cell r="C4529" t="str">
            <v>UN</v>
          </cell>
          <cell r="D4529">
            <v>7090.24</v>
          </cell>
        </row>
        <row r="4530">
          <cell r="A4530">
            <v>98069</v>
          </cell>
          <cell r="B4530" t="str">
            <v>TANQUE SÉPTICO RETANGULAR, EM ALVENARIA COM TIJOLOS CERÂMICOS MACIÇOS, DIMENSÕES INTERNAS: 1,6 X 4,4 X 1,8 M, VOLUME ÚTIL: 9856 L (PARA 68 CONTRIBUINTES). AF_05/2018</v>
          </cell>
          <cell r="C4530" t="str">
            <v>UN</v>
          </cell>
          <cell r="D4530">
            <v>9497.43</v>
          </cell>
        </row>
        <row r="4531">
          <cell r="A4531">
            <v>98070</v>
          </cell>
          <cell r="B4531" t="str">
            <v>TANQUE SÉPTICO RETANGULAR, EM ALVENARIA COM TIJOLOS CERÂMICOS MACIÇOS, DIMENSÕES INTERNAS: 1,6 X 4,8 X 2,0 M, VOLUME ÚTIL: 12288 L (PARA 86 CONTRIBUINTES). AF_05/2018</v>
          </cell>
          <cell r="C4531" t="str">
            <v>UN</v>
          </cell>
          <cell r="D4531">
            <v>10894.27</v>
          </cell>
        </row>
        <row r="4532">
          <cell r="A4532">
            <v>98071</v>
          </cell>
          <cell r="B4532" t="str">
            <v>TANQUE SÉPTICO RETANGULAR, EM ALVENARIA COM TIJOLOS CERÂMICOS MACIÇOS, DIMENSÕES INTERNAS: 1,6 X 4,6 X 2,4 M, VOLUME ÚTIL: 14720 L (PARA 105 CONTRIBUINTES). AF_05/2018</v>
          </cell>
          <cell r="C4532" t="str">
            <v>UN</v>
          </cell>
          <cell r="D4532">
            <v>11977.96</v>
          </cell>
        </row>
        <row r="4533">
          <cell r="A4533">
            <v>98072</v>
          </cell>
          <cell r="B4533" t="str">
            <v>FILTRO ANAERÓBIO RETANGULAR, EM ALVENARIA COM TIJOLOS CERÂMICOS MACIÇOS, DIMENSÕES INTERNAS: 0,8 X 1,2 X 1,67 M, VOLUME ÚTIL: 1152 L (PARA 5 CONTRIBUINTES). AF_05/2018</v>
          </cell>
          <cell r="C4533" t="str">
            <v>UN</v>
          </cell>
          <cell r="D4533">
            <v>3119.13</v>
          </cell>
        </row>
        <row r="4534">
          <cell r="A4534">
            <v>98073</v>
          </cell>
          <cell r="B4534" t="str">
            <v>FILTRO ANAERÓBIO RETANGULAR, EM ALVENARIA COM TIJOLOS CERÂMICOS MACIÇOS, DIMENSÕES INTERNAS: 1,2 X 1,8 X 1,67 M, VOLUME ÚTIL: 2592 L (PARA 13 CONTRIBUINTES). AF_05/2018</v>
          </cell>
          <cell r="C4534" t="str">
            <v>UN</v>
          </cell>
          <cell r="D4534">
            <v>4867.5</v>
          </cell>
        </row>
        <row r="4535">
          <cell r="A4535">
            <v>98074</v>
          </cell>
          <cell r="B4535" t="str">
            <v>FILTRO ANAERÓBIO RETANGULAR, EM ALVENARIA COM TIJOLOS CERÂMICOS MACIÇOS, DIMENSÕES INTERNAS: 1,4 X 3,0 X 1,67 M, VOLUME ÚTIL: 5040 L (PARA 32 CONTRIBUINTES). AF_05/2018</v>
          </cell>
          <cell r="C4535" t="str">
            <v>UN</v>
          </cell>
          <cell r="D4535">
            <v>7545.54</v>
          </cell>
        </row>
        <row r="4536">
          <cell r="A4536">
            <v>98075</v>
          </cell>
          <cell r="B4536" t="str">
            <v>FILTRO ANAERÓBIO RETANGULAR, EM ALVENARIA COM TIJOLOS CERÂMICOS MACIÇOS, DIMENSÕES INTERNAS: 1,4 X 4,2 X 1,67 M, VOLUME ÚTIL: 7056 L (PARA 67 CONTRIBUINTES). AF_05/2018</v>
          </cell>
          <cell r="C4536" t="str">
            <v>UN</v>
          </cell>
          <cell r="D4536">
            <v>9806.2099999999991</v>
          </cell>
        </row>
        <row r="4537">
          <cell r="A4537">
            <v>98076</v>
          </cell>
          <cell r="B4537" t="str">
            <v>FILTRO ANAERÓBIO RETANGULAR, EM ALVENARIA COM TIJOLOS CERÂMICOS MACIÇOS, DIMENSÕES INTERNAS: 1,6 X 4,6 X 1,67 M, VOLUME ÚTIL: 8832 L (PARA 84 CONTRIBUINTES). AF_05/2018</v>
          </cell>
          <cell r="C4537" t="str">
            <v>UN</v>
          </cell>
          <cell r="D4537">
            <v>11291.89</v>
          </cell>
        </row>
        <row r="4538">
          <cell r="A4538">
            <v>98077</v>
          </cell>
          <cell r="B4538" t="str">
            <v>FILTRO ANAERÓBIO RETANGULAR, EM ALVENARIA COM TIJOLOS CERÂMICOS MACIÇOS, DIMENSÕES INTERNAS: 1,6 X 5,6 X 1,67 M, VOLUME ÚTIL: 10752 L (PARA 103 CONTRIBUINTES). AF_05/2018</v>
          </cell>
          <cell r="C4538" t="str">
            <v>UN</v>
          </cell>
          <cell r="D4538">
            <v>13290.03</v>
          </cell>
        </row>
        <row r="4539">
          <cell r="A4539">
            <v>98078</v>
          </cell>
          <cell r="B4539" t="str">
            <v>SUMIDOURO RETANGULAR, EM ALVENARIA COM TIJOLOS CERÂMICOS MACIÇOS, DIMENSÕES INTERNAS: 0,8 X 1,4 X 3,0 M, ÁREA DE INFILTRAÇÃO: 13,2 M² (PARA 5 CONTRIBUINTES). AF_05/2018</v>
          </cell>
          <cell r="C4539" t="str">
            <v>UN</v>
          </cell>
          <cell r="D4539">
            <v>3186.24</v>
          </cell>
        </row>
        <row r="4540">
          <cell r="A4540">
            <v>98079</v>
          </cell>
          <cell r="B4540" t="str">
            <v>SUMIDOURO RETANGULAR, EM ALVENARIA COM TIJOLOS CERÂMICOS MACIÇOS, DIMENSÕES INTERNAS: 1,0 X 3,0 X 3,0 M, ÁREA DE INFILTRAÇÃO: 25 M² (PARA 10 CONTRIBUINTES). AF_05/2018</v>
          </cell>
          <cell r="C4540" t="str">
            <v>UN</v>
          </cell>
          <cell r="D4540">
            <v>5580.44</v>
          </cell>
        </row>
        <row r="4541">
          <cell r="A4541">
            <v>98080</v>
          </cell>
          <cell r="B4541" t="str">
            <v>SUMIDOURO RETANGULAR, EM ALVENARIA COM TIJOLOS CERÂMICOS MACIÇOS, DIMENSÕES INTERNAS: 1,6 X 3,4 X 3,0 M, ÁREA DE INFILTRAÇÃO: 32,9 M² (PARA 13 CONTRIBUINTES). AF_05/2018</v>
          </cell>
          <cell r="C4541" t="str">
            <v>UN</v>
          </cell>
          <cell r="D4541">
            <v>7172.55</v>
          </cell>
        </row>
        <row r="4542">
          <cell r="A4542">
            <v>98081</v>
          </cell>
          <cell r="B4542" t="str">
            <v>SUMIDOURO RETANGULAR, EM ALVENARIA COM TIJOLOS CERÂMICOS MACIÇOS, DIMENSÕES INTERNAS: 1,6 X 5,8 X 3,0 M, ÁREA DE INFILTRAÇÃO: 50 M² (PARA 20 CONTRIBUINTES). AF_05/2018</v>
          </cell>
          <cell r="C4542" t="str">
            <v>UN</v>
          </cell>
          <cell r="D4542">
            <v>10623.14</v>
          </cell>
        </row>
        <row r="4543">
          <cell r="A4543">
            <v>98082</v>
          </cell>
          <cell r="B4543" t="str">
            <v>TANQUE SÉPTICO RETANGULAR, EM ALVENARIA COM BLOCOS DE CONCRETO, DIMENSÕES INTERNAS: 1,0 X 2,0 X 1,4 M, VOLUME ÚTIL: 2000 L (PARA 5 CONTRIBUINTES). AF_05/2018</v>
          </cell>
          <cell r="C4543" t="str">
            <v>UN</v>
          </cell>
          <cell r="D4543">
            <v>2915.74</v>
          </cell>
        </row>
        <row r="4544">
          <cell r="A4544">
            <v>98083</v>
          </cell>
          <cell r="B4544" t="str">
            <v>TANQUE SÉPTICO RETANGULAR, EM ALVENARIA COM BLOCOS DE CONCRETO, DIMENSÕES INTERNAS: 1,2 X 2,4 X 1,6 M, VOLUME ÚTIL: 3456 L (PARA 13 CONTRIBUINTES). AF_05/2018</v>
          </cell>
          <cell r="C4544" t="str">
            <v>UN</v>
          </cell>
          <cell r="D4544">
            <v>3859.62</v>
          </cell>
        </row>
        <row r="4545">
          <cell r="A4545">
            <v>98084</v>
          </cell>
          <cell r="B4545" t="str">
            <v>TANQUE SÉPTICO RETANGULAR, EM ALVENARIA COM BLOCOS DE CONCRETO, DIMENSÕES INTERNAS: 1,4 X 3,2 X 1,8 M, VOLUME ÚTIL: 6272 L (PARA 32 CONTRIBUINTES). AF_05/2018</v>
          </cell>
          <cell r="C4545" t="str">
            <v>UN</v>
          </cell>
          <cell r="D4545">
            <v>5426.12</v>
          </cell>
        </row>
        <row r="4546">
          <cell r="A4546">
            <v>98085</v>
          </cell>
          <cell r="B4546" t="str">
            <v>TANQUE SÉPTICO RETANGULAR, EM ALVENARIA COM BLOCOS DE CONCRETO, DIMENSÕES INTERNAS: 1,6 X 4,4 X 1,8 M, VOLUME ÚTIL: 9856 L (PARA 68 CONTRIBUINTES). AF_05/2018</v>
          </cell>
          <cell r="C4546" t="str">
            <v>UN</v>
          </cell>
          <cell r="D4546">
            <v>7343.7</v>
          </cell>
        </row>
        <row r="4547">
          <cell r="A4547">
            <v>98086</v>
          </cell>
          <cell r="B4547" t="str">
            <v>TANQUE SÉPTICO RETANGULAR, EM ALVENARIA COM BLOCOS DE CONCRETO, DIMENSÕES INTERNAS: 1,6 X 4,8 X 2,0 M, VOLUME ÚTIL: 12288 L (PARA 86 CONTRIBUINTES). AF_05/2018</v>
          </cell>
          <cell r="C4547" t="str">
            <v>UN</v>
          </cell>
          <cell r="D4547">
            <v>8318.34</v>
          </cell>
        </row>
        <row r="4548">
          <cell r="A4548">
            <v>98087</v>
          </cell>
          <cell r="B4548" t="str">
            <v>TANQUE SÉPTICO RETANGULAR, EM ALVENARIA COM BLOCOS DE CONCRETO, DIMENSÕES INTERNAS: 1,6 X 4,6 X 2,4 M, VOLUME ÚTIL: 14720 L (PARA 105 CONTRIBUINTES). AF_05/2018</v>
          </cell>
          <cell r="C4548" t="str">
            <v>UN</v>
          </cell>
          <cell r="D4548">
            <v>8934.73</v>
          </cell>
        </row>
        <row r="4549">
          <cell r="A4549">
            <v>98088</v>
          </cell>
          <cell r="B4549" t="str">
            <v>FILTRO ANAERÓBIO RETANGULAR, EM ALVENARIA COM BLOCOS DE CONCRETO, DIMENSÕES INTERNAS: 0,8 X 1,2 X 1,67 M, VOLUME ÚTIL: 1152 L (PARA 5 CONTRIBUINTES). AF_05/2018</v>
          </cell>
          <cell r="C4549" t="str">
            <v>UN</v>
          </cell>
          <cell r="D4549">
            <v>2486.9299999999998</v>
          </cell>
        </row>
        <row r="4550">
          <cell r="A4550">
            <v>98089</v>
          </cell>
          <cell r="B4550" t="str">
            <v>FILTRO ANAERÓBIO RETANGULAR, EM ALVENARIA COM BLOCOS DE CONCRETO, DIMENSÕES INTERNAS: 1,2 X 1,8 X 1,67 M, VOLUME ÚTIL: 2592 L (PARA 13 CONTRIBUINTES). AF_05/2018</v>
          </cell>
          <cell r="C4550" t="str">
            <v>UN</v>
          </cell>
          <cell r="D4550">
            <v>3931.71</v>
          </cell>
        </row>
        <row r="4551">
          <cell r="A4551">
            <v>98090</v>
          </cell>
          <cell r="B4551" t="str">
            <v>FILTRO ANAERÓBIO RETANGULAR, EM ALVENARIA COM BLOCOS DE CONCRETO, DIMENSÕES INTERNAS: 1,4 X 3,0 X 1,67 M, VOLUME ÚTIL: 5040 L (PARA 32 CONTRIBUINTES). AF_05/2018</v>
          </cell>
          <cell r="C4551" t="str">
            <v>UN</v>
          </cell>
          <cell r="D4551">
            <v>6174.29</v>
          </cell>
        </row>
        <row r="4552">
          <cell r="A4552">
            <v>98091</v>
          </cell>
          <cell r="B4552" t="str">
            <v>FILTRO ANAERÓBIO RETANGULAR, EM ALVENARIA COM BLOCOS DE CONCRETO, DIMENSÕES INTERNAS: 1,4 X 4,2 X 1,67 M, VOLUME ÚTIL: 7056 L (PARA 67 CONTRIBUINTES). AF_05/2018</v>
          </cell>
          <cell r="C4552" t="str">
            <v>UN</v>
          </cell>
          <cell r="D4552">
            <v>7985.49</v>
          </cell>
        </row>
        <row r="4553">
          <cell r="A4553">
            <v>98092</v>
          </cell>
          <cell r="B4553" t="str">
            <v>FILTRO ANAERÓBIO RETANGULAR, EM ALVENARIA COM BLOCOS DE CONCRETO, DIMENSÕES INTERNAS: 1,6 X 4,6 X 1,67 M, VOLUME ÚTIL: 8832 L (PARA 84 CONTRIBUINTES). AF_05/2018</v>
          </cell>
          <cell r="C4553" t="str">
            <v>UN</v>
          </cell>
          <cell r="D4553">
            <v>9360.9500000000007</v>
          </cell>
        </row>
        <row r="4554">
          <cell r="A4554">
            <v>98093</v>
          </cell>
          <cell r="B4554" t="str">
            <v>FILTRO ANAERÓBIO RETANGULAR, EM ALVENARIA COM BLOCOS DE CONCRETO, DIMENSÕES INTERNAS: 1,6 X 5,6 X 1,67 M, VOLUME ÚTIL: 10752 L (PARA 103 CONTRIBUINTES). AF_05/2018</v>
          </cell>
          <cell r="C4554" t="str">
            <v>UN</v>
          </cell>
          <cell r="D4554">
            <v>11049.36</v>
          </cell>
        </row>
        <row r="4555">
          <cell r="A4555">
            <v>98094</v>
          </cell>
          <cell r="B4555" t="str">
            <v>SUMIDOURO RETANGULAR, EM ALVENARIA COM BLOCOS DE CONCRETO, DIMENSÕES INTERNAS: 0,8 X 1,4 X 3,0 M, ÁREA DE INFILTRAÇÃO: 13,2 M² (PARA 5 CONTRIBUINTES). AF_05/2018</v>
          </cell>
          <cell r="C4555" t="str">
            <v>UN</v>
          </cell>
          <cell r="D4555">
            <v>2100.5500000000002</v>
          </cell>
        </row>
        <row r="4556">
          <cell r="A4556">
            <v>98099</v>
          </cell>
          <cell r="B4556" t="str">
            <v>SUMIDOURO RETANGULAR, EM ALVENARIA COM BLOCOS DE CONCRETO, DIMENSÕES INTERNAS: 1,0 X 3,0 X 3,0 M, ÁREA DE INFILTRAÇÃO: 25 M² (PARA 10 CONTRIBUINTES). AF_05/2018</v>
          </cell>
          <cell r="C4556" t="str">
            <v>UN</v>
          </cell>
          <cell r="D4556">
            <v>3608.89</v>
          </cell>
        </row>
        <row r="4557">
          <cell r="A4557">
            <v>98100</v>
          </cell>
          <cell r="B4557" t="str">
            <v>SUMIDOURO RETANGULAR, EM ALVENARIA COM BLOCOS DE CONCRETO, DIMENSÕES INTERNAS: 1,6 X 3,4 X 3,0 M, ÁREA DE INFILTRAÇÃO: 32,9 M² (PARA 13 CONTRIBUINTES). AF_05/2018</v>
          </cell>
          <cell r="C4557" t="str">
            <v>UN</v>
          </cell>
          <cell r="D4557">
            <v>4708.82</v>
          </cell>
        </row>
        <row r="4558">
          <cell r="A4558">
            <v>98101</v>
          </cell>
          <cell r="B4558" t="str">
            <v>SUMIDOURO RETANGULAR, EM ALVENARIA COM BLOCOS DE CONCRETO, DIMENSÕES INTERNAS: 1,6 X 5,8 X 3,0 M, ÁREA DE INFILTRAÇÃO: 50 M² (PARA 20 CONTRIBUINTES). AF_05/2018</v>
          </cell>
          <cell r="C4558" t="str">
            <v>UN</v>
          </cell>
          <cell r="D4558">
            <v>6965.41</v>
          </cell>
        </row>
        <row r="4559">
          <cell r="A4559">
            <v>98109</v>
          </cell>
          <cell r="B4559" t="str">
            <v>CAIXA DE GORDURA ESPECIAL (CAPACIDADE: 312 L - PARA ATÉ 146 PESSOAS SERVIDAS NO PICO), RETANGULAR, EM ALVENARIA COM BLOCOS DE CONCRETO, DIMENSÕES INTERNAS = 0,4X1,2 M, ALTURA INTERNA = 1 M. AF_05/2018</v>
          </cell>
          <cell r="C4559" t="str">
            <v>UN</v>
          </cell>
          <cell r="D4559">
            <v>621.25</v>
          </cell>
        </row>
        <row r="4560">
          <cell r="A4560">
            <v>98110</v>
          </cell>
          <cell r="B4560" t="str">
            <v>CAIXA DE GORDURA PEQUENA (CAPACIDADE: 19 L), CIRCULAR, EM PVC, DIÂMETRO INTERNO= 0,3 M. AF_05/2018</v>
          </cell>
          <cell r="C4560" t="str">
            <v>UN</v>
          </cell>
          <cell r="D4560">
            <v>395.74</v>
          </cell>
        </row>
        <row r="4561">
          <cell r="A4561">
            <v>98111</v>
          </cell>
          <cell r="B4561" t="str">
            <v>CAIXA DE INSPEÇÃO PARA ATERRAMENTO, CIRCULAR, EM POLIETILENO, DIÂMETRO INTERNO = 0,3 M. AF_05/2018</v>
          </cell>
          <cell r="C4561" t="str">
            <v>UN</v>
          </cell>
          <cell r="D4561">
            <v>20.66</v>
          </cell>
        </row>
        <row r="4562">
          <cell r="A4562">
            <v>98114</v>
          </cell>
          <cell r="B4562" t="str">
            <v>TAMPA CIRCULAR PARA ESGOTO E DRENAGEM, EM FERRO FUNDIDO, DIÂMETRO INTERNO = 0,6 M. AF_05/2018</v>
          </cell>
          <cell r="C4562" t="str">
            <v>UN</v>
          </cell>
          <cell r="D4562">
            <v>376.32</v>
          </cell>
        </row>
        <row r="4563">
          <cell r="A4563">
            <v>98115</v>
          </cell>
          <cell r="B4563" t="str">
            <v>TAMPA CIRCULAR PARA ESGOTO E DRENAGEM, EM CONCRETO PRÉ-MOLDADO, DIÂMETRO INTERNO = 0,6 M. AF_05/2018</v>
          </cell>
          <cell r="C4563" t="str">
            <v>UN</v>
          </cell>
          <cell r="D4563">
            <v>84.87</v>
          </cell>
        </row>
        <row r="4564">
          <cell r="A4564">
            <v>89957</v>
          </cell>
          <cell r="B4564" t="str">
            <v>PONTO DE CONSUMO TERMINAL DE ÁGUA FRIA (SUBRAMAL) COM TUBULAÇÃO DE PVC, DN 25 MM, INSTALADO EM RAMAL DE ÁGUA, INCLUSOS RASGO E CHUMBAMENTO EM ALVENARIA. AF_12/2014</v>
          </cell>
          <cell r="C4564" t="str">
            <v>UN</v>
          </cell>
          <cell r="D4564">
            <v>104.27</v>
          </cell>
        </row>
        <row r="4565">
          <cell r="A4565">
            <v>89959</v>
          </cell>
          <cell r="B4565" t="str">
            <v>PONTO DE CONSUMO TERMINAL DE ÁGUA QUENTE (SUBRAMAL) COM TUBULAÇÃO DE CPVC, DN 22 MM, INSTALADO EM RAMAL DE ÁGUA, INCLUSOS RASGO E CHUMBAMENTO EM ALVENARIA. AF_12/2014</v>
          </cell>
          <cell r="C4565" t="str">
            <v>UN</v>
          </cell>
          <cell r="D4565">
            <v>191.35</v>
          </cell>
        </row>
        <row r="4566">
          <cell r="A4566" t="str">
            <v>74093/1</v>
          </cell>
          <cell r="B4566" t="str">
            <v>VALVULA PE COM CRIVO BRONZE 1.1/4" - FORNECIMENTO E INSTALACAO</v>
          </cell>
          <cell r="C4566" t="str">
            <v>UN</v>
          </cell>
          <cell r="D4566">
            <v>78.930000000000007</v>
          </cell>
        </row>
        <row r="4567">
          <cell r="A4567" t="str">
            <v>74169/1</v>
          </cell>
          <cell r="B4567" t="str">
            <v>REGISTRO/VALVULA GLOBO ANGULAR 45 GRAUS EM LATAO PARA HIDRANTES DE INCÊNDIO PREDIAL DN 2.1/2, COM VOLANTE, CLASSE DE PRESSAO DE ATE 200 PSI - FORNECIMENTO E INSTALACAO</v>
          </cell>
          <cell r="C4567" t="str">
            <v>UN</v>
          </cell>
          <cell r="D4567">
            <v>168.91</v>
          </cell>
        </row>
        <row r="4568">
          <cell r="A4568">
            <v>89349</v>
          </cell>
          <cell r="B4568" t="str">
            <v>REGISTRO DE PRESSÃO BRUTO, LATÃO, ROSCÁVEL, 1/2", FORNECIDO E INSTALADO EM RAMAL DE ÁGUA. AF_12/2014</v>
          </cell>
          <cell r="C4568" t="str">
            <v>UN</v>
          </cell>
          <cell r="D4568">
            <v>22.93</v>
          </cell>
        </row>
        <row r="4569">
          <cell r="A4569">
            <v>89351</v>
          </cell>
          <cell r="B4569" t="str">
            <v>REGISTRO DE PRESSÃO BRUTO, LATÃO,  ROSCÁVEL, 3/4, FORNECIDO E INSTALADO EM RAMAL DE ÁGUA. AF_12/2014</v>
          </cell>
          <cell r="C4569" t="str">
            <v>UN</v>
          </cell>
          <cell r="D4569">
            <v>25.97</v>
          </cell>
        </row>
        <row r="4570">
          <cell r="A4570">
            <v>89352</v>
          </cell>
          <cell r="B4570" t="str">
            <v>REGISTRO DE GAVETA BRUTO, LATÃO, ROSCÁVEL, 1/2", FORNECIDO E INSTALADO EM RAMAL DE ÁGUA. AF_12/2014</v>
          </cell>
          <cell r="C4570" t="str">
            <v>UN</v>
          </cell>
          <cell r="D4570">
            <v>29.37</v>
          </cell>
        </row>
        <row r="4571">
          <cell r="A4571">
            <v>89353</v>
          </cell>
          <cell r="B4571" t="str">
            <v>REGISTRO DE GAVETA BRUTO, LATÃO, ROSCÁVEL, 3/4", FORNECIDO E INSTALADO EM RAMAL DE ÁGUA. AF_12/2014</v>
          </cell>
          <cell r="C4571" t="str">
            <v>UN</v>
          </cell>
          <cell r="D4571">
            <v>30.58</v>
          </cell>
        </row>
        <row r="4572">
          <cell r="A4572">
            <v>89354</v>
          </cell>
          <cell r="B4572" t="str">
            <v>MISTURADOR MONOCOMANDO PARA CHUVEIRO, BASE BRUTA E ACABAMENTO CROMADO, FORNECIDO E INSTALADO EM RAMAL DE ÁGUA. AF_12/2014</v>
          </cell>
          <cell r="C4572" t="str">
            <v>UN</v>
          </cell>
          <cell r="D4572">
            <v>228.23</v>
          </cell>
        </row>
        <row r="4573">
          <cell r="A4573">
            <v>89969</v>
          </cell>
          <cell r="B4573" t="str">
            <v>KIT DE REGISTRO DE PRESSÃO BRUTO DE LATÃO ½", INCLUSIVE CONEXÕES,  ROSCÁVEL, INSTALADO EM RAMAL DE ÁGUA FRIA - FORNECIMENTO E INSTALAÇÃO. AF_12/2014</v>
          </cell>
          <cell r="C4573" t="str">
            <v>UN</v>
          </cell>
          <cell r="D4573">
            <v>33.229999999999997</v>
          </cell>
        </row>
        <row r="4574">
          <cell r="A4574">
            <v>89970</v>
          </cell>
          <cell r="B4574" t="str">
            <v>KIT DE REGISTRO DE PRESSÃO BRUTO DE LATÃO ¾", INCLUSIVE CONEXÕES, ROSCÁVEL, INSTALADO EM RAMAL DE ÁGUA FRIA - FORNECIMENTO E INSTALAÇÃO. AF_12/2014</v>
          </cell>
          <cell r="C4574" t="str">
            <v>UN</v>
          </cell>
          <cell r="D4574">
            <v>36.65</v>
          </cell>
        </row>
        <row r="4575">
          <cell r="A4575">
            <v>89971</v>
          </cell>
          <cell r="B4575" t="str">
            <v>KIT DE REGISTRO DE GAVETA BRUTO DE LATÃO ½", INCLUSIVE CONEXÕES, ROSCÁVEL, INSTALADO EM RAMAL DE ÁGUA FRIA - FORNECIMENTO E INSTALAÇÃO. AF_12/2014</v>
          </cell>
          <cell r="C4575" t="str">
            <v>UN</v>
          </cell>
          <cell r="D4575">
            <v>37.950000000000003</v>
          </cell>
        </row>
        <row r="4576">
          <cell r="A4576">
            <v>89972</v>
          </cell>
          <cell r="B4576" t="str">
            <v>KIT DE REGISTRO DE GAVETA BRUTO DE LATÃO ¾", INCLUSIVE CONEXÕES, ROSCÁVEL, INSTALADO EM RAMAL DE ÁGUA FRIA - FORNECIMENTO E INSTALAÇÃO. AF_12/2014</v>
          </cell>
          <cell r="C4576" t="str">
            <v>UN</v>
          </cell>
          <cell r="D4576">
            <v>40.76</v>
          </cell>
        </row>
        <row r="4577">
          <cell r="A4577">
            <v>89973</v>
          </cell>
          <cell r="B4577" t="str">
            <v>KIT DE MISTURADOR BASE BRUTA DE LATÃO ¾" MONOCOMANDO PARA CHUVEIRO, INCLUSIVE CONEXÕES, INSTALADO EM RAMAL DE ÁGUA - FORNECIMENTO E INSTALAÇÃO. AF_12/2014</v>
          </cell>
          <cell r="C4577" t="str">
            <v>UN</v>
          </cell>
          <cell r="D4577">
            <v>421.69</v>
          </cell>
        </row>
        <row r="4578">
          <cell r="A4578">
            <v>89974</v>
          </cell>
          <cell r="B4578" t="str">
            <v>KIT DE TÊ MISTURADOR EM CPVC ¾" COM DUPLO COMANDO PARA CHUVEIRO, INCLUSIVE CONEXÕES, INSTALADO EM RAMAL DE ÁGUA - FORNECIMENTO E INSTALAÇÃO. AF_12/2014</v>
          </cell>
          <cell r="C4578" t="str">
            <v>UN</v>
          </cell>
          <cell r="D4578">
            <v>262.47000000000003</v>
          </cell>
        </row>
        <row r="4579">
          <cell r="A4579">
            <v>89984</v>
          </cell>
          <cell r="B4579" t="str">
            <v>REGISTRO DE PRESSÃO BRUTO, LATÃO, ROSCÁVEL, 1/2", COM ACABAMENTO E CANOPLA CROMADOS. FORNECIDO E INSTALADO EM RAMAL DE ÁGUA. AF_12/2014</v>
          </cell>
          <cell r="C4579" t="str">
            <v>UN</v>
          </cell>
          <cell r="D4579">
            <v>61.63</v>
          </cell>
        </row>
        <row r="4580">
          <cell r="A4580">
            <v>89985</v>
          </cell>
          <cell r="B4580" t="str">
            <v>REGISTRO DE PRESSÃO BRUTO, LATÃO, ROSCÁVEL, 3/4", COM ACABAMENTO E CANOPLA CROMADOS. FORNECIDO E INSTALADO EM RAMAL DE ÁGUA. AF_12/2014</v>
          </cell>
          <cell r="C4580" t="str">
            <v>UN</v>
          </cell>
          <cell r="D4580">
            <v>63.38</v>
          </cell>
        </row>
        <row r="4581">
          <cell r="A4581">
            <v>89986</v>
          </cell>
          <cell r="B4581" t="str">
            <v>REGISTRO DE GAVETA BRUTO, LATÃO, ROSCÁVEL, 1/2", COM ACABAMENTO E CANOPLA CROMADOS. FORNECIDO E INSTALADO EM RAMAL DE ÁGUA. AF_12/2014</v>
          </cell>
          <cell r="C4581" t="str">
            <v>UN</v>
          </cell>
          <cell r="D4581">
            <v>60.16</v>
          </cell>
        </row>
        <row r="4582">
          <cell r="A4582">
            <v>89987</v>
          </cell>
          <cell r="B4582" t="str">
            <v>REGISTRO DE GAVETA BRUTO, LATÃO, ROSCÁVEL, 3/4", COM ACABAMENTO E CANOPLA CROMADOS. FORNECIDO E INSTALADO EM RAMAL DE ÁGUA. AF_12/2014</v>
          </cell>
          <cell r="C4582" t="str">
            <v>UN</v>
          </cell>
          <cell r="D4582">
            <v>66.62</v>
          </cell>
        </row>
        <row r="4583">
          <cell r="A4583">
            <v>90371</v>
          </cell>
          <cell r="B4583" t="str">
            <v>REGISTRO DE ESFERA, PVC, ROSCÁVEL, 3/4", FORNECIDO E INSTALADO EM RAMAL DE ÁGUA. AF_03/2015</v>
          </cell>
          <cell r="C4583" t="str">
            <v>UN</v>
          </cell>
          <cell r="D4583">
            <v>16.13</v>
          </cell>
        </row>
        <row r="4584">
          <cell r="A4584">
            <v>94489</v>
          </cell>
          <cell r="B4584" t="str">
            <v>REGISTRO DE ESFERA, PVC, SOLDÁVEL, DN  25 MM, INSTALADO EM RESERVAÇÃO DE ÁGUA DE EDIFICAÇÃO QUE POSSUA RESERVATÓRIO DE FIBRA/FIBROCIMENTO   FORNECIMENTO E INSTALAÇÃO. AF_06/2016</v>
          </cell>
          <cell r="C4584" t="str">
            <v>UN</v>
          </cell>
          <cell r="D4584">
            <v>12.91</v>
          </cell>
        </row>
        <row r="4585">
          <cell r="A4585">
            <v>94490</v>
          </cell>
          <cell r="B4585" t="str">
            <v>REGISTRO DE ESFERA, PVC, SOLDÁVEL, DN  32 MM, INSTALADO EM RESERVAÇÃO DE ÁGUA DE EDIFICAÇÃO QUE POSSUA RESERVATÓRIO DE FIBRA/FIBROCIMENTO   FORNECIMENTO E INSTALAÇÃO. AF_06/2016</v>
          </cell>
          <cell r="C4585" t="str">
            <v>UN</v>
          </cell>
          <cell r="D4585">
            <v>21.97</v>
          </cell>
        </row>
        <row r="4586">
          <cell r="A4586">
            <v>94491</v>
          </cell>
          <cell r="B4586" t="str">
            <v>REGISTRO DE ESFERA, PVC, SOLDÁVEL, DN  40 MM, INSTALADO EM RESERVAÇÃO DE ÁGUA DE EDIFICAÇÃO QUE POSSUA RESERVATÓRIO DE FIBRA/FIBROCIMENTO   FORNECIMENTO E INSTALAÇÃO. AF_06/2016</v>
          </cell>
          <cell r="C4586" t="str">
            <v>UN</v>
          </cell>
          <cell r="D4586">
            <v>30.91</v>
          </cell>
        </row>
        <row r="4587">
          <cell r="A4587">
            <v>94492</v>
          </cell>
          <cell r="B4587" t="str">
            <v>REGISTRO DE ESFERA, PVC, SOLDÁVEL, DN  50 MM, INSTALADO EM RESERVAÇÃO DE ÁGUA DE EDIFICAÇÃO QUE POSSUA RESERVATÓRIO DE FIBRA/FIBROCIMENTO   FORNECIMENTO E INSTALAÇÃO. AF_06/2016</v>
          </cell>
          <cell r="C4587" t="str">
            <v>UN</v>
          </cell>
          <cell r="D4587">
            <v>31.54</v>
          </cell>
        </row>
        <row r="4588">
          <cell r="A4588">
            <v>94493</v>
          </cell>
          <cell r="B4588" t="str">
            <v>REGISTRO DE ESFERA, PVC, SOLDÁVEL, DN  60 MM, INSTALADO EM RESERVAÇÃO DE ÁGUA DE EDIFICAÇÃO QUE POSSUA RESERVATÓRIO DE FIBRA/FIBROCIMENTO   FORNECIMENTO E INSTALAÇÃO. AF_06/2016</v>
          </cell>
          <cell r="C4588" t="str">
            <v>UN</v>
          </cell>
          <cell r="D4588">
            <v>57.52</v>
          </cell>
        </row>
        <row r="4589">
          <cell r="A4589">
            <v>94494</v>
          </cell>
          <cell r="B4589" t="str">
            <v>REGISTRO DE GAVETA BRUTO, LATÃO, ROSCÁVEL, 3/4, INSTALADO EM RESERVAÇÃO DE ÁGUA DE EDIFICAÇÃO QUE POSSUA RESERVATÓRIO DE FIBRA/FIBROCIMENTO  FORNECIMENTO E INSTALAÇÃO. AF_06/2016</v>
          </cell>
          <cell r="C4589" t="str">
            <v>UN</v>
          </cell>
          <cell r="D4589">
            <v>50.87</v>
          </cell>
        </row>
        <row r="4590">
          <cell r="A4590">
            <v>94495</v>
          </cell>
          <cell r="B4590" t="str">
            <v>REGISTRO DE GAVETA BRUTO, LATÃO, ROSCÁVEL, 1, INSTALADO EM RESERVAÇÃO DE ÁGUA DE EDIFICAÇÃO QUE POSSUA RESERVATÓRIO DE FIBRA/FIBROCIMENTO  FORNECIMENTO E INSTALAÇÃO. AF_06/2016</v>
          </cell>
          <cell r="C4590" t="str">
            <v>UN</v>
          </cell>
          <cell r="D4590">
            <v>64.36</v>
          </cell>
        </row>
        <row r="4591">
          <cell r="A4591">
            <v>94496</v>
          </cell>
          <cell r="B4591" t="str">
            <v>REGISTRO DE GAVETA BRUTO, LATÃO, ROSCÁVEL, 1 1/4, INSTALADO EM RESERVAÇÃO DE ÁGUA DE EDIFICAÇÃO QUE POSSUA RESERVATÓRIO DE FIBRA/FIBROCIMENTO  FORNECIMENTO E INSTALAÇÃO. AF_06/2016</v>
          </cell>
          <cell r="C4591" t="str">
            <v>UN</v>
          </cell>
          <cell r="D4591">
            <v>78.37</v>
          </cell>
        </row>
        <row r="4592">
          <cell r="A4592">
            <v>94497</v>
          </cell>
          <cell r="B4592" t="str">
            <v>REGISTRO DE GAVETA BRUTO, LATÃO, ROSCÁVEL, 1 1/2, INSTALADO EM RESERVAÇÃO DE ÁGUA DE EDIFICAÇÃO QUE POSSUA RESERVATÓRIO DE FIBRA/FIBROCIMENTO  FORNECIMENTO E INSTALAÇÃO. AF_06/2016</v>
          </cell>
          <cell r="C4592" t="str">
            <v>UN</v>
          </cell>
          <cell r="D4592">
            <v>91.54</v>
          </cell>
        </row>
        <row r="4593">
          <cell r="A4593">
            <v>94498</v>
          </cell>
          <cell r="B4593" t="str">
            <v>REGISTRO DE GAVETA BRUTO, LATÃO, ROSCÁVEL, 2, INSTALADO EM RESERVAÇÃO DE ÁGUA DE EDIFICAÇÃO QUE POSSUA RESERVATÓRIO DE FIBRA/FIBROCIMENTO  FORNECIMENTO E INSTALAÇÃO. AF_06/2016</v>
          </cell>
          <cell r="C4593" t="str">
            <v>UN</v>
          </cell>
          <cell r="D4593">
            <v>117.74</v>
          </cell>
        </row>
        <row r="4594">
          <cell r="A4594">
            <v>94499</v>
          </cell>
          <cell r="B4594" t="str">
            <v>REGISTRO DE GAVETA BRUTO, LATÃO, ROSCÁVEL, 2 1/2, INSTALADO EM RESERVAÇÃO DE ÁGUA DE EDIFICAÇÃO QUE POSSUA RESERVATÓRIO DE FIBRA/FIBROCIMENTO  FORNECIMENTO E INSTALAÇÃO. AF_06/2016</v>
          </cell>
          <cell r="C4594" t="str">
            <v>UN</v>
          </cell>
          <cell r="D4594">
            <v>212.49</v>
          </cell>
        </row>
        <row r="4595">
          <cell r="A4595">
            <v>94500</v>
          </cell>
          <cell r="B4595" t="str">
            <v>REGISTRO DE GAVETA BRUTO, LATÃO, ROSCÁVEL, 3, INSTALADO EM RESERVAÇÃO DE ÁGUA DE EDIFICAÇÃO QUE POSSUA RESERVATÓRIO DE FIBRA/FIBROCIMENTO  FORNECIMENTO E INSTALAÇÃO. AF_06/2016</v>
          </cell>
          <cell r="C4595" t="str">
            <v>UN</v>
          </cell>
          <cell r="D4595">
            <v>252.35</v>
          </cell>
        </row>
        <row r="4596">
          <cell r="A4596">
            <v>94501</v>
          </cell>
          <cell r="B4596" t="str">
            <v>REGISTRO DE GAVETA BRUTO, LATÃO, ROSCÁVEL, 4, INSTALADO EM RESERVAÇÃO DE ÁGUA DE EDIFICAÇÃO QUE POSSUA RESERVATÓRIO DE FIBRA/FIBROCIMENTO  FORNECIMENTO E INSTALAÇÃO. AF_06/2016</v>
          </cell>
          <cell r="C4596" t="str">
            <v>UN</v>
          </cell>
          <cell r="D4596">
            <v>492.41</v>
          </cell>
        </row>
        <row r="4597">
          <cell r="A4597">
            <v>94792</v>
          </cell>
          <cell r="B4597" t="str">
            <v>REGISTRO DE GAVETA BRUTO, LATÃO, ROSCÁVEL, 1, COM ACABAMENTO E CANOPLA CROMADOS, INSTALADO EM RESERVAÇÃO DE ÁGUA DE EDIFICAÇÃO QUE POSSUA RESERVATÓRIO DE FIBRA/FIBROCIMENTO  FORNECIMENTO E INSTALAÇÃO. AF_06/2016</v>
          </cell>
          <cell r="C4597" t="str">
            <v>UN</v>
          </cell>
          <cell r="D4597">
            <v>97.2</v>
          </cell>
        </row>
        <row r="4598">
          <cell r="A4598">
            <v>94793</v>
          </cell>
          <cell r="B4598" t="str">
            <v>REGISTRO DE GAVETA BRUTO, LATÃO, ROSCÁVEL, 1 1/4, COM ACABAMENTO E CANOPLA CROMADOS, INSTALADO EM RESERVAÇÃO DE ÁGUA DE EDIFICAÇÃO QUE POSSUA RESERVATÓRIO DE FIBRA/FIBROCIMENTO  FORNECIMENTO E INSTALAÇÃO. AF_06/2016</v>
          </cell>
          <cell r="C4598" t="str">
            <v>UN</v>
          </cell>
          <cell r="D4598">
            <v>125.04</v>
          </cell>
        </row>
        <row r="4599">
          <cell r="A4599">
            <v>94794</v>
          </cell>
          <cell r="B4599" t="str">
            <v>REGISTRO DE GAVETA BRUTO, LATÃO, ROSCÁVEL, 1 1/2, COM ACABAMENTO E CANOPLA CROMADOS, INSTALADO EM RESERVAÇÃO DE ÁGUA DE EDIFICAÇÃO QUE POSSUA RESERVATÓRIO DE FIBRA/FIBROCIMENTO  FORNECIMENTO E INSTALAÇÃO. AF_06/2016</v>
          </cell>
          <cell r="C4599" t="str">
            <v>UN</v>
          </cell>
          <cell r="D4599">
            <v>129.49</v>
          </cell>
        </row>
        <row r="4600">
          <cell r="A4600">
            <v>94795</v>
          </cell>
          <cell r="B4600" t="str">
            <v>TORNEIRA DE BOIA, ROSCÁVEL, 1/2 , FORNECIDA E INSTALADA EM RESERVAÇÃO DE ÁGUA. AF_06/2016</v>
          </cell>
          <cell r="C4600" t="str">
            <v>UN</v>
          </cell>
          <cell r="D4600">
            <v>22.58</v>
          </cell>
        </row>
        <row r="4601">
          <cell r="A4601">
            <v>94796</v>
          </cell>
          <cell r="B4601" t="str">
            <v>TORNEIRA DE BOIA, ROSCÁVEL, 3/4 , FORNECIDA E INSTALADA EM RESERVAÇÃO DE ÁGUA. AF_06/2016</v>
          </cell>
          <cell r="C4601" t="str">
            <v>UN</v>
          </cell>
          <cell r="D4601">
            <v>26.44</v>
          </cell>
        </row>
        <row r="4602">
          <cell r="A4602">
            <v>94797</v>
          </cell>
          <cell r="B4602" t="str">
            <v>TORNEIRA DE BOIA, ROSCÁVEL, 1, FORNECIDA E INSTALADA EM RESERVAÇÃO DE ÁGUA. AF_06/2016</v>
          </cell>
          <cell r="C4602" t="str">
            <v>UN</v>
          </cell>
          <cell r="D4602">
            <v>40.119999999999997</v>
          </cell>
        </row>
        <row r="4603">
          <cell r="A4603">
            <v>94798</v>
          </cell>
          <cell r="B4603" t="str">
            <v>TORNEIRA DE BOIA, ROSCÁVEL, 1 1/4 , FORNECIDA E INSTALADA EM RESERVAÇÃO DE ÁGUA. AF_06/2016</v>
          </cell>
          <cell r="C4603" t="str">
            <v>UN</v>
          </cell>
          <cell r="D4603">
            <v>86.21</v>
          </cell>
        </row>
        <row r="4604">
          <cell r="A4604">
            <v>94799</v>
          </cell>
          <cell r="B4604" t="str">
            <v>TORNEIRA DE BOIA, ROSCÁVEL, 1 1/2 , FORNECIDA E INSTALADA EM RESERVAÇÃO DE ÁGUA. AF_06/2016</v>
          </cell>
          <cell r="C4604" t="str">
            <v>UN</v>
          </cell>
          <cell r="D4604">
            <v>83.89</v>
          </cell>
        </row>
        <row r="4605">
          <cell r="A4605">
            <v>94800</v>
          </cell>
          <cell r="B4605" t="str">
            <v>TORNEIRA DE BOIA, ROSCÁVEL, 2, FORNECIDA E INSTALADA EM RESERVAÇÃO DE ÁGUA. AF_06/2016</v>
          </cell>
          <cell r="C4605" t="str">
            <v>UN</v>
          </cell>
          <cell r="D4605">
            <v>142.38</v>
          </cell>
        </row>
        <row r="4606">
          <cell r="A4606">
            <v>95248</v>
          </cell>
          <cell r="B4606" t="str">
            <v>VÁLVULA DE ESFERA BRUTA, BRONZE, ROSCÁVEL, 1/2  , INSTALADO EM RESERVAÇÃO DE ÁGUA DE EDIFICAÇÃO QUE POSSUA RESERVATÓRIO DE FIBRA/FIBROCIMENTO - FORNECIMENTO E INSTALAÇÃO. AF_06/2016</v>
          </cell>
          <cell r="C4606" t="str">
            <v>UN</v>
          </cell>
          <cell r="D4606">
            <v>60.69</v>
          </cell>
        </row>
        <row r="4607">
          <cell r="A4607">
            <v>95249</v>
          </cell>
          <cell r="B4607" t="str">
            <v>VÁLVULA DE ESFERA BRUTA, BRONZE, ROSCÁVEL, 3/4'', INSTALADO EM RESERVAÇÃO DE ÁGUA DE EDIFICAÇÃO QUE POSSUA RESERVATÓRIO DE FIBRA/FIBROCIMENTO - FORNECIMENTO E INSTALAÇÃO. AF_06/2016</v>
          </cell>
          <cell r="C4607" t="str">
            <v>UN</v>
          </cell>
          <cell r="D4607">
            <v>65.81</v>
          </cell>
        </row>
        <row r="4608">
          <cell r="A4608">
            <v>95250</v>
          </cell>
          <cell r="B4608" t="str">
            <v>VÁLVULA DE ESFERA BRUTA, BRONZE, ROSCÁVEL, 1'', INSTALADO EM RESERVAÇÃO DE ÁGUA DE EDIFICAÇÃO QUE POSSUA RESERVATÓRIO DE FIBRA/FIBROCIMENTO -   FORNECIMENTO E INSTALAÇÃO. AF_06/2016</v>
          </cell>
          <cell r="C4608" t="str">
            <v>UN</v>
          </cell>
          <cell r="D4608">
            <v>79.2</v>
          </cell>
        </row>
        <row r="4609">
          <cell r="A4609">
            <v>95251</v>
          </cell>
          <cell r="B4609" t="str">
            <v>VÁLVULA DE ESFERA BRUTA, BRONZE, ROSCÁVEL, 1 1/4'', INSTALADO EM RESERVAÇÃO DE ÁGUA DE EDIFICAÇÃO QUE POSSUA RESERVATÓRIO DE FIBRA/FIBROCIMENTO -   FORNECIMENTO E INSTALAÇÃO. AF_06/2016</v>
          </cell>
          <cell r="C4609" t="str">
            <v>UN</v>
          </cell>
          <cell r="D4609">
            <v>105.18</v>
          </cell>
        </row>
        <row r="4610">
          <cell r="A4610">
            <v>95252</v>
          </cell>
          <cell r="B4610" t="str">
            <v>VÁLVULA DE ESFERA BRUTA, BRONZE, ROSCÁVEL, 1 1/2'', INSTALADO EM RESERVAÇÃO DE ÁGUA DE EDIFICAÇÃO QUE POSSUA RESERVATÓRIO DE FIBRA/FIBROCIMENTO -   FORNECIMENTO E INSTALAÇÃO. AF_06/2016</v>
          </cell>
          <cell r="C4610" t="str">
            <v>UN</v>
          </cell>
          <cell r="D4610">
            <v>120.97</v>
          </cell>
        </row>
        <row r="4611">
          <cell r="A4611">
            <v>95253</v>
          </cell>
          <cell r="B4611" t="str">
            <v>VÁLVULA DE ESFERA BRUTA, BRONZE, ROSCÁVEL, 2'', INSTALADO EM RESERVAÇÃO DE ÁGUA DE EDIFICAÇÃO QUE POSSUA RESERVATÓRIO DE FIBRA/FIBROCIMENTO - FORNECIMENTO E INSTALAÇÃO. AF_06/2016</v>
          </cell>
          <cell r="C4611" t="str">
            <v>UN</v>
          </cell>
          <cell r="D4611">
            <v>172.56</v>
          </cell>
        </row>
        <row r="4612">
          <cell r="A4612">
            <v>99619</v>
          </cell>
          <cell r="B4612" t="str">
            <v>VÁLVULA DE RETENÇÃO HORIZONTAL, DE BRONZE, ROSCÁVEL, 3/4" - FORNECIMENTO E INSTALAÇÃO. AF_01/2019</v>
          </cell>
          <cell r="C4612" t="str">
            <v>UN</v>
          </cell>
          <cell r="D4612">
            <v>59.19</v>
          </cell>
        </row>
        <row r="4613">
          <cell r="A4613">
            <v>99620</v>
          </cell>
          <cell r="B4613" t="str">
            <v>VÁLVULA DE RETENÇÃO HORIZONTAL, DE BRONZE, ROSCÁVEL, 1" - FORNECIMENTO E INSTALAÇÃO. AF_01/2019</v>
          </cell>
          <cell r="C4613" t="str">
            <v>UN</v>
          </cell>
          <cell r="D4613">
            <v>98.13</v>
          </cell>
        </row>
        <row r="4614">
          <cell r="A4614">
            <v>99621</v>
          </cell>
          <cell r="B4614" t="str">
            <v>VÁLVULA DE RETENÇÃO HORIZONTAL, DE BRONZE, ROSCÁVEL, 1 1/4" - FORNECIMENTO E INSTALAÇÃO. AF_01/2019</v>
          </cell>
          <cell r="C4614" t="str">
            <v>UN</v>
          </cell>
          <cell r="D4614">
            <v>133.86000000000001</v>
          </cell>
        </row>
        <row r="4615">
          <cell r="A4615">
            <v>99622</v>
          </cell>
          <cell r="B4615" t="str">
            <v>VÁLVULA DE RETENÇÃO HORIZONTAL, DE BRONZE, ROSCÁVEL, 1 1/2"  - FORNECIMENTO E INSTALAÇÃO. AF_01/2019</v>
          </cell>
          <cell r="C4615" t="str">
            <v>UN</v>
          </cell>
          <cell r="D4615">
            <v>146.28</v>
          </cell>
        </row>
        <row r="4616">
          <cell r="A4616">
            <v>99623</v>
          </cell>
          <cell r="B4616" t="str">
            <v>VÁLVULA DE RETENÇÃO HORIZONTAL, DE BRONZE, ROSCÁVEL, 2"  - FORNECIMENTO E INSTALAÇÃO. AF_01/2019</v>
          </cell>
          <cell r="C4616" t="str">
            <v>UN</v>
          </cell>
          <cell r="D4616">
            <v>194.94</v>
          </cell>
        </row>
        <row r="4617">
          <cell r="A4617">
            <v>99624</v>
          </cell>
          <cell r="B4617" t="str">
            <v>VÁLVULA DE RETENÇÃO HORIZONTAL, DE BRONZE, ROSCÁVEL, 2 1/2" - FORNECIMENTO E INSTALAÇÃO. AF_01/2019</v>
          </cell>
          <cell r="C4617" t="str">
            <v>UN</v>
          </cell>
          <cell r="D4617">
            <v>266.08</v>
          </cell>
        </row>
        <row r="4618">
          <cell r="A4618">
            <v>99625</v>
          </cell>
          <cell r="B4618" t="str">
            <v>VÁLVULA DE RETENÇÃO HORIZONTAL, DE BRONZE, ROSCÁVEL, 3" - FORNECIMENTO E INSTALAÇÃO. AF_01/2019</v>
          </cell>
          <cell r="C4618" t="str">
            <v>UN</v>
          </cell>
          <cell r="D4618">
            <v>357.58</v>
          </cell>
        </row>
        <row r="4619">
          <cell r="A4619">
            <v>99626</v>
          </cell>
          <cell r="B4619" t="str">
            <v>VÁLVULA DE RETENÇÃO HORIZONTAL, DE BRONZE, ROSCÁVEL, 4" - FORNECIMENTO E INSTALAÇÃO. AF_01/2019</v>
          </cell>
          <cell r="C4619" t="str">
            <v>UN</v>
          </cell>
          <cell r="D4619">
            <v>537.63</v>
          </cell>
        </row>
        <row r="4620">
          <cell r="A4620">
            <v>99627</v>
          </cell>
          <cell r="B4620" t="str">
            <v>VÁLVULA DE RETENÇÃO VERTICAL, DE BRONZE, ROSCÁVEL, 1/2" - FORNECIMENTO E INSTALAÇÃO. AF_01/2019</v>
          </cell>
          <cell r="C4620" t="str">
            <v>UN</v>
          </cell>
          <cell r="D4620">
            <v>59.39</v>
          </cell>
        </row>
        <row r="4621">
          <cell r="A4621">
            <v>99628</v>
          </cell>
          <cell r="B4621" t="str">
            <v>VÁLVULA DE RETENÇÃO VERTICAL, DE BRONZE, ROSCÁVEL, 3/4" - FORNECIMENTO E INSTALAÇÃO. AF_01/2019</v>
          </cell>
          <cell r="C4621" t="str">
            <v>UN</v>
          </cell>
          <cell r="D4621">
            <v>40.549999999999997</v>
          </cell>
        </row>
        <row r="4622">
          <cell r="A4622">
            <v>99629</v>
          </cell>
          <cell r="B4622" t="str">
            <v>VÁLVULA DE RETENÇÃO VERTICAL, DE BRONZE, ROSCÁVEL, 1" - FORNECIMENTO E INSTALAÇÃO. AF_01/2019</v>
          </cell>
          <cell r="C4622" t="str">
            <v>UN</v>
          </cell>
          <cell r="D4622">
            <v>63.92</v>
          </cell>
        </row>
        <row r="4623">
          <cell r="A4623">
            <v>99630</v>
          </cell>
          <cell r="B4623" t="str">
            <v>VÁLVULA DE RETENÇÃO VERTICAL, DE BRONZE, ROSCÁVEL, 1 1/4" - FORNECIMENTO E INSTALAÇÃO. AF_01/2019</v>
          </cell>
          <cell r="C4623" t="str">
            <v>UN</v>
          </cell>
          <cell r="D4623">
            <v>82.76</v>
          </cell>
        </row>
        <row r="4624">
          <cell r="A4624">
            <v>99631</v>
          </cell>
          <cell r="B4624" t="str">
            <v>VÁLVULA DE RETENÇÃO VERTICAL, DE BRONZE, ROSCÁVEL, 1 1/2" - FORNECIMENTO E INSTALAÇÃO. AF_01/2019</v>
          </cell>
          <cell r="C4624" t="str">
            <v>UN</v>
          </cell>
          <cell r="D4624">
            <v>91.06</v>
          </cell>
        </row>
        <row r="4625">
          <cell r="A4625">
            <v>99632</v>
          </cell>
          <cell r="B4625" t="str">
            <v>VÁLVULA DE RETENÇÃO VERTICAL, DE BRONZE, ROSCÁVEL, 2" - FORNECIMENTO E INSTALAÇÃO. AF_01/2019</v>
          </cell>
          <cell r="C4625" t="str">
            <v>UN</v>
          </cell>
          <cell r="D4625">
            <v>121.1</v>
          </cell>
        </row>
        <row r="4626">
          <cell r="A4626">
            <v>99633</v>
          </cell>
          <cell r="B4626" t="str">
            <v>VÁLVULA DE RETENÇÃO VERTICAL, DE BRONZE, ROSCÁVEL, 3" - FORNECIMENTO E INSTALAÇÃO. AF_01/2019</v>
          </cell>
          <cell r="C4626" t="str">
            <v>UN</v>
          </cell>
          <cell r="D4626">
            <v>231.25</v>
          </cell>
        </row>
        <row r="4627">
          <cell r="A4627">
            <v>99634</v>
          </cell>
          <cell r="B4627" t="str">
            <v>VÁLVULA DE RETENÇÃO VERTICAL, DE BRONZE, ROSCÁVEL, 4" - FORNECIMENTO E INSTALAÇÃO. AF_01/2019</v>
          </cell>
          <cell r="C4627" t="str">
            <v>UN</v>
          </cell>
          <cell r="D4627">
            <v>378.67</v>
          </cell>
        </row>
        <row r="4628">
          <cell r="A4628">
            <v>99635</v>
          </cell>
          <cell r="B4628" t="str">
            <v>VÁLVULA DE DESCARGA METÁLICA, BASE 1 1/2 ", ACABAMENTO METALICO CROMADO - FORNECIMENTO E INSTALAÇÃO. AF_01/2019</v>
          </cell>
          <cell r="C4628" t="str">
            <v>UN</v>
          </cell>
          <cell r="D4628">
            <v>198.17</v>
          </cell>
        </row>
        <row r="4629">
          <cell r="A4629">
            <v>95634</v>
          </cell>
          <cell r="B4629" t="str">
            <v>KIT CAVALETE PARA MEDIÇÃO DE ÁGUA - ENTRADA PRINCIPAL, EM PVC SOLDÁVEL DN 20 (½")   FORNECIMENTO E INSTALAÇÃO (EXCLUSIVE HIDRÔMETRO). AF_11/2016</v>
          </cell>
          <cell r="C4629" t="str">
            <v>UN</v>
          </cell>
          <cell r="D4629">
            <v>112.85</v>
          </cell>
        </row>
        <row r="4630">
          <cell r="A4630">
            <v>95635</v>
          </cell>
          <cell r="B4630" t="str">
            <v>KIT CAVALETE PARA MEDIÇÃO DE ÁGUA - ENTRADA PRINCIPAL, EM PVC SOLDÁVEL DN 25 (¾")   FORNECIMENTO E INSTALAÇÃO (EXCLUSIVE HIDRÔMETRO). AF_11/2016</v>
          </cell>
          <cell r="C4630" t="str">
            <v>UN</v>
          </cell>
          <cell r="D4630">
            <v>123.09</v>
          </cell>
        </row>
        <row r="4631">
          <cell r="A4631">
            <v>95637</v>
          </cell>
          <cell r="B4631" t="str">
            <v>KIT CAVALETE PARA MEDIÇÃO DE ÁGUA - ENTRADA PRINCIPAL, EM AÇO GALVANIZADO DN 32 (1 ¼)  FORNECIMENTO E INSTALAÇÃO (EXCLUSIVE HIDRÔMETRO). AF_11/2016</v>
          </cell>
          <cell r="C4631" t="str">
            <v>UN</v>
          </cell>
          <cell r="D4631">
            <v>358.46</v>
          </cell>
        </row>
        <row r="4632">
          <cell r="A4632">
            <v>95638</v>
          </cell>
          <cell r="B4632" t="str">
            <v>KIT CAVALETE PARA MEDIÇÃO DE ÁGUA - ENTRADA PRINCIPAL, EM AÇO GALVANIZADO DN 40 (1 ½)  FORNECIMENTO E INSTALAÇÃO (EXCLUSIVE HIDRÔMETRO). AF_11/2016</v>
          </cell>
          <cell r="C4632" t="str">
            <v>UN</v>
          </cell>
          <cell r="D4632">
            <v>431.57</v>
          </cell>
        </row>
        <row r="4633">
          <cell r="A4633">
            <v>95639</v>
          </cell>
          <cell r="B4633" t="str">
            <v>KIT CAVALETE PARA MEDIÇÃO DE ÁGUA - ENTRADA PRINCIPAL, EM AÇO GALVANIZADO DN 50 (2)  FORNECIMENTO E INSTALAÇÃO (EXCLUSIVE HIDRÔMETRO). AF_11/2016</v>
          </cell>
          <cell r="C4633" t="str">
            <v>UN</v>
          </cell>
          <cell r="D4633">
            <v>534.58000000000004</v>
          </cell>
        </row>
        <row r="4634">
          <cell r="A4634">
            <v>95641</v>
          </cell>
          <cell r="B4634" t="str">
            <v>KIT CAVALETE PARA MEDIÇÃO DE ÁGUA - ENTRADA INDIVIDUALIZADA, EM PVC DN 25 (¾), PARA 2 MEDIDORES  FORNECIMENTO E INSTALAÇÃO (EXCLUSIVE HIDRÔMETRO). AF_11/2016</v>
          </cell>
          <cell r="C4634" t="str">
            <v>UN</v>
          </cell>
          <cell r="D4634">
            <v>215.06</v>
          </cell>
        </row>
        <row r="4635">
          <cell r="A4635">
            <v>95642</v>
          </cell>
          <cell r="B4635" t="str">
            <v>KIT CAVALETE PARA MEDIÇÃO DE ÁGUA - ENTRADA INDIVIDUALIZADA, EM PVC DN 25 (¾), PARA 3 MEDIDORES  FORNECIMENTO E INSTALAÇÃO (EXCLUSIVE HIDRÔMETRO). AF_11/2016</v>
          </cell>
          <cell r="C4635" t="str">
            <v>UN</v>
          </cell>
          <cell r="D4635">
            <v>318.04000000000002</v>
          </cell>
        </row>
        <row r="4636">
          <cell r="A4636">
            <v>95643</v>
          </cell>
          <cell r="B4636" t="str">
            <v>KIT CAVALETE PARA MEDIÇÃO DE ÁGUA - ENTRADA INDIVIDUALIZADA, EM PVC DN 25 (¾), PARA 4 MEDIDORES  FORNECIMENTO E INSTALAÇÃO (EXCLUSIVE HIDRÔMETRO). AF_11/2016</v>
          </cell>
          <cell r="C4636" t="str">
            <v>UN</v>
          </cell>
          <cell r="D4636">
            <v>416.52</v>
          </cell>
        </row>
        <row r="4637">
          <cell r="A4637">
            <v>95644</v>
          </cell>
          <cell r="B4637" t="str">
            <v>KIT CAVALETE PARA MEDIÇÃO DE ÁGUA - ENTRADA INDIVIDUALIZADA, EM PVC DN 32 (1), PARA 1 MEDIDOR  FORNECIMENTO E INSTALAÇÃO (EXCLUSIVE HIDRÔMETRO). AF_11/2016</v>
          </cell>
          <cell r="C4637" t="str">
            <v>UN</v>
          </cell>
          <cell r="D4637">
            <v>154.46</v>
          </cell>
        </row>
        <row r="4638">
          <cell r="A4638">
            <v>95645</v>
          </cell>
          <cell r="B4638" t="str">
            <v>KIT CAVALETE PARA MEDIÇÃO DE ÁGUA - ENTRADA INDIVIDUALIZADA, EM PVC DN 32 (1), PARA 2 MEDIDORES  FORNECIMENTO E INSTALAÇÃO (EXCLUSIVE HIDRÔMETRO). AF_11/2016</v>
          </cell>
          <cell r="C4638" t="str">
            <v>UN</v>
          </cell>
          <cell r="D4638">
            <v>284.12</v>
          </cell>
        </row>
        <row r="4639">
          <cell r="A4639">
            <v>95646</v>
          </cell>
          <cell r="B4639" t="str">
            <v>KIT CAVALETE PARA MEDIÇÃO DE ÁGUA - ENTRADA INDIVIDUALIZADA, EM PVC DN 32 (1), PARA 3 MEDIDORES  FORNECIMENTO E INSTALAÇÃO (EXCLUSIVE HIDRÔMETRO). AF_11/2016</v>
          </cell>
          <cell r="C4639" t="str">
            <v>UN</v>
          </cell>
          <cell r="D4639">
            <v>423.25</v>
          </cell>
        </row>
        <row r="4640">
          <cell r="A4640">
            <v>95647</v>
          </cell>
          <cell r="B4640" t="str">
            <v>KIT CAVALETE PARA MEDIÇÃO DE ÁGUA - ENTRADA INDIVIDUALIZADA, EM PVC DN 32 (1), PARA 4 MEDIDORES  FORNECIMENTO E INSTALAÇÃO (EXCLUSIVE HIDRÔMETRO). AF_11/2016</v>
          </cell>
          <cell r="C4640" t="str">
            <v>UN</v>
          </cell>
          <cell r="D4640">
            <v>555.5</v>
          </cell>
        </row>
        <row r="4641">
          <cell r="A4641">
            <v>95673</v>
          </cell>
          <cell r="B4641" t="str">
            <v>HIDRÔMETRO DN 20 (½), 1,5 M³/H  FORNECIMENTO E INSTALAÇÃO. AF_11/2016</v>
          </cell>
          <cell r="C4641" t="str">
            <v>UN</v>
          </cell>
          <cell r="D4641">
            <v>102.31</v>
          </cell>
        </row>
        <row r="4642">
          <cell r="A4642">
            <v>95674</v>
          </cell>
          <cell r="B4642" t="str">
            <v>HIDRÔMETRO DN 20 (½), 3,0 M³/H  FORNECIMENTO E INSTALAÇÃO. AF_11/2016</v>
          </cell>
          <cell r="C4642" t="str">
            <v>UN</v>
          </cell>
          <cell r="D4642">
            <v>108.63</v>
          </cell>
        </row>
        <row r="4643">
          <cell r="A4643">
            <v>95675</v>
          </cell>
          <cell r="B4643" t="str">
            <v>HIDRÔMETRO DN 25 (¾ ), 5,0 M³/H FORNECIMENTO E INSTALAÇÃO. AF_11/2016</v>
          </cell>
          <cell r="C4643" t="str">
            <v>UN</v>
          </cell>
          <cell r="D4643">
            <v>132.71</v>
          </cell>
        </row>
        <row r="4644">
          <cell r="A4644">
            <v>95676</v>
          </cell>
          <cell r="B4644" t="str">
            <v>CAIXA EM CONCRETO PRÉ-MOLDADO PARA ABRIGO DE HIDRÔMETRO COM DN 20 (½)  FORNECIMENTO E INSTALAÇÃO. AF_11/2016</v>
          </cell>
          <cell r="C4644" t="str">
            <v>UN</v>
          </cell>
          <cell r="D4644">
            <v>86.27</v>
          </cell>
        </row>
        <row r="4645">
          <cell r="A4645">
            <v>97741</v>
          </cell>
          <cell r="B4645" t="str">
            <v>KIT CAVALETE PARA MEDIÇÃO DE ÁGUA - ENTRADA INDIVIDUALIZADA, EM PVC DN 25 (¾), PARA 1 MEDIDOR  FORNECIMENTO E INSTALAÇÃO (EXCLUSIVE HIDRÔMETRO). AF_11/2016</v>
          </cell>
          <cell r="C4645" t="str">
            <v>UN</v>
          </cell>
          <cell r="D4645">
            <v>119.6</v>
          </cell>
        </row>
        <row r="4646">
          <cell r="A4646">
            <v>72285</v>
          </cell>
          <cell r="B4646" t="str">
            <v>CAIXA DE AREIA 40X40X40CM EM ALVENARIA - EXECUÇÃO</v>
          </cell>
          <cell r="C4646" t="str">
            <v>UN</v>
          </cell>
          <cell r="D4646">
            <v>83.47</v>
          </cell>
        </row>
        <row r="4647">
          <cell r="A4647">
            <v>90436</v>
          </cell>
          <cell r="B4647" t="str">
            <v>FURO EM ALVENARIA PARA DIÂMETROS MENORES OU IGUAIS A 40 MM. AF_05/2015</v>
          </cell>
          <cell r="C4647" t="str">
            <v>UN</v>
          </cell>
          <cell r="D4647">
            <v>11.05</v>
          </cell>
        </row>
        <row r="4648">
          <cell r="A4648">
            <v>90437</v>
          </cell>
          <cell r="B4648" t="str">
            <v>FURO EM ALVENARIA PARA DIÂMETROS MAIORES QUE 40 MM E MENORES OU IGUAIS A 75 MM. AF_05/2015</v>
          </cell>
          <cell r="C4648" t="str">
            <v>UN</v>
          </cell>
          <cell r="D4648">
            <v>26.85</v>
          </cell>
        </row>
        <row r="4649">
          <cell r="A4649">
            <v>90438</v>
          </cell>
          <cell r="B4649" t="str">
            <v>FURO EM ALVENARIA PARA DIÂMETROS MAIORES QUE 75 MM. AF_05/2015</v>
          </cell>
          <cell r="C4649" t="str">
            <v>UN</v>
          </cell>
          <cell r="D4649">
            <v>38.479999999999997</v>
          </cell>
        </row>
        <row r="4650">
          <cell r="A4650">
            <v>90439</v>
          </cell>
          <cell r="B4650" t="str">
            <v>FURO EM CONCRETO PARA DIÂMETROS MENORES OU IGUAIS A 40 MM. AF_05/2015</v>
          </cell>
          <cell r="C4650" t="str">
            <v>UN</v>
          </cell>
          <cell r="D4650">
            <v>43.05</v>
          </cell>
        </row>
        <row r="4651">
          <cell r="A4651">
            <v>90440</v>
          </cell>
          <cell r="B4651" t="str">
            <v>FURO EM CONCRETO PARA DIÂMETROS MAIORES QUE 40 MM E MENORES OU IGUAIS A 75 MM. AF_05/2015</v>
          </cell>
          <cell r="C4651" t="str">
            <v>UN</v>
          </cell>
          <cell r="D4651">
            <v>68.959999999999994</v>
          </cell>
        </row>
        <row r="4652">
          <cell r="A4652">
            <v>90441</v>
          </cell>
          <cell r="B4652" t="str">
            <v>FURO EM CONCRETO PARA DIÂMETROS MAIORES QUE 75 MM. AF_05/2015</v>
          </cell>
          <cell r="C4652" t="str">
            <v>UN</v>
          </cell>
          <cell r="D4652">
            <v>88.09</v>
          </cell>
        </row>
        <row r="4653">
          <cell r="A4653">
            <v>90443</v>
          </cell>
          <cell r="B4653" t="str">
            <v>RASGO EM ALVENARIA PARA RAMAIS/ DISTRIBUIÇÃO COM DIAMETROS MENORES OU IGUAIS A 40 MM. AF_05/2015</v>
          </cell>
          <cell r="C4653" t="str">
            <v>M</v>
          </cell>
          <cell r="D4653">
            <v>10.039999999999999</v>
          </cell>
        </row>
        <row r="4654">
          <cell r="A4654">
            <v>90444</v>
          </cell>
          <cell r="B4654" t="str">
            <v>RASGO EM CONTRAPISO PARA RAMAIS/ DISTRIBUIÇÃO COM DIÂMETROS MENORES OU IGUAIS A 40 MM. AF_05/2015</v>
          </cell>
          <cell r="C4654" t="str">
            <v>M</v>
          </cell>
          <cell r="D4654">
            <v>18.46</v>
          </cell>
        </row>
        <row r="4655">
          <cell r="A4655">
            <v>90445</v>
          </cell>
          <cell r="B4655" t="str">
            <v>RASGO EM CONTRAPISO PARA RAMAIS/ DISTRIBUIÇÃO COM DIÂMETROS MAIORES QUE 40 MM E MENORES OU IGUAIS A 75 MM. AF_05/2015</v>
          </cell>
          <cell r="C4655" t="str">
            <v>M</v>
          </cell>
          <cell r="D4655">
            <v>19.71</v>
          </cell>
        </row>
        <row r="4656">
          <cell r="A4656">
            <v>90446</v>
          </cell>
          <cell r="B4656" t="str">
            <v>RASGO EM CONTRAPISO PARA RAMAIS/ DISTRIBUIÇÃO COM DIÂMETROS MAIORES QUE 75 MM. AF_05/2015</v>
          </cell>
          <cell r="C4656" t="str">
            <v>M</v>
          </cell>
          <cell r="D4656">
            <v>21.42</v>
          </cell>
        </row>
        <row r="4657">
          <cell r="A4657">
            <v>90447</v>
          </cell>
          <cell r="B4657" t="str">
            <v>RASGO EM ALVENARIA PARA ELETRODUTOS COM DIAMETROS MENORES OU IGUAIS A 40 MM. AF_05/2015</v>
          </cell>
          <cell r="C4657" t="str">
            <v>M</v>
          </cell>
          <cell r="D4657">
            <v>4.9800000000000004</v>
          </cell>
        </row>
        <row r="4658">
          <cell r="A4658">
            <v>90451</v>
          </cell>
          <cell r="B4658" t="str">
            <v>PASSANTE TIPO PEÇA EM POLIESTIRENO PARA ABERTURA PARA PASSAGEM DE 1 TUBO, FIXADO EM LAJE. AF_05/2015</v>
          </cell>
          <cell r="C4658" t="str">
            <v>UN</v>
          </cell>
          <cell r="D4658">
            <v>3.29</v>
          </cell>
        </row>
        <row r="4659">
          <cell r="A4659">
            <v>90452</v>
          </cell>
          <cell r="B4659" t="str">
            <v>PASSANTE TIPO PEÇA EM POLIESTIRENO PARA ABERTURA PARA PASSAGEM DE MAIS DE 1 TUBO, FIXADO EM LAJE. AF_05/2015</v>
          </cell>
          <cell r="C4659" t="str">
            <v>UN</v>
          </cell>
          <cell r="D4659">
            <v>13.39</v>
          </cell>
        </row>
        <row r="4660">
          <cell r="A4660">
            <v>90453</v>
          </cell>
          <cell r="B4660" t="str">
            <v>PASSANTE TIPO TUBO DE DIÂMETRO MENOR OU IGUAL A 40 MM, FIXADO EM LAJE. AF_05/2015</v>
          </cell>
          <cell r="C4660" t="str">
            <v>UN</v>
          </cell>
          <cell r="D4660">
            <v>1.96</v>
          </cell>
        </row>
        <row r="4661">
          <cell r="A4661">
            <v>90454</v>
          </cell>
          <cell r="B4661" t="str">
            <v>PASSANTE TIPO TUBO DE DIÂMETRO MAIORES QUE 40 MM E MENORES OU IGUAIS A 75 MM, FIXADO EM LAJE. AF_05/2015</v>
          </cell>
          <cell r="C4661" t="str">
            <v>UN</v>
          </cell>
          <cell r="D4661">
            <v>3.4</v>
          </cell>
        </row>
        <row r="4662">
          <cell r="A4662">
            <v>90455</v>
          </cell>
          <cell r="B4662" t="str">
            <v>PASSANTE TIPO TUBO DE DIÂMETRO MAIOR QUE 75 MM, FIXADO EM LAJE. AF_05/2015</v>
          </cell>
          <cell r="C4662" t="str">
            <v>UN</v>
          </cell>
          <cell r="D4662">
            <v>4.58</v>
          </cell>
        </row>
        <row r="4663">
          <cell r="A4663">
            <v>90456</v>
          </cell>
          <cell r="B4663" t="str">
            <v>QUEBRA EM ALVENARIA PARA INSTALAÇÃO DE CAIXA DE TOMADA (4X4 OU 4X2). AF_05/2015</v>
          </cell>
          <cell r="C4663" t="str">
            <v>UN</v>
          </cell>
          <cell r="D4663">
            <v>3.22</v>
          </cell>
        </row>
        <row r="4664">
          <cell r="A4664">
            <v>90457</v>
          </cell>
          <cell r="B4664" t="str">
            <v>QUEBRA EM ALVENARIA PARA INSTALAÇÃO DE QUADRO DISTRIBUIÇÃO PEQUENO (19X25 CM). AF_05/2015</v>
          </cell>
          <cell r="C4664" t="str">
            <v>UN</v>
          </cell>
          <cell r="D4664">
            <v>7.35</v>
          </cell>
        </row>
        <row r="4665">
          <cell r="A4665">
            <v>90458</v>
          </cell>
          <cell r="B4665" t="str">
            <v>QUEBRA EM ALVENARIA PARA INSTALAÇÃO DE QUADRO DISTRIBUIÇÃO GRANDE (76X40 CM). AF_05/2015</v>
          </cell>
          <cell r="C4665" t="str">
            <v>UN</v>
          </cell>
          <cell r="D4665">
            <v>20.87</v>
          </cell>
        </row>
        <row r="4666">
          <cell r="A4666">
            <v>90459</v>
          </cell>
          <cell r="B4666" t="str">
            <v>QUEBRA EM ALVENARIA PARA INSTALAÇÃO DE ABRIGO PARA MANGUEIRAS (90X60 CM). AF_05/2015</v>
          </cell>
          <cell r="C4666" t="str">
            <v>UN</v>
          </cell>
          <cell r="D4666">
            <v>29.43</v>
          </cell>
        </row>
        <row r="4667">
          <cell r="A4667">
            <v>90460</v>
          </cell>
          <cell r="B4667" t="str">
            <v>PERFILADO DE SEÇÃO 38X76 MM PARA SUPORTE DE ATÉ 3 TUBOS HORIZONTAIS. AF_05/2015</v>
          </cell>
          <cell r="C4667" t="str">
            <v>M</v>
          </cell>
          <cell r="D4667">
            <v>17.989999999999998</v>
          </cell>
        </row>
        <row r="4668">
          <cell r="A4668">
            <v>90461</v>
          </cell>
          <cell r="B4668" t="str">
            <v>PERFILADO DE SEÇÃO 38X76 MM PARA SUPORTE DE MAIS DE 3 TUBOS HORIZONTAIS. AF_05/2015</v>
          </cell>
          <cell r="C4668" t="str">
            <v>M</v>
          </cell>
          <cell r="D4668">
            <v>10.09</v>
          </cell>
        </row>
        <row r="4669">
          <cell r="A4669">
            <v>90462</v>
          </cell>
          <cell r="B4669" t="str">
            <v>PERFILADO DE SEÇÃO 38X38 MM PARA SUPORTE DE ATÉ 3 TUBOS VERTICAIS. AF_05/2015</v>
          </cell>
          <cell r="C4669" t="str">
            <v>M</v>
          </cell>
          <cell r="D4669">
            <v>2.2000000000000002</v>
          </cell>
        </row>
        <row r="4670">
          <cell r="A4670">
            <v>90463</v>
          </cell>
          <cell r="B4670" t="str">
            <v>PERFILADO DE SEÇÃO 38X38 MM PARA SUPORTE DE MAIS DE 3 TUBOS VERTICAIS. AF_05/2015</v>
          </cell>
          <cell r="C4670" t="str">
            <v>M</v>
          </cell>
          <cell r="D4670">
            <v>1.79</v>
          </cell>
        </row>
        <row r="4671">
          <cell r="A4671">
            <v>90466</v>
          </cell>
          <cell r="B4671" t="str">
            <v>CHUMBAMENTO LINEAR EM ALVENARIA PARA RAMAIS/DISTRIBUIÇÃO COM DIÂMETROS MENORES OU IGUAIS A 40 MM. AF_05/2015</v>
          </cell>
          <cell r="C4671" t="str">
            <v>M</v>
          </cell>
          <cell r="D4671">
            <v>9.9700000000000006</v>
          </cell>
        </row>
        <row r="4672">
          <cell r="A4672">
            <v>90467</v>
          </cell>
          <cell r="B4672" t="str">
            <v>CHUMBAMENTO LINEAR EM ALVENARIA PARA RAMAIS/DISTRIBUIÇÃO COM DIÂMETROS MAIORES QUE 40 MM E MENORES OU IGUAIS A 75 MM. AF_05/2015</v>
          </cell>
          <cell r="C4672" t="str">
            <v>M</v>
          </cell>
          <cell r="D4672">
            <v>15.76</v>
          </cell>
        </row>
        <row r="4673">
          <cell r="A4673">
            <v>90468</v>
          </cell>
          <cell r="B4673" t="str">
            <v>CHUMBAMENTO LINEAR EM CONTRAPISO PARA RAMAIS/DISTRIBUIÇÃO COM DIÂMETROS MENORES OU IGUAIS A 40 MM. AF_05/2015</v>
          </cell>
          <cell r="C4673" t="str">
            <v>M</v>
          </cell>
          <cell r="D4673">
            <v>4.34</v>
          </cell>
        </row>
        <row r="4674">
          <cell r="A4674">
            <v>90469</v>
          </cell>
          <cell r="B4674" t="str">
            <v>CHUMBAMENTO LINEAR EM CONTRAPISO PARA RAMAIS/DISTRIBUIÇÃO COM DIÂMETROS MAIORES QUE 40 MM E MENORES OU IGUAIS A 75 MM. AF_05/2015</v>
          </cell>
          <cell r="C4674" t="str">
            <v>M</v>
          </cell>
          <cell r="D4674">
            <v>6.95</v>
          </cell>
        </row>
        <row r="4675">
          <cell r="A4675">
            <v>90470</v>
          </cell>
          <cell r="B4675" t="str">
            <v>CHUMBAMENTO LINEAR EM CONTRAPISO PARA RAMAIS/DISTRIBUIÇÃO COM DIÂMETROS MAIORES QUE 75 MM. AF_05/2015</v>
          </cell>
          <cell r="C4675" t="str">
            <v>M</v>
          </cell>
          <cell r="D4675">
            <v>9.5299999999999994</v>
          </cell>
        </row>
        <row r="4676">
          <cell r="A4676">
            <v>91166</v>
          </cell>
          <cell r="B4676" t="str">
            <v>FIXAÇÃO DE TUBOS HORIZONTAIS DE PEX DIAMETROS IGUAIS OU INFERIORES A 40 MM COM ABRAÇADEIRA PLÁSTICA 390 MM, FIXADA EM LAJE. AF_05/2015</v>
          </cell>
          <cell r="C4676" t="str">
            <v>M</v>
          </cell>
          <cell r="D4676">
            <v>3.17</v>
          </cell>
        </row>
        <row r="4677">
          <cell r="A4677">
            <v>91167</v>
          </cell>
          <cell r="B4677" t="str">
            <v>FIXAÇÃO DE TUBOS HORIZONTAIS DE PPR DIÂMETROS MENORES OU IGUAIS A 40 MM COM ABRAÇADEIRA METÁLICA RÍGIDA TIPO D 1/2", FIXADA EM PERFILADO EM LAJE. AF_05/2015</v>
          </cell>
          <cell r="C4677" t="str">
            <v>M</v>
          </cell>
          <cell r="D4677">
            <v>9.25</v>
          </cell>
        </row>
        <row r="4678">
          <cell r="A4678">
            <v>91168</v>
          </cell>
          <cell r="B4678" t="str">
            <v>FIXAÇÃO DE TUBOS HORIZONTAIS DE PPR DIÂMETROS MAIORES QUE 40 MM E MENORES OU IGUAIS A 75 MM COM ABRAÇADEIRA METÁLICA RÍGIDA TIPO D 1 1/2", FIXADA EM PERFILADO EM LAJE. AF_05/2015</v>
          </cell>
          <cell r="C4678" t="str">
            <v>M</v>
          </cell>
          <cell r="D4678">
            <v>7.02</v>
          </cell>
        </row>
        <row r="4679">
          <cell r="A4679">
            <v>91169</v>
          </cell>
          <cell r="B4679" t="str">
            <v>FIXAÇÃO DE TUBOS HORIZONTAIS DE PPR DIÂMETROS MAIORES QUE 75 MM COM ABRAÇADEIRA METÁLICA RÍGIDA TIPO D 3", FIXADA EM PERFILADO EM LAJE. AF_05/2015</v>
          </cell>
          <cell r="C4679" t="str">
            <v>M</v>
          </cell>
          <cell r="D4679">
            <v>8.31</v>
          </cell>
        </row>
        <row r="4680">
          <cell r="A4680">
            <v>91170</v>
          </cell>
          <cell r="B4680" t="str">
            <v>FIXAÇÃO DE TUBOS HORIZONTAIS DE PVC, CPVC OU COBRE DIÂMETROS MENORES OU IGUAIS A 40 MM OU ELETROCALHAS ATÉ 150MM DE LARGURA, COM ABRAÇADEIRA METÁLICA RÍGIDA TIPO D 1/2, FIXADA EM PERFILADO EM LAJE. AF_05/2015</v>
          </cell>
          <cell r="C4680" t="str">
            <v>M</v>
          </cell>
          <cell r="D4680">
            <v>2.37</v>
          </cell>
        </row>
        <row r="4681">
          <cell r="A4681">
            <v>91171</v>
          </cell>
          <cell r="B4681" t="str">
            <v>FIXAÇÃO DE TUBOS HORIZONTAIS DE PVC, CPVC OU COBRE DIÂMETROS MAIORES QUE 40 MM E MENORES OU IGUAIS A 75 MM COM ABRAÇADEIRA METÁLICA RÍGIDA TIPO D 1 1/2", FIXADA EM PERFILADO EM LAJE. AF_05/2015</v>
          </cell>
          <cell r="C4681" t="str">
            <v>M</v>
          </cell>
          <cell r="D4681">
            <v>2.98</v>
          </cell>
        </row>
        <row r="4682">
          <cell r="A4682">
            <v>91172</v>
          </cell>
          <cell r="B4682" t="str">
            <v>FIXAÇÃO DE TUBOS HORIZONTAIS DE PVC, CPVC OU COBRE DIÂMETROS MAIORES QUE 75 MM COM ABRAÇADEIRA METÁLICA RÍGIDA TIPO D 3", FIXADA EM PERFILADO EM LAJE. AF_05/2015</v>
          </cell>
          <cell r="C4682" t="str">
            <v>M</v>
          </cell>
          <cell r="D4682">
            <v>4.3899999999999997</v>
          </cell>
        </row>
        <row r="4683">
          <cell r="A4683">
            <v>91173</v>
          </cell>
          <cell r="B4683" t="str">
            <v>FIXAÇÃO DE TUBOS VERTICAIS DE PPR DIÂMETROS MENORES OU IGUAIS A 40 MM COM ABRAÇADEIRA METÁLICA RÍGIDA TIPO D 1/2", FIXADA EM PERFILADO EM ALVENARIA. AF_05/2015</v>
          </cell>
          <cell r="C4683" t="str">
            <v>M</v>
          </cell>
          <cell r="D4683">
            <v>1.19</v>
          </cell>
        </row>
        <row r="4684">
          <cell r="A4684">
            <v>91174</v>
          </cell>
          <cell r="B4684" t="str">
            <v>FIXAÇÃO DE TUBOS VERTICAIS DE PPR DIÂMETROS MAIORES QUE 40 MM E MENORES OU IGUAIS A 75 MM COM ABRAÇADEIRA METÁLICA RÍGIDA TIPO D 1 1/2", FIXADA EM PERFILADO EM ALVENARIA. AF_05/2015</v>
          </cell>
          <cell r="C4684" t="str">
            <v>M</v>
          </cell>
          <cell r="D4684">
            <v>2.36</v>
          </cell>
        </row>
        <row r="4685">
          <cell r="A4685">
            <v>91175</v>
          </cell>
          <cell r="B4685" t="str">
            <v>FIXAÇÃO DE TUBOS VERTICAIS DE PPR DIÂMETROS MAIORES QUE 75 MM COM ABRAÇADEIRA METÁLICA RÍGIDA TIPO D 3", FIXADA EM PERFILADO EM ALVENARIA. AF_05/2015</v>
          </cell>
          <cell r="C4685" t="str">
            <v>M</v>
          </cell>
          <cell r="D4685">
            <v>3.86</v>
          </cell>
        </row>
        <row r="4686">
          <cell r="A4686">
            <v>91176</v>
          </cell>
          <cell r="B4686" t="str">
            <v>FIXAÇÃO DE TUBOS HORIZONTAIS DE PPR DIÂMETROS MENORES OU IGUAIS A 40 MM COM ABRAÇADEIRA METÁLICA RÍGIDA TIPO  D  1/2" , FIXADA DIRETAMENTE NA LAJE. AF_05/2015</v>
          </cell>
          <cell r="C4686" t="str">
            <v>M</v>
          </cell>
          <cell r="D4686">
            <v>29.6</v>
          </cell>
        </row>
        <row r="4687">
          <cell r="A4687">
            <v>91177</v>
          </cell>
          <cell r="B4687" t="str">
            <v>FIXAÇÃO DE TUBOS HORIZONTAIS DE PPR DIÂMETROS MAIORES QUE 40 MM E MENORES OU IGUAIS A 75 MM COM ABRAÇADEIRA METÁLICA RÍGIDA TIPO  D  1 1/2" , FIXADA DIRETAMENTE NA LAJE. AF_05/2015</v>
          </cell>
          <cell r="C4687" t="str">
            <v>M</v>
          </cell>
          <cell r="D4687">
            <v>13.53</v>
          </cell>
        </row>
        <row r="4688">
          <cell r="A4688">
            <v>91178</v>
          </cell>
          <cell r="B4688" t="str">
            <v>FIXAÇÃO DE TUBOS HORIZONTAIS DE PPR DIÂMETROS MAIORES QUE 75 MM COM ABRAÇADEIRA METÁLICA RÍGIDA TIPO  D  3" , FIXADA DIRETAMENTE NA LAJE. AF_05/2015</v>
          </cell>
          <cell r="C4688" t="str">
            <v>M</v>
          </cell>
          <cell r="D4688">
            <v>14.06</v>
          </cell>
        </row>
        <row r="4689">
          <cell r="A4689">
            <v>91179</v>
          </cell>
          <cell r="B4689" t="str">
            <v>FIXAÇÃO DE TUBOS HORIZONTAIS DE PVC, CPVC OU COBRE DIÂMETROS MENORES OU IGUAIS A 40 MM COM ABRAÇADEIRA METÁLICA RÍGIDA TIPO  D  1/2" , FIXADA DIRETAMENTE NA LAJE. AF_05/2015</v>
          </cell>
          <cell r="C4689" t="str">
            <v>M</v>
          </cell>
          <cell r="D4689">
            <v>7.58</v>
          </cell>
        </row>
        <row r="4690">
          <cell r="A4690">
            <v>91180</v>
          </cell>
          <cell r="B4690" t="str">
            <v>FIXAÇÃO DE TUBOS HORIZONTAIS DE PVC, CPVC OU COBRE DIÂMETROS MAIORES QUE 40 MM E MENORES OU IGUAIS A 75 MM COM ABRAÇADEIRA METÁLICA RÍGIDA TIPO D 1 1/2, FIXADA DIRETAMENTE NA LAJE. AF_05/2015</v>
          </cell>
          <cell r="C4690" t="str">
            <v>M</v>
          </cell>
          <cell r="D4690">
            <v>6.31</v>
          </cell>
        </row>
        <row r="4691">
          <cell r="A4691">
            <v>91181</v>
          </cell>
          <cell r="B4691" t="str">
            <v>FIXAÇÃO DE TUBOS HORIZONTAIS DE PVC, CPVC OU COBRE DIÂMETROS MAIORES QUE 75 MM COM ABRAÇADEIRA METÁLICA RÍGIDA TIPO  D  3" , FIXADA DIRETAMENTE NA LAJE. AF_05/2015</v>
          </cell>
          <cell r="C4691" t="str">
            <v>M</v>
          </cell>
          <cell r="D4691">
            <v>6.82</v>
          </cell>
        </row>
        <row r="4692">
          <cell r="A4692">
            <v>91182</v>
          </cell>
          <cell r="B4692" t="str">
            <v>FIXAÇÃO DE TUBOS HORIZONTAIS DE PPR DIÂMETROS MENORES OU IGUAIS A 40 MM COM ABRAÇADEIRA METÁLICA FLEXÍVEL 18 MM, FIXADA DIRETAMENTE NA LAJE. AF_05/2015</v>
          </cell>
          <cell r="C4692" t="str">
            <v>M</v>
          </cell>
          <cell r="D4692">
            <v>21.09</v>
          </cell>
        </row>
        <row r="4693">
          <cell r="A4693">
            <v>91183</v>
          </cell>
          <cell r="B4693" t="str">
            <v>FIXAÇÃO DE TUBOS HORIZONTAIS DE PPR DIÂMETROS MAIORES QUE 40 MM E MENORES OU IGUAIS A 75 MM COM ABRAÇADEIRA METÁLICA FLEXÍVEL 18 MM, FIXADA DIRETAMENTE NA LAJE. AF_05/2015</v>
          </cell>
          <cell r="C4693" t="str">
            <v>M</v>
          </cell>
          <cell r="D4693">
            <v>10.38</v>
          </cell>
        </row>
        <row r="4694">
          <cell r="A4694">
            <v>91184</v>
          </cell>
          <cell r="B4694" t="str">
            <v>FIXAÇÃO DE TUBOS HORIZONTAIS DE PPR DIÂMETROS MAIORES QUE 75 MM COM ABRAÇADEIRA METÁLICA FLEXÍVEL 18 MM, FIXADA DIRETAMENTE NA LAJE. AF_05/2015</v>
          </cell>
          <cell r="C4694" t="str">
            <v>M</v>
          </cell>
          <cell r="D4694">
            <v>9.68</v>
          </cell>
        </row>
        <row r="4695">
          <cell r="A4695">
            <v>91185</v>
          </cell>
          <cell r="B4695" t="str">
            <v>FIXAÇÃO DE TUBOS HORIZONTAIS DE PVC, CPVC OU COBRE DIÂMETROS MENORES OU IGUAIS A 40 MM COM ABRAÇADEIRA METÁLICA FLEXÍVEL 18 MM, FIXADA DIRETAMENTE NA LAJE. AF_05/2015</v>
          </cell>
          <cell r="C4695" t="str">
            <v>M</v>
          </cell>
          <cell r="D4695">
            <v>5.41</v>
          </cell>
        </row>
        <row r="4696">
          <cell r="A4696">
            <v>91186</v>
          </cell>
          <cell r="B4696" t="str">
            <v>FIXAÇÃO DE TUBOS HORIZONTAIS DE PVC, CPVC OU COBRE DIÂMETROS MAIORES QUE 40 MM E MENORES OU IGUAIS A 75 MM COM ABRAÇADEIRA METÁLICA FLEXÍVEL 18 MM, FIXADA DIRETAMENTE NA LAJE. AF_05/2015</v>
          </cell>
          <cell r="C4696" t="str">
            <v>M</v>
          </cell>
          <cell r="D4696">
            <v>4.42</v>
          </cell>
        </row>
        <row r="4697">
          <cell r="A4697">
            <v>91187</v>
          </cell>
          <cell r="B4697" t="str">
            <v>FIXAÇÃO DE TUBOS HORIZONTAIS DE PVC, CPVC OU COBRE DIÂMETROS MAIORES QUE 75 MM COM ABRAÇADEIRA METÁLICA FLEXÍVEL 18 MM, FIXADA DIRETAMENTE NA LAJE. AF_05/2015</v>
          </cell>
          <cell r="C4697" t="str">
            <v>M</v>
          </cell>
          <cell r="D4697">
            <v>5.1100000000000003</v>
          </cell>
        </row>
        <row r="4698">
          <cell r="A4698">
            <v>91188</v>
          </cell>
          <cell r="B4698" t="str">
            <v>CHUMBAMENTO PONTUAL DE ABERTURA EM LAJE COM PASSAGEM DE 1 TUBO DE DIAMETRO EQUIVALENTE IGUAL À  50 MM. AF_05/2015</v>
          </cell>
          <cell r="C4698" t="str">
            <v>UN</v>
          </cell>
          <cell r="D4698">
            <v>5.26</v>
          </cell>
        </row>
        <row r="4699">
          <cell r="A4699">
            <v>91189</v>
          </cell>
          <cell r="B4699" t="str">
            <v>CHUMBAMENTO PONTUAL DE ABERTURA EM LAJE COM PASSAGEM DE MAIS DE 1 TUBO DE  DIAMETRO EQUIVALENTE IGUAL À  50 MM. AF_05/2015</v>
          </cell>
          <cell r="C4699" t="str">
            <v>UN</v>
          </cell>
          <cell r="D4699">
            <v>34.299999999999997</v>
          </cell>
        </row>
        <row r="4700">
          <cell r="A4700">
            <v>91190</v>
          </cell>
          <cell r="B4700" t="str">
            <v>CHUMBAMENTO PONTUAL EM PASSAGEM DE TUBO COM DIÂMETRO MENOR OU IGUAL A 40 MM. AF_05/2015</v>
          </cell>
          <cell r="C4700" t="str">
            <v>UN</v>
          </cell>
          <cell r="D4700">
            <v>3.86</v>
          </cell>
        </row>
        <row r="4701">
          <cell r="A4701">
            <v>91191</v>
          </cell>
          <cell r="B4701" t="str">
            <v>CHUMBAMENTO PONTUAL EM PASSAGEM DE TUBO COM DIÂMETROS ENTRE 40 MM E 75 MM. AF_05/2015</v>
          </cell>
          <cell r="C4701" t="str">
            <v>UN</v>
          </cell>
          <cell r="D4701">
            <v>4.0999999999999996</v>
          </cell>
        </row>
        <row r="4702">
          <cell r="A4702">
            <v>91192</v>
          </cell>
          <cell r="B4702" t="str">
            <v>CHUMBAMENTO PONTUAL EM PASSAGEM DE TUBO COM DIÂMETRO MAIOR QUE 75 MM. AF_05/2015</v>
          </cell>
          <cell r="C4702" t="str">
            <v>UN</v>
          </cell>
          <cell r="D4702">
            <v>4.55</v>
          </cell>
        </row>
        <row r="4703">
          <cell r="A4703">
            <v>91222</v>
          </cell>
          <cell r="B4703" t="str">
            <v>RASGO EM ALVENARIA PARA RAMAIS/ DISTRIBUIÇÃO COM DIÂMETROS MAIORES QUE 40 MM E MENORES OU IGUAIS A 75 MM. AF_05/2015</v>
          </cell>
          <cell r="C4703" t="str">
            <v>M</v>
          </cell>
          <cell r="D4703">
            <v>10.82</v>
          </cell>
        </row>
        <row r="4704">
          <cell r="A4704">
            <v>94480</v>
          </cell>
          <cell r="B4704" t="str">
            <v>CONJUNTO HIDRÁULICO PARA INSTALAÇÃO DE BOMBA EM AÇO ROSCÁVEL, DN SUCÇÃO 65 (2½) E DN RECALQUE 50 (2), PARA EDIFICAÇÃO ENTRE 12 E 18 PAVIMENTOS  FORNECIMENTO E INSTALAÇÃO. AF_06/2016</v>
          </cell>
          <cell r="C4704" t="str">
            <v>UN</v>
          </cell>
          <cell r="D4704">
            <v>1625.27</v>
          </cell>
        </row>
        <row r="4705">
          <cell r="A4705">
            <v>94481</v>
          </cell>
          <cell r="B4705" t="str">
            <v>CONJUNTO HIDRÁULICO PARA INSTALAÇÃO DE BOMBA EM AÇO ROSCÁVEL, DN SUCÇÃO 50 (2) E DN RECALQUE 40 (1 1/2), PARA EDIFICAÇÃO ENTRE 8 E 12 PAVIMENTOS  FORNECIMENTO E INSTALAÇÃO. AF_06/2016</v>
          </cell>
          <cell r="C4705" t="str">
            <v>UN</v>
          </cell>
          <cell r="D4705">
            <v>1171.04</v>
          </cell>
        </row>
        <row r="4706">
          <cell r="A4706">
            <v>94482</v>
          </cell>
          <cell r="B4706" t="str">
            <v>CONJUNTO HIDRÁULICO PARA INSTALAÇÃO DE BOMBA EM AÇO ROSCÁVEL, DN SUCÇÃO 40 (1 1/2) E DN RECALQUE 32 (1 1/4), PARA EDIFICAÇÃO ENTRE 4 E 8 PAVIMENTOS  FORNECIMENTO E INSTALAÇÃO. AF_06/2016</v>
          </cell>
          <cell r="C4706" t="str">
            <v>UN</v>
          </cell>
          <cell r="D4706">
            <v>947.61</v>
          </cell>
        </row>
        <row r="4707">
          <cell r="A4707">
            <v>94483</v>
          </cell>
          <cell r="B4707" t="str">
            <v>CONJUNTO HIDRÁULICO PARA INSTALAÇÃO DE BOMBA EM AÇO ROSCÁVEL, DN SUCÇÃO 32 (1 1/4) E DN RECALQUE 25 (1), PARA EDIFICAÇÃO ATÉ 4 PAVIMENTOS  FORNECIMENTO E INSTALAÇÃO. AF_06/2016</v>
          </cell>
          <cell r="C4707" t="str">
            <v>UN</v>
          </cell>
          <cell r="D4707">
            <v>809.06</v>
          </cell>
        </row>
        <row r="4708">
          <cell r="A4708">
            <v>95541</v>
          </cell>
          <cell r="B4708" t="str">
            <v>FIXAÇÃO UTILIZANDO PARAFUSO E BUCHA DE NYLON, SOMENTE MÃO DE OBRA. AF_10/2016</v>
          </cell>
          <cell r="C4708" t="str">
            <v>UN</v>
          </cell>
          <cell r="D4708">
            <v>3.58</v>
          </cell>
        </row>
        <row r="4709">
          <cell r="A4709">
            <v>95573</v>
          </cell>
          <cell r="B4709" t="str">
            <v>MÃO-FRANCESA EM AÇO, ABAS IGUAIS 40 CM, CAPACIDADE MÍNIMA 70 KG, BRANCO  FORNECIMENTO E INSTALAÇÃO. AF_11/2016</v>
          </cell>
          <cell r="C4709" t="str">
            <v>UN</v>
          </cell>
          <cell r="D4709">
            <v>17.579999999999998</v>
          </cell>
        </row>
        <row r="4710">
          <cell r="A4710">
            <v>95574</v>
          </cell>
          <cell r="B4710" t="str">
            <v>MÃO-FRANCESA EM AÇO, ABAS IGUAIS 30 CM, CAPACIDADE MÍNIMA 60 KG, BRANCO  FORNECIMENTO E INSTALAÇÃO. AF_11/2016</v>
          </cell>
          <cell r="C4710" t="str">
            <v>UN</v>
          </cell>
          <cell r="D4710">
            <v>15.45</v>
          </cell>
        </row>
        <row r="4711">
          <cell r="A4711">
            <v>96559</v>
          </cell>
          <cell r="B4711" t="str">
            <v>PERFILADO DE SEÇÃO 38X76 MM PARA SUPORTE DE DUTO EM CHAPA GALVANIZADA BITOLA 26. AF_07/2017</v>
          </cell>
          <cell r="C4711" t="str">
            <v>M2</v>
          </cell>
          <cell r="D4711">
            <v>50.73</v>
          </cell>
        </row>
        <row r="4712">
          <cell r="A4712">
            <v>96560</v>
          </cell>
          <cell r="B4712" t="str">
            <v>PERFILADO DE SEÇÃO 38X76 MM PARA SUPORTE DE DUTO EM CHAPA GALVANIZADA BITOLA 24. AF_07/2017</v>
          </cell>
          <cell r="C4712" t="str">
            <v>M2</v>
          </cell>
          <cell r="D4712">
            <v>27.02</v>
          </cell>
        </row>
        <row r="4713">
          <cell r="A4713">
            <v>96561</v>
          </cell>
          <cell r="B4713" t="str">
            <v>PERFILADO DE SEÇÃO 38X76 MM PARA SUPORTE DE DUTO EM CHAPA GALVANIZADA BITOLA 22. AF_07/2017</v>
          </cell>
          <cell r="C4713" t="str">
            <v>M2</v>
          </cell>
          <cell r="D4713">
            <v>17.14</v>
          </cell>
        </row>
        <row r="4714">
          <cell r="A4714">
            <v>96562</v>
          </cell>
          <cell r="B4714" t="str">
            <v>PERFILADO DE SEÇÃO 38X76 MM PARA SUPORTE DE ELETROCALHA LISA OU PERFURADA EM AÇO GALVANIZADO, LARGURA 200 OU 400 MM E ALTURA 50 MM. AF_07/2017</v>
          </cell>
          <cell r="C4714" t="str">
            <v>M</v>
          </cell>
          <cell r="D4714">
            <v>27.06</v>
          </cell>
        </row>
        <row r="4715">
          <cell r="A4715">
            <v>96563</v>
          </cell>
          <cell r="B4715" t="str">
            <v>PERFILADO DE SEÇÃO 38X76 MM PARA SUPORTE DE ELETROCALHA LISA OU PERFURADA EM AÇO GALVANIZADO, LARGURA 500 OU 800 MM E ALTURA 50 MM. AF_07/2017</v>
          </cell>
          <cell r="C4715" t="str">
            <v>M</v>
          </cell>
          <cell r="D4715">
            <v>29.92</v>
          </cell>
        </row>
        <row r="4716">
          <cell r="A4716" t="str">
            <v>73826/1</v>
          </cell>
          <cell r="B4716" t="str">
            <v>INSTALACAO DE COMPRESSOR DE AR, POTENCIA &lt;= 5 CV</v>
          </cell>
          <cell r="C4716" t="str">
            <v>UN</v>
          </cell>
          <cell r="D4716">
            <v>395.5</v>
          </cell>
        </row>
        <row r="4717">
          <cell r="A4717" t="str">
            <v>73826/2</v>
          </cell>
          <cell r="B4717" t="str">
            <v>INSTALACAO DE COMPRESSOR DE AR, POTENCIA &gt; 5 E &lt;= 10 CV</v>
          </cell>
          <cell r="C4717" t="str">
            <v>UN</v>
          </cell>
          <cell r="D4717">
            <v>514.15</v>
          </cell>
        </row>
        <row r="4718">
          <cell r="A4718" t="str">
            <v>73834/1</v>
          </cell>
          <cell r="B4718" t="str">
            <v>INSTALACAO DE CONJ.MOTO BOMBA SUBMERSIVEL ATE 10 CV</v>
          </cell>
          <cell r="C4718" t="str">
            <v>UN</v>
          </cell>
          <cell r="D4718">
            <v>167.72</v>
          </cell>
        </row>
        <row r="4719">
          <cell r="A4719" t="str">
            <v>73834/2</v>
          </cell>
          <cell r="B4719" t="str">
            <v>INSTALACAO DE CONJ.MOTO BOMBA SUBMERSIVEL DE 11 A 25 CV</v>
          </cell>
          <cell r="C4719" t="str">
            <v>UN</v>
          </cell>
          <cell r="D4719">
            <v>268.36</v>
          </cell>
        </row>
        <row r="4720">
          <cell r="A4720" t="str">
            <v>73834/3</v>
          </cell>
          <cell r="B4720" t="str">
            <v>INSTALACAO DE CONJ.MOTO BOMBA SUBMERSIVEL DE 26 A 50 CV</v>
          </cell>
          <cell r="C4720" t="str">
            <v>UN</v>
          </cell>
          <cell r="D4720">
            <v>536.72</v>
          </cell>
        </row>
        <row r="4721">
          <cell r="A4721" t="str">
            <v>73834/4</v>
          </cell>
          <cell r="B4721" t="str">
            <v>INSTALACAO DE CONJ.MOTO BOMBA SUBMERSIVEL DE 51 A 100 CV</v>
          </cell>
          <cell r="C4721" t="str">
            <v>UN</v>
          </cell>
          <cell r="D4721">
            <v>805.08</v>
          </cell>
        </row>
        <row r="4722">
          <cell r="A4722" t="str">
            <v>73835/1</v>
          </cell>
          <cell r="B4722" t="str">
            <v>INSTALACAO DE CONJ.MOTO BOMBA VERTICAL POT &lt;= 100 CV</v>
          </cell>
          <cell r="C4722" t="str">
            <v>UN</v>
          </cell>
          <cell r="D4722">
            <v>1028</v>
          </cell>
        </row>
        <row r="4723">
          <cell r="A4723" t="str">
            <v>73835/2</v>
          </cell>
          <cell r="B4723" t="str">
            <v>INSTALACAO DE CONJ.MOTO BOMBA VERTICAL 100 &lt; POT &lt;= 200 CV</v>
          </cell>
          <cell r="C4723" t="str">
            <v>UN</v>
          </cell>
          <cell r="D4723">
            <v>1398.08</v>
          </cell>
        </row>
        <row r="4724">
          <cell r="A4724" t="str">
            <v>73835/3</v>
          </cell>
          <cell r="B4724" t="str">
            <v>INSTALACAO DE CONJ.MOTO BOMBA VERTICAL 200 &lt; POT &lt;= 300 CV</v>
          </cell>
          <cell r="C4724" t="str">
            <v>UN</v>
          </cell>
          <cell r="D4724">
            <v>1562.56</v>
          </cell>
        </row>
        <row r="4725">
          <cell r="A4725" t="str">
            <v>73836/1</v>
          </cell>
          <cell r="B4725" t="str">
            <v>INSTALACAO DE CONJ.MOTO BOMBA HORIZONTAL ATE 10 CV</v>
          </cell>
          <cell r="C4725" t="str">
            <v>UN</v>
          </cell>
          <cell r="D4725">
            <v>411.2</v>
          </cell>
        </row>
        <row r="4726">
          <cell r="A4726" t="str">
            <v>73836/2</v>
          </cell>
          <cell r="B4726" t="str">
            <v>INSTALACAO DE CONJ.MOTO BOMBA HORIZONTAL DE 12,5 A 25 CV</v>
          </cell>
          <cell r="C4726" t="str">
            <v>UN</v>
          </cell>
          <cell r="D4726">
            <v>534.55999999999995</v>
          </cell>
        </row>
        <row r="4727">
          <cell r="A4727" t="str">
            <v>73836/3</v>
          </cell>
          <cell r="B4727" t="str">
            <v>INSTALACAO DE CONJ.MOTO BOMBA HORIZONTAL DE 30 A 75 CV</v>
          </cell>
          <cell r="C4727" t="str">
            <v>UN</v>
          </cell>
          <cell r="D4727">
            <v>822.4</v>
          </cell>
        </row>
        <row r="4728">
          <cell r="A4728" t="str">
            <v>73836/4</v>
          </cell>
          <cell r="B4728" t="str">
            <v>INSTALACAO DE CONJ.MOTO BOMBA HORIZONTAL DE 100 A 150 CV</v>
          </cell>
          <cell r="C4728" t="str">
            <v>UN</v>
          </cell>
          <cell r="D4728">
            <v>1315.84</v>
          </cell>
        </row>
        <row r="4729">
          <cell r="A4729" t="str">
            <v>73837/1</v>
          </cell>
          <cell r="B4729" t="str">
            <v>INSTALACAO DE CONJ.MOTO BOMBA SUBMERSO ATE 5 CV</v>
          </cell>
          <cell r="C4729" t="str">
            <v>UN</v>
          </cell>
          <cell r="D4729">
            <v>167.72</v>
          </cell>
        </row>
        <row r="4730">
          <cell r="A4730" t="str">
            <v>73837/2</v>
          </cell>
          <cell r="B4730" t="str">
            <v>INSTALACAO DE CONJ.MOTO BOMBA SUBMERSO DE 6 A 25 CV</v>
          </cell>
          <cell r="C4730" t="str">
            <v>UN</v>
          </cell>
          <cell r="D4730">
            <v>335.45</v>
          </cell>
        </row>
        <row r="4731">
          <cell r="A4731" t="str">
            <v>73837/3</v>
          </cell>
          <cell r="B4731" t="str">
            <v>INSTALACAO DE CONJ.MOTO BOMBA SUBMERSO DE 26 A 50 CV</v>
          </cell>
          <cell r="C4731" t="str">
            <v>UN</v>
          </cell>
          <cell r="D4731">
            <v>670.9</v>
          </cell>
        </row>
        <row r="4732">
          <cell r="A4732">
            <v>73612</v>
          </cell>
          <cell r="B4732" t="str">
            <v>INSTALACAO DE CLORADOR</v>
          </cell>
          <cell r="C4732" t="str">
            <v>UN</v>
          </cell>
          <cell r="D4732">
            <v>325.5</v>
          </cell>
        </row>
        <row r="4733">
          <cell r="A4733">
            <v>73660</v>
          </cell>
          <cell r="B4733" t="str">
            <v>LEITO FILTRANTE - ASSENTAMENTO DE BLOCOS LEOPOLD</v>
          </cell>
          <cell r="C4733" t="str">
            <v>M2</v>
          </cell>
          <cell r="D4733">
            <v>67.25</v>
          </cell>
        </row>
        <row r="4734">
          <cell r="A4734">
            <v>73693</v>
          </cell>
          <cell r="B4734" t="str">
            <v>LEITO FILTRANTE - COLOCACAO DE LONA PLASTICA</v>
          </cell>
          <cell r="C4734" t="str">
            <v>M2</v>
          </cell>
          <cell r="D4734">
            <v>19.95</v>
          </cell>
        </row>
        <row r="4735">
          <cell r="A4735">
            <v>73694</v>
          </cell>
          <cell r="B4735" t="str">
            <v>INSTALACAO DE BOMBA DOSADORA</v>
          </cell>
          <cell r="C4735" t="str">
            <v>UN</v>
          </cell>
          <cell r="D4735">
            <v>132.47</v>
          </cell>
        </row>
        <row r="4736">
          <cell r="A4736">
            <v>73695</v>
          </cell>
          <cell r="B4736" t="str">
            <v>INSTALACAO DE AGITADOR</v>
          </cell>
          <cell r="C4736" t="str">
            <v>UN</v>
          </cell>
          <cell r="D4736">
            <v>68.13</v>
          </cell>
        </row>
        <row r="4737">
          <cell r="A4737" t="str">
            <v>73824/1</v>
          </cell>
          <cell r="B4737" t="str">
            <v>INSTALACAO DE MISTURADOR VERTICAL</v>
          </cell>
          <cell r="C4737" t="str">
            <v>UN</v>
          </cell>
          <cell r="D4737">
            <v>325.5</v>
          </cell>
        </row>
        <row r="4738">
          <cell r="A4738" t="str">
            <v>73825/2</v>
          </cell>
          <cell r="B4738" t="str">
            <v>VERTEDOR TRIANGULAR DE ALUMINIO</v>
          </cell>
          <cell r="C4738" t="str">
            <v>M2</v>
          </cell>
          <cell r="D4738">
            <v>890.7</v>
          </cell>
        </row>
        <row r="4739">
          <cell r="A4739" t="str">
            <v>73873/1</v>
          </cell>
          <cell r="B4739" t="str">
            <v>LEITO FILTRANTE - COLOCACAO E APILOAMENTO DE TERRA NO FILTRO</v>
          </cell>
          <cell r="C4739" t="str">
            <v>M3</v>
          </cell>
          <cell r="D4739">
            <v>75.23</v>
          </cell>
        </row>
        <row r="4740">
          <cell r="A4740" t="str">
            <v>73873/2</v>
          </cell>
          <cell r="B4740" t="str">
            <v>LEITO FILTRANTE - FORN.E ENCHIMENTO C/ BRITA NO. 4</v>
          </cell>
          <cell r="C4740" t="str">
            <v>M3</v>
          </cell>
          <cell r="D4740">
            <v>181.21</v>
          </cell>
        </row>
        <row r="4741">
          <cell r="A4741" t="str">
            <v>73873/3</v>
          </cell>
          <cell r="B4741" t="str">
            <v>LEITO FILTRANTE - COLOCACAO DE AREIA NOS FILTROS</v>
          </cell>
          <cell r="C4741" t="str">
            <v>M3</v>
          </cell>
          <cell r="D4741">
            <v>75.23</v>
          </cell>
        </row>
        <row r="4742">
          <cell r="A4742" t="str">
            <v>73873/4</v>
          </cell>
          <cell r="B4742" t="str">
            <v>LEITO FILTRANTE - COLOCACAO DE PEDREGULHOS NOS FILTROS</v>
          </cell>
          <cell r="C4742" t="str">
            <v>M3</v>
          </cell>
          <cell r="D4742">
            <v>82.4</v>
          </cell>
        </row>
        <row r="4743">
          <cell r="A4743" t="str">
            <v>73873/5</v>
          </cell>
          <cell r="B4743" t="str">
            <v>LEITO FILTRANTE - COLOCACAO DE ANTRACITO NOS FILTROS</v>
          </cell>
          <cell r="C4743" t="str">
            <v>M3</v>
          </cell>
          <cell r="D4743">
            <v>75.23</v>
          </cell>
        </row>
        <row r="4744">
          <cell r="A4744" t="str">
            <v>73827/1</v>
          </cell>
          <cell r="B4744" t="str">
            <v>KIT CAVALETE PVC COM REGISTRO 1/2" - FORNECIMENTO E INSTALAÇÃO</v>
          </cell>
          <cell r="C4744" t="str">
            <v>UN</v>
          </cell>
          <cell r="D4744">
            <v>69.52</v>
          </cell>
        </row>
        <row r="4745">
          <cell r="A4745" t="str">
            <v>74218/1</v>
          </cell>
          <cell r="B4745" t="str">
            <v>KIT CAVALETE PVC COM REGISTRO 3/4" - FORNECIMENTO E INSTALACAO</v>
          </cell>
          <cell r="C4745" t="str">
            <v>UN</v>
          </cell>
          <cell r="D4745">
            <v>67.56</v>
          </cell>
        </row>
        <row r="4746">
          <cell r="A4746" t="str">
            <v>74253/1</v>
          </cell>
          <cell r="B4746" t="str">
            <v>RAMAL PREDIAL EM TUBO PEAD 20MM - FORNECIMENTO, INSTALAÇÃO, ESCAVAÇÃO E REATERRO</v>
          </cell>
          <cell r="C4746" t="str">
            <v>M</v>
          </cell>
          <cell r="D4746">
            <v>23.05</v>
          </cell>
        </row>
        <row r="4747">
          <cell r="A4747">
            <v>83878</v>
          </cell>
          <cell r="B4747" t="str">
            <v>LIGACAO DA REDE 50MM AO RAMAL PREDIAL 1/2"</v>
          </cell>
          <cell r="C4747" t="str">
            <v>UN</v>
          </cell>
          <cell r="D4747">
            <v>35.36</v>
          </cell>
        </row>
        <row r="4748">
          <cell r="A4748">
            <v>83879</v>
          </cell>
          <cell r="B4748" t="str">
            <v>LIGACAO DA REDE 75MM AO RAMAL PREDIAL 1/2"</v>
          </cell>
          <cell r="C4748" t="str">
            <v>UN</v>
          </cell>
          <cell r="D4748">
            <v>42.2</v>
          </cell>
        </row>
        <row r="4749">
          <cell r="A4749">
            <v>73658</v>
          </cell>
          <cell r="B4749" t="str">
            <v>LIGAÇÃO DOMICILIAR DE ESGOTO DN 100MM, DA CASA ATÉ A CAIXA, COMPOSTO POR 10,0M TUBO DE PVC ESGOTO PREDIAL DN 100MM E CAIXA DE ALVENARIA COM TAMPA DE CONCRETO - FORNECIMENTO E INSTALAÇÃO</v>
          </cell>
          <cell r="C4749" t="str">
            <v>UN</v>
          </cell>
          <cell r="D4749">
            <v>513.84</v>
          </cell>
        </row>
        <row r="4750">
          <cell r="A4750">
            <v>93350</v>
          </cell>
          <cell r="B4750"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4750" t="str">
            <v>UN</v>
          </cell>
          <cell r="D4750">
            <v>756.79</v>
          </cell>
        </row>
        <row r="4751">
          <cell r="A4751">
            <v>93351</v>
          </cell>
          <cell r="B4751"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4751" t="str">
            <v>UN</v>
          </cell>
          <cell r="D4751">
            <v>616.70000000000005</v>
          </cell>
        </row>
        <row r="4752">
          <cell r="A4752">
            <v>93352</v>
          </cell>
          <cell r="B4752"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4752" t="str">
            <v>UN</v>
          </cell>
          <cell r="D4752">
            <v>477.33</v>
          </cell>
        </row>
        <row r="4753">
          <cell r="A4753">
            <v>93353</v>
          </cell>
          <cell r="B4753"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4753" t="str">
            <v>UN</v>
          </cell>
          <cell r="D4753">
            <v>341.64</v>
          </cell>
        </row>
        <row r="4754">
          <cell r="A4754">
            <v>93354</v>
          </cell>
          <cell r="B4754"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4754" t="str">
            <v>UN</v>
          </cell>
          <cell r="D4754">
            <v>470.96</v>
          </cell>
        </row>
        <row r="4755">
          <cell r="A4755">
            <v>93355</v>
          </cell>
          <cell r="B4755"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4755" t="str">
            <v>UN</v>
          </cell>
          <cell r="D4755">
            <v>391.36</v>
          </cell>
        </row>
        <row r="4756">
          <cell r="A4756">
            <v>93356</v>
          </cell>
          <cell r="B4756"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4756" t="str">
            <v>UN</v>
          </cell>
          <cell r="D4756">
            <v>310.83</v>
          </cell>
        </row>
        <row r="4757">
          <cell r="A4757">
            <v>93357</v>
          </cell>
          <cell r="B4757"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4757" t="str">
            <v>UN</v>
          </cell>
          <cell r="D4757">
            <v>232.29</v>
          </cell>
        </row>
        <row r="4758">
          <cell r="A4758">
            <v>83335</v>
          </cell>
          <cell r="B4758" t="str">
            <v>ESCAVACAO SUBMERSA COM DRAGA DE MANDIBULA</v>
          </cell>
          <cell r="C4758" t="str">
            <v>M3</v>
          </cell>
          <cell r="D4758">
            <v>32.29</v>
          </cell>
        </row>
        <row r="4759">
          <cell r="A4759">
            <v>88548</v>
          </cell>
          <cell r="B4759" t="str">
            <v>DRAGAGEM (C/ ESCAVADEIRA DRAG LINE DE ARRASTE 140HP)</v>
          </cell>
          <cell r="C4759" t="str">
            <v>M3</v>
          </cell>
          <cell r="D4759">
            <v>25.89</v>
          </cell>
        </row>
        <row r="4760">
          <cell r="A4760" t="str">
            <v>73903/1</v>
          </cell>
          <cell r="B4760" t="str">
            <v>LIMPEZA SUPERFICIAL DA CAMADA VEGETAL EM JAZIDA</v>
          </cell>
          <cell r="C4760" t="str">
            <v>M2</v>
          </cell>
          <cell r="D4760">
            <v>0.31</v>
          </cell>
        </row>
        <row r="4761">
          <cell r="A4761" t="str">
            <v>74151/1</v>
          </cell>
          <cell r="B4761" t="str">
            <v>ESCAVACAO E CARGA MATERIAL 1A CATEGORIA, UTILIZANDO TRATOR DE ESTEIRAS DE 110 A 160HP COM LAMINA, PESO OPERACIONAL * 13T  E PA CARREGADEIRA COM 170 HP.</v>
          </cell>
          <cell r="C4761" t="str">
            <v>M3</v>
          </cell>
          <cell r="D4761">
            <v>2.54</v>
          </cell>
        </row>
        <row r="4762">
          <cell r="A4762" t="str">
            <v>74154/1</v>
          </cell>
          <cell r="B4762" t="str">
            <v>ESCAVACAO, CARGA E TRANSPORTE DE  MATERIAL DE 1A CATEGORIA COM TRATOR SOBRE ESTEIRAS 347 HP E CACAMBA 6M3,  DMT 50 A 200M</v>
          </cell>
          <cell r="C4762" t="str">
            <v>M3</v>
          </cell>
          <cell r="D4762">
            <v>3.76</v>
          </cell>
        </row>
        <row r="4763">
          <cell r="A4763" t="str">
            <v>74155/1</v>
          </cell>
          <cell r="B4763" t="str">
            <v>ESCAVACAO E TRANSPORTE DE MATERIAL DE  1A CAT DMT 50M COM TRATOR SOBRE  ESTEIRAS 347 HP COM LAMINA E ESCARIFICADOR</v>
          </cell>
          <cell r="C4763" t="str">
            <v>M3</v>
          </cell>
          <cell r="D4763">
            <v>1.36</v>
          </cell>
        </row>
        <row r="4764">
          <cell r="A4764" t="str">
            <v>74155/2</v>
          </cell>
          <cell r="B4764" t="str">
            <v>ESCAVACAO E TRANSPORTE DE MATERIAL DE  2A CAT DMT 50M COM TRATOR SOBRE  ESTEIRAS 347 HP COM LAMINA E ESCARIFICADOR</v>
          </cell>
          <cell r="C4764" t="str">
            <v>M3</v>
          </cell>
          <cell r="D4764">
            <v>2.64</v>
          </cell>
        </row>
        <row r="4765">
          <cell r="A4765" t="str">
            <v>74205/1</v>
          </cell>
          <cell r="B4765" t="str">
            <v>ESCAVACAO MECANICA DE MATERIAL 1A. CATEGORIA, PROVENIENTE DE CORTE DE SUBLEITO (C/TRATOR ESTEIRAS  160HP)</v>
          </cell>
          <cell r="C4765" t="str">
            <v>M3</v>
          </cell>
          <cell r="D4765">
            <v>1.33</v>
          </cell>
        </row>
        <row r="4766">
          <cell r="A4766">
            <v>79473</v>
          </cell>
          <cell r="B4766" t="str">
            <v>CORTE E ATERRO COMPENSADO</v>
          </cell>
          <cell r="C4766" t="str">
            <v>M3</v>
          </cell>
          <cell r="D4766">
            <v>4.67</v>
          </cell>
        </row>
        <row r="4767">
          <cell r="A4767">
            <v>79480</v>
          </cell>
          <cell r="B4767" t="str">
            <v>ESCAVACAO MECANICA CAMPO ABERTO EM SOLO EXCETO ROCHA ATE 2,00M PROFUNDIDADE</v>
          </cell>
          <cell r="C4767" t="str">
            <v>M3</v>
          </cell>
          <cell r="D4767">
            <v>1.92</v>
          </cell>
        </row>
        <row r="4768">
          <cell r="A4768">
            <v>83336</v>
          </cell>
          <cell r="B4768" t="str">
            <v>ESCAVACAO MECANICA PARA ACERTO DE TALUDES, EM MATERIAL DE 1A CATEGORIA, COM ESCAVADEIRA HIDRAULICA</v>
          </cell>
          <cell r="C4768" t="str">
            <v>M3</v>
          </cell>
          <cell r="D4768">
            <v>3.84</v>
          </cell>
        </row>
        <row r="4769">
          <cell r="A4769">
            <v>83338</v>
          </cell>
          <cell r="B4769" t="str">
            <v>ESCAVACAO MECANICA, A CEU ABERTO, EM MATERIAL DE 1A CATEGORIA, COM ESCAVADEIRA HIDRAULICA, CAPACIDADE DE 0,78 M3</v>
          </cell>
          <cell r="C4769" t="str">
            <v>M3</v>
          </cell>
          <cell r="D4769">
            <v>2.08</v>
          </cell>
        </row>
        <row r="4770">
          <cell r="A4770">
            <v>89885</v>
          </cell>
          <cell r="B4770" t="str">
            <v>ESCAVAÇÃO VERTICAL A CÉU ABERTO, INCLUINDO CARGA, DESCARGA E TRANSPORTE, EM SOLO DE 1ª CATEGORIA COM ESCAVADEIRA HIDRÁULICA (CAÇAMBA: 0,8 M³ / 111 HP), FROTA DE 3 CAMINHÕES BASCULANTES DE 14 M³, DMT DE 0,2 KM E VELOCIDADE MÉDIA 4 KM/H. AF_12/2013</v>
          </cell>
          <cell r="C4770" t="str">
            <v>M3</v>
          </cell>
          <cell r="D4770">
            <v>7.02</v>
          </cell>
        </row>
        <row r="4771">
          <cell r="A4771">
            <v>89886</v>
          </cell>
          <cell r="B4771" t="str">
            <v>ESCAVAÇÃO VERTICAL A CÉU ABERTO, INCLUINDO CARGA, DESCARGA E TRANSPORTE, EM SOLO DE 1ª CATEGORIA COM ESCAVADEIRA HIDRÁULICA (CAÇAMBA: 0,8 M³ / 111 HP), FROTA DE 3 CAMINHÕES BASCULANTES DE 14 M³, DMT DE 0,3 KM E VELOCIDADE MÉDIA 5,9 KM/H. AF_12/2013</v>
          </cell>
          <cell r="C4771" t="str">
            <v>M3</v>
          </cell>
          <cell r="D4771">
            <v>7.05</v>
          </cell>
        </row>
        <row r="4772">
          <cell r="A4772">
            <v>89887</v>
          </cell>
          <cell r="B4772" t="str">
            <v>ESCAVAÇÃO VERTICAL A CÉU ABERTO, INCLUINDO CARGA, DESCARGA E TRANSPORTE, EM SOLO DE 1ª CATEGORIA COM ESCAVADEIRA HIDRÁULICA (CAÇAMBA: 0,8 M³ / 111 HP), FROTA DE 3 CAMINHÕES BASCULANTES DE 14 M³, DMT DE 0,6 KM E VELOCIDADE MÉDIA 10 KM/H. AF_12/2013</v>
          </cell>
          <cell r="C4772" t="str">
            <v>M3</v>
          </cell>
          <cell r="D4772">
            <v>7.3</v>
          </cell>
        </row>
        <row r="4773">
          <cell r="A4773">
            <v>89888</v>
          </cell>
          <cell r="B4773" t="str">
            <v>ESCAVAÇÃO VERTICAL A CÉU ABERTO, INCLUINDO CARGA, DESCARGA E TRANSPORTE, EM SOLO DE 1ª CATEGORIA COM ESCAVADEIRA HIDRÁULICA (CAÇAMBA: 0,8 M³ / 111 HP), FROTA DE 3 CAMINHÕES BASCULANTES DE 14 M³, DMT DE 0,8 KM E VELOCIDADE MÉDIA 14 KM/H. AF_12/2013</v>
          </cell>
          <cell r="C4773" t="str">
            <v>M3</v>
          </cell>
          <cell r="D4773">
            <v>7.22</v>
          </cell>
        </row>
        <row r="4774">
          <cell r="A4774">
            <v>89889</v>
          </cell>
          <cell r="B4774" t="str">
            <v>ESCAVAÇÃO VERTICAL A CÉU ABERTO, INCLUINDO CARGA, DESCARGA E TRANSPORTE, EM SOLO DE 1ª CATEGORIA COM ESCAVADEIRA HIDRÁULICA (CAÇAMBA: 0,8 M³ / 111 HP), FROTA DE 3 CAMINHÕES BASCULANTES DE 14 M³, DMT DE 1 KM E VELOCIDADE MÉDIA 15 KM/H. AF_12/2013</v>
          </cell>
          <cell r="C4774" t="str">
            <v>M3</v>
          </cell>
          <cell r="D4774">
            <v>7.49</v>
          </cell>
        </row>
        <row r="4775">
          <cell r="A4775">
            <v>89890</v>
          </cell>
          <cell r="B4775" t="str">
            <v>ESCAVAÇÃO VERTICAL A CÉU ABERTO, INCLUINDO CARGA, DESCARGA E TRANSPORTE, EM SOLO DE 1ª CATEGORIA COM ESCAVADEIRA HIDRÁULICA (CAÇAMBA: 0,8 M³ / 111 HP), FROTA DE 4 CAMINHÕES BASCULANTES DE 14 M³, DMT DE 1,5 KM E VELOCIDADE MÉDIA 18 KM/H. AF_12/2013</v>
          </cell>
          <cell r="C4775" t="str">
            <v>M3</v>
          </cell>
          <cell r="D4775">
            <v>10.44</v>
          </cell>
        </row>
        <row r="4776">
          <cell r="A4776">
            <v>89893</v>
          </cell>
          <cell r="B4776" t="str">
            <v>ESCAVAÇÃO VERTICAL A CÉU ABERTO, INCLUINDO CARGA, DESCARGA E TRANSPORTE, EM SOLO DE 1ª CATEGORIA COM ESCAVADEIRA HIDRÁULICA (CAÇAMBA: 0,8 M³ / 111 HP), FROTA DE 5 CAMINHÕES BASCULANTES DE 14 M³, DMT DE 3 KM E VELOCIDADE MÉDIA 20 KM/H. AF_12/2013</v>
          </cell>
          <cell r="C4776" t="str">
            <v>M3</v>
          </cell>
          <cell r="D4776">
            <v>12.87</v>
          </cell>
        </row>
        <row r="4777">
          <cell r="A4777">
            <v>89894</v>
          </cell>
          <cell r="B4777" t="str">
            <v>ESCAVAÇÃO VERTICAL A CÉU ABERTO, INCLUINDO CARGA, DESCARGA E TRANSPORTE, EM SOLO DE 1ª CATEGORIA COM ESCAVADEIRA HIDRÁULICA (CAÇAMBA: 0,8 M³ / 111 HP), FROTA DE 6 CAMINHÕES BASCULANTES DE 14 M³, DMT DE 4 KM E VELOCIDADE MÉDIA 22 KM/H. AF_12/2013</v>
          </cell>
          <cell r="C4777" t="str">
            <v>M3</v>
          </cell>
          <cell r="D4777">
            <v>14.34</v>
          </cell>
        </row>
        <row r="4778">
          <cell r="A4778">
            <v>89895</v>
          </cell>
          <cell r="B4778" t="str">
            <v>ESCAVAÇÃO VERTICAL A CÉU ABERTO, INCLUINDO CARGA, DESCARGA E TRANSPORTE, EM SOLO DE 1ª CATEGORIA COM ESCAVADEIRA HIDRÁULICA (CAÇAMBA: 0,8 M³ / 111 HP), FROTA DE 7 CAMINHÕES BASCULANTES DE 14 M³, DMT DE 6 KM E VELOCIDADE MÉDIA 22 KM/H. AF_12/2013</v>
          </cell>
          <cell r="C4778" t="str">
            <v>M3</v>
          </cell>
          <cell r="D4778">
            <v>17.440000000000001</v>
          </cell>
        </row>
        <row r="4779">
          <cell r="A4779">
            <v>89903</v>
          </cell>
          <cell r="B4779" t="str">
            <v>ESCAVAÇÃO VERTICAL A CÉU ABERTO, INCLUINDO CARGA, DESCARGA E TRANSPORTE, EM SOLO DE 1ª CATEGORIA COM ESCAVADEIRA HIDRÁULICA (CAÇAMBA: 0,8 M³ / 111 HP), FROTA DE 2 CAMINHÕES BASCULANTES DE 18 M³, DMT DE 0,2 KM E VELOCIDADE MÉDIA 4 KM/H. AF_12/2013</v>
          </cell>
          <cell r="C4779" t="str">
            <v>M3</v>
          </cell>
          <cell r="D4779">
            <v>6.19</v>
          </cell>
        </row>
        <row r="4780">
          <cell r="A4780">
            <v>89904</v>
          </cell>
          <cell r="B4780" t="str">
            <v>ESCAVAÇÃO VERTICAL A CÉU ABERTO, INCLUINDO CARGA, DESCARGA E TRANSPORTE, EM SOLO DE 1ª CATEGORIA COM ESCAVADEIRA HIDRÁULICA (CAÇAMBA: 0,8 M³ / 111 HP), FROTA DE 2 CAMINHÕES BASCULANTES DE 18 M³, DMT DE 0,3 KM E VELOCIDADE MÉDIA 5,9KM/H. AF_12/2013</v>
          </cell>
          <cell r="C4780" t="str">
            <v>M3</v>
          </cell>
          <cell r="D4780">
            <v>6.22</v>
          </cell>
        </row>
        <row r="4781">
          <cell r="A4781">
            <v>89905</v>
          </cell>
          <cell r="B4781" t="str">
            <v>ESCAVAÇÃO VERTICAL A CÉU ABERTO, INCLUINDO CARGA, DESCARGA E TRANSPORTE, EM SOLO DE 1ª CATEGORIA COM ESCAVADEIRA HIDRÁULICA (CAÇAMBA: 0,8 M³ / 111 HP), FROTA DE 2 CAMINHÕES BASCULANTES DE 18 M³, DMT DE 0,6 KM E VELOCIDADE MÉDIA 10 KM/H. AF_12/2013</v>
          </cell>
          <cell r="C4781" t="str">
            <v>M3</v>
          </cell>
          <cell r="D4781">
            <v>6.43</v>
          </cell>
        </row>
        <row r="4782">
          <cell r="A4782">
            <v>89906</v>
          </cell>
          <cell r="B4782" t="str">
            <v>ESCAVAÇÃO VERTICAL A CÉU ABERTO, INCLUINDO CARGA, DESCARGA E TRANSPORTE, EM SOLO DE 1ª CATEGORIA COM ESCAVADEIRA HIDRÁULICA (CAÇAMBA: 0,8 M³ / 111 HP), FROTA DE 2 CAMINHÕES BASCULANTES DE 18 M³, DMT DE 0,8 KM E VELOCIDADE MÉDIA 14 KM/H. AF_12/2013</v>
          </cell>
          <cell r="C4782" t="str">
            <v>M3</v>
          </cell>
          <cell r="D4782">
            <v>6.36</v>
          </cell>
        </row>
        <row r="4783">
          <cell r="A4783">
            <v>89907</v>
          </cell>
          <cell r="B4783" t="str">
            <v>ESCAVAÇÃO VERTICAL A CÉU ABERTO, INCLUINDO CARGA, DESCARGA E TRANSPORTE, EM SOLO DE 1ª CATEGORIA COM ESCAVADEIRA HIDRÁULICA (CAÇAMBA: 0,8 M³ / 111 HP), FROTA DE 3 CAMINHÕES BASCULANTES DE 18 M³, DMT DE 1 KM E VELOCIDADE MÉDIA 15 KM/H. AF_12/2013</v>
          </cell>
          <cell r="C4783" t="str">
            <v>M3</v>
          </cell>
          <cell r="D4783">
            <v>7.16</v>
          </cell>
        </row>
        <row r="4784">
          <cell r="A4784">
            <v>89908</v>
          </cell>
          <cell r="B4784" t="str">
            <v>ESCAVAÇÃO VERTICAL A CÉU ABERTO, INCLUINDO CARGA, DESCARGA E TRANSPORTE, EM SOLO DE 1ª CATEGORIA COM ESCAVADEIRA HIDRÁULICA (CAÇAMBA: 0,8 M³ / 111 HP), FROTA DE 4 CAMINHÕES BASCULANTES DE 18 M³, DMT DE 1,5 KM E VELOCIDADE MÉDIA 18 KM/H. AF_12/2013</v>
          </cell>
          <cell r="C4784" t="str">
            <v>M3</v>
          </cell>
          <cell r="D4784">
            <v>9.81</v>
          </cell>
        </row>
        <row r="4785">
          <cell r="A4785">
            <v>89911</v>
          </cell>
          <cell r="B4785" t="str">
            <v>ESCAVAÇÃO VERTICAL A CÉU ABERTO, INCLUINDO CARGA, DESCARGA E TRANSPORTE, EM SOLO DE 1ª CATEGORIA COM ESCAVADEIRA HIDRÁULICA (CAÇAMBA: 0,8 M³ / 111 HP), FROTA DE 5 CAMINHÕES BASCULANTES DE 18 M³, DMT DE 3 KM E VELOCIDADE MÉDIA 20 KM/H. AF_12/2013</v>
          </cell>
          <cell r="C4785" t="str">
            <v>M3</v>
          </cell>
          <cell r="D4785">
            <v>11.98</v>
          </cell>
        </row>
        <row r="4786">
          <cell r="A4786">
            <v>89912</v>
          </cell>
          <cell r="B4786" t="str">
            <v>ESCAVAÇÃO VERTICAL A CÉU ABERTO, INCLUINDO CARGA, DESCARGA E TRANSPORTE, EM SOLO DE 1ª CATEGORIA COM ESCAVADEIRA HIDRÁULICA (CAÇAMBA: 0,8 M³ / 111 HP), FROTA DE 5 CAMINHÕES BASCULANTES DE 18 M³, DMT DE 4 KM E VELOCIDADE MÉDIA 22 KM/H. AF_12/2013</v>
          </cell>
          <cell r="C4786" t="str">
            <v>M3</v>
          </cell>
          <cell r="D4786">
            <v>12.78</v>
          </cell>
        </row>
        <row r="4787">
          <cell r="A4787">
            <v>89913</v>
          </cell>
          <cell r="B4787" t="str">
            <v>ESCAVAÇÃO VERTICAL A CÉU ABERTO, INCLUINDO CARGA, DESCARGA E TRANSPORTE, EM SOLO DE 1ª CATEGORIA COM ESCAVADEIRA HIDRÁULICA (CAÇAMBA: 0,8 M³ / 111 HP), FROTA DE 6 CAMINHÕES BASCULANTES DE 18 M³, DMT DE 6 KM E VELOCIDADE MÉDIA 22 KM/H. AF_12/2013</v>
          </cell>
          <cell r="C4787" t="str">
            <v>M3</v>
          </cell>
          <cell r="D4787">
            <v>15.57</v>
          </cell>
        </row>
        <row r="4788">
          <cell r="A4788">
            <v>89921</v>
          </cell>
          <cell r="B4788" t="str">
            <v>ESCAVAÇÃO VERTICAL A CÉU ABERTO, INCLUINDO CARGA, DESCARGA E TRANSPORTE, EM SOLO DE 1ª CATEGORIA COM ESCAVADEIRA HIDRÁULICA (CAÇAMBA: 1,2 M³ / 155 HP), FROTA DE 3 CAMINHÕES BASCULANTES DE 14 M³, DMT DE 0,2 KM E VELOCIDADE MÉDIA 4 KM/H. AF_12/2013</v>
          </cell>
          <cell r="C4788" t="str">
            <v>M3</v>
          </cell>
          <cell r="D4788">
            <v>5.72</v>
          </cell>
        </row>
        <row r="4789">
          <cell r="A4789">
            <v>89922</v>
          </cell>
          <cell r="B4789" t="str">
            <v>ESCAVAÇÃO VERTICAL A CÉU ABERTO, INCLUINDO CARGA, DESCARGA E TRANSPORTE, EM SOLO DE 1ª CATEGORIA COM ESCAVADEIRA HIDRÁULICA (CAÇAMBA: 1,2 M³ / 155 HP), FROTA DE 3 CAMINHÕES BASCULANTES DE 14 M³, DMT DE 0,3 KM E VELOCIDADE MÉDIA 5,9 KM/H. AF_12/2013</v>
          </cell>
          <cell r="C4789" t="str">
            <v>M3</v>
          </cell>
          <cell r="D4789">
            <v>5.75</v>
          </cell>
        </row>
        <row r="4790">
          <cell r="A4790">
            <v>89923</v>
          </cell>
          <cell r="B4790" t="str">
            <v>ESCAVAÇÃO VERTICAL A CÉU ABERTO, INCLUINDO CARGA, DESCARGA E TRANSPORTE, EM SOLO DE 1ª CATEGORIA COM ESCAVADEIRA HIDRÁULICA (CAÇAMBA: 1,2 M³ / 155 HP), FROTA DE 3 CAMINHÕES BASCULANTES DE 14 M³, DMT DE 0,6 KM E VELOCIDADE MÉDIA 10 KM/H. AF_12/2013</v>
          </cell>
          <cell r="C4790" t="str">
            <v>M3</v>
          </cell>
          <cell r="D4790">
            <v>5.99</v>
          </cell>
        </row>
        <row r="4791">
          <cell r="A4791">
            <v>89924</v>
          </cell>
          <cell r="B4791" t="str">
            <v>ESCAVAÇÃO VERTICAL A CÉU ABERTO, INCLUINDO CARGA, DESCARGA E TRANSPORTE, EM SOLO DE 1ª CATEGORIA COM ESCAVADEIRA HIDRÁULICA (CAÇAMBA: 1,2 M³ / 155 HP), FROTA DE 3 CAMINHÕES BASCULANTES DE 14 M³, DMT DE 0,8 KM E VELOCIDADE MÉDIA 14 KM/H. AF_12/2013</v>
          </cell>
          <cell r="C4791" t="str">
            <v>M3</v>
          </cell>
          <cell r="D4791">
            <v>5.91</v>
          </cell>
        </row>
        <row r="4792">
          <cell r="A4792">
            <v>89925</v>
          </cell>
          <cell r="B4792" t="str">
            <v>ESCAVAÇÃO VERTICAL A CÉU ABERTO, INCLUINDO CARGA, DESCARGA E TRANSPORTE, EM SOLO DE 1ª CATEGORIA COM ESCAVADEIRA HIDRÁULICA (CAÇAMBA: 1,2 M³ / 155 HP), FROTA DE 3 CAMINHÕES BASCULANTES DE 14 M³, DMT DE 1 KM E VELOCIDADE MÉDIA 15 KM/H. AF_12/2013</v>
          </cell>
          <cell r="C4792" t="str">
            <v>M3</v>
          </cell>
          <cell r="D4792">
            <v>6.19</v>
          </cell>
        </row>
        <row r="4793">
          <cell r="A4793">
            <v>89926</v>
          </cell>
          <cell r="B4793" t="str">
            <v>ESCAVAÇÃO VERTICAL A CÉU ABERTO, INCLUINDO CARGA, DESCARGA E TRANSPORTE, EM SOLO DE 1ª CATEGORIA COM ESCAVADEIRA HIDRÁULICA (CAÇAMBA: 1,2 M³ / 155 HP), FROTA DE 5 CAMINHÕES BASCULANTES DE 14 M³, DMT DE 1,5 KM E VELOCIDADE MÉDIA 18 KM/H. AF_12/2013</v>
          </cell>
          <cell r="C4793" t="str">
            <v>M3</v>
          </cell>
          <cell r="D4793">
            <v>9.39</v>
          </cell>
        </row>
        <row r="4794">
          <cell r="A4794">
            <v>89929</v>
          </cell>
          <cell r="B4794" t="str">
            <v>ESCAVAÇÃO VERTICAL A CÉU ABERTO, INCLUINDO CARGA, DESCARGA E TRANSPORTE, EM SOLO DE 1ª CATEGORIA COM ESCAVADEIRA HIDRÁULICA (CAÇAMBA: 1,2 M³ / 155 HP), FROTA DE 7 CAMINHÕES BASCULANTES DE 14 M³, DMT DE 3 KM E VELOCIDADE MÉDIA 20 KM/H. AF_12/2013</v>
          </cell>
          <cell r="C4794" t="str">
            <v>M3</v>
          </cell>
          <cell r="D4794">
            <v>12.09</v>
          </cell>
        </row>
        <row r="4795">
          <cell r="A4795">
            <v>89930</v>
          </cell>
          <cell r="B4795" t="str">
            <v>ESCAVAÇÃO VERTICAL A CÉU ABERTO, INCLUINDO CARGA, DESCARGA E TRANSPORTE, EM SOLO DE 1ª CATEGORIA COM ESCAVADEIRA HIDRÁULICA (CAÇAMBA: 1,2 M³ / 155 HP), FROTA DE 7 CAMINHÕES BASCULANTES DE 14 M³, DMT DE 4 KM E VELOCIDADE MÉDIA 22 KM/H. AF_12/2013</v>
          </cell>
          <cell r="C4795" t="str">
            <v>M3</v>
          </cell>
          <cell r="D4795">
            <v>12.95</v>
          </cell>
        </row>
        <row r="4796">
          <cell r="A4796">
            <v>89931</v>
          </cell>
          <cell r="B4796" t="str">
            <v>ESCAVAÇÃO VERTICAL A CÉU ABERTO, INCLUINDO CARGA, DESCARGA E TRANSPORTE, EM SOLO DE 1ª CATEGORIA COM ESCAVADEIRA HIDRÁULICA (CAÇAMBA: 1,2 M³ / 155 HP), FROTA DE 9 CAMINHÕES BASCULANTES DE 14 M³, DMT DE 6 KM E VELOCIDADE MÉDIA 22 KM/H. AF_12/2013</v>
          </cell>
          <cell r="C4796" t="str">
            <v>M3</v>
          </cell>
          <cell r="D4796">
            <v>16.309999999999999</v>
          </cell>
        </row>
        <row r="4797">
          <cell r="A4797">
            <v>89939</v>
          </cell>
          <cell r="B4797" t="str">
            <v>ESCAVAÇÃO VERTICAL A CÉU ABERTO, INCLUINDO CARGA, DESCARGA E TRANSPORTE, EM SOLO DE 1ª CATEGORIA COM ESCAVADEIRA HIDRÁULICA (CAÇAMBA: 1,2 M³ / 155 HP), FROTA DE 3 CAMINHÕES BASCULANTES DE 18 M³, DMT DE 0,2 KM E VELOCIDADE MÉDIA 4 KM/H. AF_12/2013</v>
          </cell>
          <cell r="C4797" t="str">
            <v>M3</v>
          </cell>
          <cell r="D4797">
            <v>5.35</v>
          </cell>
        </row>
        <row r="4798">
          <cell r="A4798">
            <v>89940</v>
          </cell>
          <cell r="B4798" t="str">
            <v>ESCAVAÇÃO VERTICAL A CÉU ABERTO, INCLUINDO CARGA, DESCARGA E TRANSPORTE, EM SOLO DE 1ª CATEGORIA COM ESCAVADEIRA HIDRÁULICA (CAÇAMBA: 1,2 M³ / 155 HP), FROTA DE 3 CAMINHÕES BASCULANTES DE 18 M³, DMT DE 0,3 KM E VELOCIDADE MÉDIA 5,9 KM/H. AF_12/2013</v>
          </cell>
          <cell r="C4798" t="str">
            <v>M3</v>
          </cell>
          <cell r="D4798">
            <v>5.36</v>
          </cell>
        </row>
        <row r="4799">
          <cell r="A4799">
            <v>89941</v>
          </cell>
          <cell r="B4799" t="str">
            <v>ESCAVAÇÃO VERTICAL A CÉU ABERTO, INCLUINDO CARGA, DESCARGA E TRANSPORTE, EM SOLO DE 1ª CATEGORIA COM ESCAVADEIRA HIDRÁULICA (CAÇAMBA: 1,2 M³ / 155 HP), FROTA DE 3 CAMINHÕES BASCULANTES DE 18 M³, DMT DE 0,6 KM E VELOCIDADE MÉDIA 10 KM/H. AF_12/2013</v>
          </cell>
          <cell r="C4799" t="str">
            <v>M3</v>
          </cell>
          <cell r="D4799">
            <v>5.6</v>
          </cell>
        </row>
        <row r="4800">
          <cell r="A4800">
            <v>89942</v>
          </cell>
          <cell r="B4800" t="str">
            <v>ESCAVAÇÃO VERTICAL A CÉU ABERTO, INCLUINDO CARGA, DESCARGA E TRANSPORTE, EM SOLO DE 1ª CATEGORIA COM ESCAVADEIRA HIDRÁULICA (CAÇAMBA: 1,2 M³ / 155 HP), FROTA DE 3 CAMINHÕES BASCULANTES DE 18 M³, DMT DE 0,8 KM E VELOCIDADE MÉDIA 14 KM/H. AF_12/2013</v>
          </cell>
          <cell r="C4800" t="str">
            <v>M3</v>
          </cell>
          <cell r="D4800">
            <v>5.52</v>
          </cell>
        </row>
        <row r="4801">
          <cell r="A4801">
            <v>89943</v>
          </cell>
          <cell r="B4801" t="str">
            <v>ESCAVAÇÃO VERTICAL A CÉU ABERTO, INCLUINDO CARGA, DESCARGA E TRANSPORTE, EM SOLO DE 1ª CATEGORIA COM ESCAVADEIRA HIDRÁULICA (CAÇAMBA: 1,2 M³ / 155 HP), FROTA DE 3 CAMINHÕES BASCULANTES DE 18 M³, DMT DE 1 KM E VELOCIDADE MÉDIA 15 KM/H. AF_12/2013</v>
          </cell>
          <cell r="C4801" t="str">
            <v>M3</v>
          </cell>
          <cell r="D4801">
            <v>5.75</v>
          </cell>
        </row>
        <row r="4802">
          <cell r="A4802">
            <v>89944</v>
          </cell>
          <cell r="B4802" t="str">
            <v>ESCAVAÇÃO VERTICAL A CÉU ABERTO, INCLUINDO CARGA, DESCARGA E TRANSPORTE, EM SOLO DE 1ª CATEGORIA COM ESCAVADEIRA HIDRÁULICA (CAÇAMBA: 1,2 M³ / 155 HP), FROTA DE 5 CAMINHÕES BASCULANTES DE 18 M³, DMT DE 1,5 KM E VELOCIDADE MÉDIA 18 KM/H. AF_12/2013</v>
          </cell>
          <cell r="C4802" t="str">
            <v>M3</v>
          </cell>
          <cell r="D4802">
            <v>8.61</v>
          </cell>
        </row>
        <row r="4803">
          <cell r="A4803">
            <v>89947</v>
          </cell>
          <cell r="B4803" t="str">
            <v>ESCAVAÇÃO VERTICAL A CÉU ABERTO, INCLUINDO CARGA, DESCARGA E TRANSPORTE, EM SOLO DE 1ª CATEGORIA COM ESCAVADEIRA HIDRÁULICA (CAÇAMBA: 1,2 M³ / 155 HP), FROTA DE 6 CAMINHÕES BASCULANTES DE 18 M³, DMT DE 3 KM E VELOCIDADE MÉDIA 20 KM/H. AF_12/2013</v>
          </cell>
          <cell r="C4803" t="str">
            <v>M3</v>
          </cell>
          <cell r="D4803">
            <v>10.64</v>
          </cell>
        </row>
        <row r="4804">
          <cell r="A4804">
            <v>89948</v>
          </cell>
          <cell r="B4804" t="str">
            <v>ESCAVAÇÃO VERTICAL A CÉU ABERTO, INCLUINDO CARGA, DESCARGA E TRANSPORTE, EM SOLO DE 1ª CATEGORIA COM ESCAVADEIRA HIDRÁULICA (CAÇAMBA: 1,2 M³ / 155 HP), FROTA DE 7 CAMINHÕES BASCULANTES DE 18 M³, DMT DE 4 KM E VELOCIDADE MÉDIA 22 KM/H. AF_12/2013</v>
          </cell>
          <cell r="C4804" t="str">
            <v>M3</v>
          </cell>
          <cell r="D4804">
            <v>11.8</v>
          </cell>
        </row>
        <row r="4805">
          <cell r="A4805">
            <v>89949</v>
          </cell>
          <cell r="B4805" t="str">
            <v>ESCAVAÇÃO VERTICAL A CÉU ABERTO, INCLUINDO CARGA, DESCARGA E TRANSPORTE, EM SOLO DE 1ª CATEGORIA COM ESCAVADEIRA HIDRÁULICA (CAÇAMBA: 1,2 M³ / 155 HP), FROTA DE 8 CAMINHÕES BASCULANTES DE 18 M³, DMT DE 6 KM E VELOCIDADE MÉDIA 22 KM/H. AF_12/2013</v>
          </cell>
          <cell r="C4805" t="str">
            <v>M3</v>
          </cell>
          <cell r="D4805">
            <v>14.41</v>
          </cell>
        </row>
        <row r="4806">
          <cell r="A4806">
            <v>96520</v>
          </cell>
          <cell r="B4806" t="str">
            <v>ESCAVAÇÃO MECANIZADA PARA BLOCO DE COROAMENTO OU SAPATA, SEM PREVISÃO DE FÔRMA, COM RETROESCAVADEIRA. AF_06/2017</v>
          </cell>
          <cell r="C4806" t="str">
            <v>M3</v>
          </cell>
          <cell r="D4806">
            <v>68.77</v>
          </cell>
        </row>
        <row r="4807">
          <cell r="A4807">
            <v>96521</v>
          </cell>
          <cell r="B4807" t="str">
            <v>ESCAVAÇÃO MECANIZADA PARA BLOCO DE COROAMENTO OU SAPATA, COM PREVISÃO DE FÔRMA, COM RETROESCAVADEIRA. AF_06/2017</v>
          </cell>
          <cell r="C4807" t="str">
            <v>M3</v>
          </cell>
          <cell r="D4807">
            <v>27.99</v>
          </cell>
        </row>
        <row r="4808">
          <cell r="A4808">
            <v>96522</v>
          </cell>
          <cell r="B4808" t="str">
            <v>ESCAVAÇÃO MANUAL PARA BLOCO DE COROAMENTO OU SAPATA, SEM PREVISÃO DE FÔRMA. AF_06/2017</v>
          </cell>
          <cell r="C4808" t="str">
            <v>M3</v>
          </cell>
          <cell r="D4808">
            <v>113.07</v>
          </cell>
        </row>
        <row r="4809">
          <cell r="A4809">
            <v>96523</v>
          </cell>
          <cell r="B4809" t="str">
            <v>ESCAVAÇÃO MANUAL PARA BLOCO DE COROAMENTO OU SAPATA, COM PREVISÃO DE FÔRMA. AF_06/2017</v>
          </cell>
          <cell r="C4809" t="str">
            <v>M3</v>
          </cell>
          <cell r="D4809">
            <v>72.319999999999993</v>
          </cell>
        </row>
        <row r="4810">
          <cell r="A4810">
            <v>96524</v>
          </cell>
          <cell r="B4810" t="str">
            <v>ESCAVAÇÃO MECANIZADA PARA VIGA BALDRAME, SEM PREVISÃO DE FÔRMA, COM MINI-ESCAVADEIRA. AF_06/2017</v>
          </cell>
          <cell r="C4810" t="str">
            <v>M3</v>
          </cell>
          <cell r="D4810">
            <v>129.77000000000001</v>
          </cell>
        </row>
        <row r="4811">
          <cell r="A4811">
            <v>96525</v>
          </cell>
          <cell r="B4811" t="str">
            <v>ESCAVAÇÃO MECANIZADA PARA VIGA BALDRAME, COM PREVISÃO DE FÔRMA, COM MINI-ESCAVADEIRA. AF_06/2017</v>
          </cell>
          <cell r="C4811" t="str">
            <v>M3</v>
          </cell>
          <cell r="D4811">
            <v>25.4</v>
          </cell>
        </row>
        <row r="4812">
          <cell r="A4812">
            <v>96526</v>
          </cell>
          <cell r="B4812" t="str">
            <v>ESCAVAÇÃO MANUAL DE VALA PARA VIGA BALDRAME, SEM PREVISÃO DE FÔRMA. AF_06/2017</v>
          </cell>
          <cell r="C4812" t="str">
            <v>M3</v>
          </cell>
          <cell r="D4812">
            <v>228.15</v>
          </cell>
        </row>
        <row r="4813">
          <cell r="A4813">
            <v>96527</v>
          </cell>
          <cell r="B4813" t="str">
            <v>ESCAVAÇÃO MANUAL DE VALA PARA VIGA BALDRAME, COM PREVISÃO DE FÔRMA. AF_06/2017</v>
          </cell>
          <cell r="C4813" t="str">
            <v>M3</v>
          </cell>
          <cell r="D4813">
            <v>95</v>
          </cell>
        </row>
        <row r="4814">
          <cell r="A4814">
            <v>96528</v>
          </cell>
          <cell r="B4814" t="str">
            <v>FABRICAÇÃO, MONTAGEM E DESMONTAGEM DE FÔRMA PARA BLOCO DE COROAMENTO, EM MADEIRA SERRADA, E=25 MM, 1 UTILIZAÇÃO. AF_06/2017</v>
          </cell>
          <cell r="C4814" t="str">
            <v>M2</v>
          </cell>
          <cell r="D4814">
            <v>102.07</v>
          </cell>
        </row>
        <row r="4815">
          <cell r="A4815">
            <v>98116</v>
          </cell>
          <cell r="B4815" t="str">
            <v>ESCAVAÇÃO VERTICAL A CÉU ABERTO, INCLUINDO CARGA, DESCARGA E TRANSPORTE, EM SOLO DE 1ª CATEGORIA COM ESCAVADEIRA HIDRÁULICA (CAÇAMBA: 0,8 M³ / 111 HP), FROTA DE 4 CAMINHÕES BASCULANTES DE 14 M³, DMT DE 2 KM E VELOCIDADE MÉDIA 20 KM/H. AF_02/2018</v>
          </cell>
          <cell r="C4815" t="str">
            <v>M3</v>
          </cell>
          <cell r="D4815">
            <v>10.92</v>
          </cell>
        </row>
        <row r="4816">
          <cell r="A4816">
            <v>98117</v>
          </cell>
          <cell r="B4816" t="str">
            <v>ESCAVAÇÃO VERTICAL A CÉU ABERTO, INCLUINDO CARGA, DESCARGA E TRANSPORTE, EM SOLO DE 1ª CATEGORIA COM ESCAVADEIRA HIDRÁULICA (CAÇAMBA: 0,8 M³ / 111 HP), FROTA DE 4 CAMINHÕES BASCULANTES DE 18 M³, DMT DE 2 KM E VELOCIDADE MÉDIA 20 KM/H. AF_02/2018</v>
          </cell>
          <cell r="C4816" t="str">
            <v>M3</v>
          </cell>
          <cell r="D4816">
            <v>10.220000000000001</v>
          </cell>
        </row>
        <row r="4817">
          <cell r="A4817">
            <v>98118</v>
          </cell>
          <cell r="B4817" t="str">
            <v>ESCAVAÇÃO VERTICAL A CÉU ABERTO, INCLUINDO CARGA, DESCARGA E TRANSPORTE, EM SOLO DE 1ª CATEGORIA COM ESCAVADEIRA HIDRÁULICA (CAÇAMBA: 1,2 M³ / 155 HP), FROTA DE 6 CAMINHÕES BASCULANTES DE 14 M³, DMT DE 2 KM E VELOCIDADE MÉDIA 20 KM/H. AF_02/2018</v>
          </cell>
          <cell r="C4817" t="str">
            <v>M3</v>
          </cell>
          <cell r="D4817">
            <v>10.27</v>
          </cell>
        </row>
        <row r="4818">
          <cell r="A4818">
            <v>98119</v>
          </cell>
          <cell r="B4818" t="str">
            <v>ESCAVAÇÃO VERTICAL A CÉU ABERTO, INCLUINDO CARGA, DESCARGA E TRANSPORTE, EM SOLO DE 1ª CATEGORIA COM ESCAVADEIRA HIDRÁULICA (CAÇAMBA: 1,2 M³ / 155 HP), FROTA DE 5 CAMINHÕES BASCULANTES DE 18 M³, DMT DE 2 KM E VELOCIDADE MÉDIA 20 KM/H. AF_02/2018</v>
          </cell>
          <cell r="C4818" t="str">
            <v>M3</v>
          </cell>
          <cell r="D4818">
            <v>9.02</v>
          </cell>
        </row>
        <row r="4819">
          <cell r="A4819">
            <v>72915</v>
          </cell>
          <cell r="B4819" t="str">
            <v>ESCAVACAO MECANICA DE VALA EM MATERIAL DE 2A. CATEGORIA ATE 2 M DE PROFUNDIDADE COM UTILIZACAO DE ESCAVADEIRA HIDRAULICA</v>
          </cell>
          <cell r="C4819" t="str">
            <v>M3</v>
          </cell>
          <cell r="D4819">
            <v>9.1199999999999992</v>
          </cell>
        </row>
        <row r="4820">
          <cell r="A4820">
            <v>72917</v>
          </cell>
          <cell r="B4820" t="str">
            <v>ESCAVACAO MECANICA DE VALA EM MATERIAL 2A. CATEGORIA DE 2,01 ATE 4,00 M DE PROFUNDIDADE COM UTILIZACAO DE ESCAVADEIRA HIDRAULICA</v>
          </cell>
          <cell r="C4820" t="str">
            <v>M3</v>
          </cell>
          <cell r="D4820">
            <v>10.42</v>
          </cell>
        </row>
        <row r="4821">
          <cell r="A4821">
            <v>72918</v>
          </cell>
          <cell r="B4821" t="str">
            <v>ESCAVACAO MECANICA DE VALA EM MATERIAL 2A. CATEGORIA DE 4,01 ATE 6,00 M DE PROFUNDIDADE COM UTILIZACAO DE ESCAVADEIRA HIDRAULICA</v>
          </cell>
          <cell r="C4821" t="str">
            <v>M3</v>
          </cell>
          <cell r="D4821">
            <v>12.16</v>
          </cell>
        </row>
        <row r="4822">
          <cell r="A4822" t="str">
            <v>73965/9</v>
          </cell>
          <cell r="B4822" t="str">
            <v>ESCAVACAO MANUAL DE VALA EM LODO, DE 1,5 ATE 3M, EXCLUINDO ESGOTAMENTO/ESCORAMENTO.</v>
          </cell>
          <cell r="C4822" t="str">
            <v>M3</v>
          </cell>
          <cell r="D4822">
            <v>159.5</v>
          </cell>
        </row>
        <row r="4823">
          <cell r="A4823" t="str">
            <v>79506/2</v>
          </cell>
          <cell r="B4823" t="str">
            <v>ESCAVAÇÃO MANUAL DE VALA/CAVA EM LODO, ENTRE 3 E 4,5M DE PROFUNDIDADE</v>
          </cell>
          <cell r="C4823" t="str">
            <v>M3</v>
          </cell>
          <cell r="D4823">
            <v>239.25</v>
          </cell>
        </row>
        <row r="4824">
          <cell r="A4824">
            <v>83343</v>
          </cell>
          <cell r="B4824" t="str">
            <v>ESCAVACAO MECANICA DE VALAS (SOLO COM AGUA), PROFUNDIDADE MAIOR QUE 4,00 M ATE 6,00 M.</v>
          </cell>
          <cell r="C4824" t="str">
            <v>M3</v>
          </cell>
          <cell r="D4824">
            <v>11.55</v>
          </cell>
        </row>
        <row r="4825">
          <cell r="A4825">
            <v>90082</v>
          </cell>
          <cell r="B4825" t="str">
            <v>ESCAVAÇÃO MECANIZADA DE VALA COM PROF. ATÉ 1,5 M (MÉDIA ENTRE MONTANTE E JUSANTE/UMA COMPOSIÇÃO POR TRECHO), COM ESCAVADEIRA HIDRÁULICA (0,8 M3), LARG. DE 1,5 M A 2,5 M, EM SOLO DE 1A CATEGORIA, EM LOCAIS COM ALTO NÍVEL DE INTERFERÊNCIA. AF_01/2015</v>
          </cell>
          <cell r="C4825" t="str">
            <v>M3</v>
          </cell>
          <cell r="D4825">
            <v>7.08</v>
          </cell>
        </row>
        <row r="4826">
          <cell r="A4826">
            <v>90084</v>
          </cell>
          <cell r="B4826"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4826" t="str">
            <v>M3</v>
          </cell>
          <cell r="D4826">
            <v>6.87</v>
          </cell>
        </row>
        <row r="4827">
          <cell r="A4827">
            <v>90085</v>
          </cell>
          <cell r="B4827"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4827" t="str">
            <v>M3</v>
          </cell>
          <cell r="D4827">
            <v>6.46</v>
          </cell>
        </row>
        <row r="4828">
          <cell r="A4828">
            <v>90086</v>
          </cell>
          <cell r="B4828"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4828" t="str">
            <v>M3</v>
          </cell>
          <cell r="D4828">
            <v>6.53</v>
          </cell>
        </row>
        <row r="4829">
          <cell r="A4829">
            <v>90087</v>
          </cell>
          <cell r="B4829" t="str">
            <v>ESCAVAÇÃO MECANIZADA DE VALA COM PROF. DE 3,0 M ATÉ 4,5 M(MÉDIA ENTRE MONTANTE E JUSANTE/UMA COMPOSIÇÃO POR TRECHO), COM ESCAVADEIRA HIDRÁULICA (1,2 M3/155 HP), LARG. DE 1,5 M A 2,5 M, EM SOLO DE 1A CATEGORIA, EM LOCAIS COM ALTO NÍVEL DE INTERFERÊNCIA. AF_01/2015</v>
          </cell>
          <cell r="C4829" t="str">
            <v>M3</v>
          </cell>
          <cell r="D4829">
            <v>5.64</v>
          </cell>
        </row>
        <row r="4830">
          <cell r="A4830">
            <v>90088</v>
          </cell>
          <cell r="B4830"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4830" t="str">
            <v>M3</v>
          </cell>
          <cell r="D4830">
            <v>5.76</v>
          </cell>
        </row>
        <row r="4831">
          <cell r="A4831">
            <v>90090</v>
          </cell>
          <cell r="B4831"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4831" t="str">
            <v>M3</v>
          </cell>
          <cell r="D4831">
            <v>5.53</v>
          </cell>
        </row>
        <row r="4832">
          <cell r="A4832">
            <v>90091</v>
          </cell>
          <cell r="B4832" t="str">
            <v>ESCAVAÇÃO MECANIZADA DE VALA COM PROF. ATÉ 1,5 M(MÉDIA ENTRE MONTANTE E JUSANTE/UMA COMPOSIÇÃO POR TRECHO), COM ESCAVADEIRA HIDRÁULICA (0,8 M3), LARG. DE 1,5M A 2,5 M, EM SOLO DE 1A CATEGORIA, LOCAIS COM BAIXO NÍVEL DE INTERFERÊNCIA. AF_01/2015</v>
          </cell>
          <cell r="C4832" t="str">
            <v>M3</v>
          </cell>
          <cell r="D4832">
            <v>4.22</v>
          </cell>
        </row>
        <row r="4833">
          <cell r="A4833">
            <v>90092</v>
          </cell>
          <cell r="B4833"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4833" t="str">
            <v>M3</v>
          </cell>
          <cell r="D4833">
            <v>4.09</v>
          </cell>
        </row>
        <row r="4834">
          <cell r="A4834">
            <v>90093</v>
          </cell>
          <cell r="B4834"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4834" t="str">
            <v>M3</v>
          </cell>
          <cell r="D4834">
            <v>3.85</v>
          </cell>
        </row>
        <row r="4835">
          <cell r="A4835">
            <v>90094</v>
          </cell>
          <cell r="B4835"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4835" t="str">
            <v>M3</v>
          </cell>
          <cell r="D4835">
            <v>3.89</v>
          </cell>
        </row>
        <row r="4836">
          <cell r="A4836">
            <v>90095</v>
          </cell>
          <cell r="B4836"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4836" t="str">
            <v>M3</v>
          </cell>
          <cell r="D4836">
            <v>3.36</v>
          </cell>
        </row>
        <row r="4837">
          <cell r="A4837">
            <v>90096</v>
          </cell>
          <cell r="B4837"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4837" t="str">
            <v>M3</v>
          </cell>
          <cell r="D4837">
            <v>3.43</v>
          </cell>
        </row>
        <row r="4838">
          <cell r="A4838">
            <v>90098</v>
          </cell>
          <cell r="B4838"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4838" t="str">
            <v>M3</v>
          </cell>
          <cell r="D4838">
            <v>3.29</v>
          </cell>
        </row>
        <row r="4839">
          <cell r="A4839">
            <v>90099</v>
          </cell>
          <cell r="B4839" t="str">
            <v>ESCAVAÇÃO MECANIZADA DE VALA COM PROF. ATÉ 1,5 M (MÉDIA ENTRE MONTANTE E JUSANTE/UMA COMPOSIÇÃO POR TRECHO), COM RETROESCAVADEIRA (0,26 M3/88 HP), LARG. MENOR QUE 0,8 M, EM SOLO DE 1A CATEGORIA, EM LOCAIS COM ALTO NÍVEL DE INTERFERÊNCIA. AF_01/2015</v>
          </cell>
          <cell r="C4839" t="str">
            <v>M3</v>
          </cell>
          <cell r="D4839">
            <v>9.68</v>
          </cell>
        </row>
        <row r="4840">
          <cell r="A4840">
            <v>90100</v>
          </cell>
          <cell r="B4840" t="str">
            <v>ESCAVAÇÃO MECANIZADA DE VALA COM PROF. ATÉ 1,5 M (MÉDIA ENTRE MONTANTE E JUSANTE/UMA COMPOSIÇÃO POR TRECHO), COM RETROESCAVADEIRA (0,26 M3/88 HP), LARG. DE 0,8 M A 1,5 M, EM SOLO DE 1A CATEGORIA, EM LOCAIS COM ALTO NÍVEL DE INTERFERÊNCIA. AF_01/2015</v>
          </cell>
          <cell r="C4840" t="str">
            <v>M3</v>
          </cell>
          <cell r="D4840">
            <v>8.24</v>
          </cell>
        </row>
        <row r="4841">
          <cell r="A4841">
            <v>90101</v>
          </cell>
          <cell r="B4841" t="str">
            <v>ESCAVAÇÃO MECANIZADA DE VALA COM PROF. MAIOR QUE 1,5 M ATÉ 3,0 M (MÉDIA ENTRE MONTANTE E JUSANTE/UMA COMPOSIÇÃO POR TRECHO), COM RETROESCAVADEIRA (0,26 M3/88 HP), LARG. MENOR QUE 0,8 M, EM SOLO DE 1A CATEGORIA, EM LOCAIS COM ALTO NÍVEL DE INTERFERÊNCIA.AF_01/2015</v>
          </cell>
          <cell r="C4841" t="str">
            <v>M3</v>
          </cell>
          <cell r="D4841">
            <v>8.1199999999999992</v>
          </cell>
        </row>
        <row r="4842">
          <cell r="A4842">
            <v>90102</v>
          </cell>
          <cell r="B4842"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4842" t="str">
            <v>M3</v>
          </cell>
          <cell r="D4842">
            <v>7.39</v>
          </cell>
        </row>
        <row r="4843">
          <cell r="A4843">
            <v>90105</v>
          </cell>
          <cell r="B4843"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4843" t="str">
            <v>M3</v>
          </cell>
          <cell r="D4843">
            <v>5.78</v>
          </cell>
        </row>
        <row r="4844">
          <cell r="A4844">
            <v>90106</v>
          </cell>
          <cell r="B4844"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4844" t="str">
            <v>M3</v>
          </cell>
          <cell r="D4844">
            <v>4.92</v>
          </cell>
        </row>
        <row r="4845">
          <cell r="A4845">
            <v>90107</v>
          </cell>
          <cell r="B4845"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4845" t="str">
            <v>M3</v>
          </cell>
          <cell r="D4845">
            <v>4.8499999999999996</v>
          </cell>
        </row>
        <row r="4846">
          <cell r="A4846">
            <v>90108</v>
          </cell>
          <cell r="B4846"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4846" t="str">
            <v>M3</v>
          </cell>
          <cell r="D4846">
            <v>4.41</v>
          </cell>
        </row>
        <row r="4847">
          <cell r="A4847">
            <v>93358</v>
          </cell>
          <cell r="B4847" t="str">
            <v>ESCAVAÇÃO MANUAL DE VALA COM PROFUNDIDADE MENOR OU IGUAL A 1,30 M. AF_03/2016</v>
          </cell>
          <cell r="C4847" t="str">
            <v>M3</v>
          </cell>
          <cell r="D4847">
            <v>63.09</v>
          </cell>
        </row>
        <row r="4848">
          <cell r="A4848">
            <v>94304</v>
          </cell>
          <cell r="B4848" t="str">
            <v>ATERRO MECANIZADO DE VALA COM ESCAVADEIRA HIDRÁULICA (CAPACIDADE DA CAÇAMBA: 0,8 M³ / POTÊNCIA: 111 HP), LARGURA DE 1,5 A 2,5 M, PROFUNDIDADE ATÉ 1,5 M, COM SOLO ARGILO-ARENOSO. AF_05/2016</v>
          </cell>
          <cell r="C4848" t="str">
            <v>M3</v>
          </cell>
          <cell r="D4848">
            <v>23.86</v>
          </cell>
        </row>
        <row r="4849">
          <cell r="A4849">
            <v>94305</v>
          </cell>
          <cell r="B4849" t="str">
            <v>ATERRO MECANIZADO DE VALA COM ESCAVADEIRA HIDRÁULICA (CAPACIDADE DA CAÇAMBA: 0,8 M³ / POTÊNCIA: 111 HP), LARGURA ATÉ 1,5 M, PROFUNDIDADE DE 1,5 A 3,0 M, COM SOLO ARGILO-ARENOSO. AF_05/2016</v>
          </cell>
          <cell r="C4849" t="str">
            <v>M3</v>
          </cell>
          <cell r="D4849">
            <v>21.55</v>
          </cell>
        </row>
        <row r="4850">
          <cell r="A4850">
            <v>94306</v>
          </cell>
          <cell r="B4850" t="str">
            <v>ATERRO MECANIZADO DE VALA COM ESCAVADEIRA HIDRÁULICA (CAPACIDADE DA CAÇAMBA: 0,8 M³ / POTÊNCIA: 111 HP), LARGURA DE 1,5 A 2,5 M, PROFUNDIDADE DE 1,5 A 3,0 M, COM SOLO ARGILO-ARENOSO. AF_05/2016</v>
          </cell>
          <cell r="C4850" t="str">
            <v>M3</v>
          </cell>
          <cell r="D4850">
            <v>18.64</v>
          </cell>
        </row>
        <row r="4851">
          <cell r="A4851">
            <v>94307</v>
          </cell>
          <cell r="B4851" t="str">
            <v>ATERRO MECANIZADO DE VALA COM ESCAVADEIRA HIDRÁULICA (CAPACIDADE DA CAÇAMBA: 0,8 M³ / POTÊNCIA: 111 HP), LARGURA ATÉ 1,5 M, PROFUNDIDADE DE 3,0 A 4,5 M, COM SOLO ARGILO-ARENOSO. AF_05/2016</v>
          </cell>
          <cell r="C4851" t="str">
            <v>M3</v>
          </cell>
          <cell r="D4851">
            <v>19.29</v>
          </cell>
        </row>
        <row r="4852">
          <cell r="A4852">
            <v>94308</v>
          </cell>
          <cell r="B4852" t="str">
            <v>ATERRO MECANIZADO DE VALA COM ESCAVADEIRA HIDRÁULICA (CAPACIDADE DA CAÇAMBA: 0,8 M³ / POTÊNCIA: 111 HP), LARGURA DE 1,5 A 2,5 M, PROFUNDIDADE DE 3,0 A 4,5 M, COM SOLO ARGILO-ARENOSO. AF_05/2016</v>
          </cell>
          <cell r="C4852" t="str">
            <v>M3</v>
          </cell>
          <cell r="D4852">
            <v>17.52</v>
          </cell>
        </row>
        <row r="4853">
          <cell r="A4853">
            <v>94309</v>
          </cell>
          <cell r="B4853" t="str">
            <v>ATERRO MECANIZADO DE VALA COM ESCAVADEIRA HIDRÁULICA (CAPACIDADE DA CAÇAMBA: 0,8 M³ / POTÊNCIA: 111 HP), LARGURA ATÉ 1,5 M, PROFUNDIDADE DE 4,5 A 6,0 M, COM SOLO ARGILO-ARENOSO. AF_05/2016</v>
          </cell>
          <cell r="C4853" t="str">
            <v>M3</v>
          </cell>
          <cell r="D4853">
            <v>18.32</v>
          </cell>
        </row>
        <row r="4854">
          <cell r="A4854">
            <v>94310</v>
          </cell>
          <cell r="B4854" t="str">
            <v>ATERRO MECANIZADO DE VALA COM ESCAVADEIRA HIDRÁULICA (CAPACIDADE DA CAÇAMBA: 0,8 M³ / POTÊNCIA: 111 HP), LARGURA DE 1,5 A 2,5 M, PROFUNDIDADE DE 4,5 A 6,0 M, COM SOLO ARGILO-ARENOSO. AF_05/2016</v>
          </cell>
          <cell r="C4854" t="str">
            <v>M3</v>
          </cell>
          <cell r="D4854">
            <v>16.96</v>
          </cell>
        </row>
        <row r="4855">
          <cell r="A4855">
            <v>94315</v>
          </cell>
          <cell r="B4855" t="str">
            <v>ATERRO MECANIZADO DE VALA COM RETROESCAVADEIRA (CAPACIDADE DA CAÇAMBA DA RETRO: 0,26 M³ / POTÊNCIA: 88 HP), LARGURA ATÉ 0,8 M, PROFUNDIDADE ATÉ 1,5 M, COM SOLO ARGILO-ARENOSO. AF_05/2016</v>
          </cell>
          <cell r="C4855" t="str">
            <v>M3</v>
          </cell>
          <cell r="D4855">
            <v>28.93</v>
          </cell>
        </row>
        <row r="4856">
          <cell r="A4856">
            <v>94316</v>
          </cell>
          <cell r="B4856" t="str">
            <v>ATERRO MECANIZADO DE VALA COM RETROESCAVADEIRA (CAPACIDADE DA CAÇAMBA DA RETRO: 0,26 M³ / POTÊNCIA: 88 HP), LARGURA DE 0,8 A 1,5 M, PROFUNDIDADE ATÉ 1,5 M, COM SOLO ARGILO-ARENOSO. AF_05/2016</v>
          </cell>
          <cell r="C4856" t="str">
            <v>M3</v>
          </cell>
          <cell r="D4856">
            <v>23.45</v>
          </cell>
        </row>
        <row r="4857">
          <cell r="A4857">
            <v>94317</v>
          </cell>
          <cell r="B4857" t="str">
            <v>ATERRO MECANIZADO DE VALA COM RETROESCAVADEIRA (CAPACIDADE DA CAÇAMBA DA RETRO: 0,26 M³ / POTÊNCIA: 88 HP), LARGURA ATÉ 0,8 M, PROFUNDIDADE DE 1,5 A 3,0 M, COM SOLO ARGILO-ARENOSO. AF_05/2016</v>
          </cell>
          <cell r="C4857" t="str">
            <v>M3</v>
          </cell>
          <cell r="D4857">
            <v>21.04</v>
          </cell>
        </row>
        <row r="4858">
          <cell r="A4858">
            <v>94318</v>
          </cell>
          <cell r="B4858" t="str">
            <v>ATERRO MECANIZADO DE VALA COM RETROESCAVADEIRA (CAPACIDADE DA CAÇAMBA DA RETRO: 0,26 M³ / POTÊNCIA: 88 HP), LARGURA DE 0,8 A 1,5 M, PROFUNDIDADE DE 1,5 A 3,0 M, COM SOLO ARGILO-ARENOSO. AF_05/2016</v>
          </cell>
          <cell r="C4858" t="str">
            <v>M3</v>
          </cell>
          <cell r="D4858">
            <v>17.91</v>
          </cell>
        </row>
        <row r="4859">
          <cell r="A4859">
            <v>94319</v>
          </cell>
          <cell r="B4859" t="str">
            <v>ATERRO MANUAL DE VALAS COM SOLO ARGILO-ARENOSO E COMPACTAÇÃO MECANIZADA. AF_05/2016</v>
          </cell>
          <cell r="C4859" t="str">
            <v>M3</v>
          </cell>
          <cell r="D4859">
            <v>33.229999999999997</v>
          </cell>
        </row>
        <row r="4860">
          <cell r="A4860">
            <v>94327</v>
          </cell>
          <cell r="B4860" t="str">
            <v>ATERRO MECANIZADO DE VALA COM ESCAVADEIRA HIDRÁULICA (CAPACIDADE DA CAÇAMBA: 0,8 M³ / POTÊNCIA: 111 HP), LARGURA DE 1,5 A 2,5 M, PROFUNDIDADE ATÉ 1,5 M, COM AREIA PARA ATERRO. AF_05/2016</v>
          </cell>
          <cell r="C4860" t="str">
            <v>M3</v>
          </cell>
          <cell r="D4860">
            <v>65.14</v>
          </cell>
        </row>
        <row r="4861">
          <cell r="A4861">
            <v>94328</v>
          </cell>
          <cell r="B4861" t="str">
            <v>ATERRO MECANIZADO DE VALA COM ESCAVADEIRA HIDRÁULICA (CAPACIDADE DA CAÇAMBA: 0,8 M³ / POTÊNCIA: 111 HP), LARGURA ATÉ 1,5 M, PROFUNDIDADE DE 1,5 A 3,0 M, COM AREIA PARA ATERRO. AF_05/2016</v>
          </cell>
          <cell r="C4861" t="str">
            <v>M3</v>
          </cell>
          <cell r="D4861">
            <v>62.83</v>
          </cell>
        </row>
        <row r="4862">
          <cell r="A4862">
            <v>94329</v>
          </cell>
          <cell r="B4862" t="str">
            <v>ATERRO MECANIZADO DE VALA COM ESCAVADEIRA HIDRÁULICA (CAPACIDADE DA CAÇAMBA: 0,8 M³ / POTÊNCIA: 111 HP), LARGURA DE 1,5 A 2,5 M, PROFUNDIDADE DE 1,5 A 3,0 M, COM AREIA PARA ATERRO. AF_05/2016</v>
          </cell>
          <cell r="C4862" t="str">
            <v>M3</v>
          </cell>
          <cell r="D4862">
            <v>59.92</v>
          </cell>
        </row>
        <row r="4863">
          <cell r="A4863">
            <v>94330</v>
          </cell>
          <cell r="B4863" t="str">
            <v>ATERRO MECANIZADO DE VALA COM ESCAVADEIRA HIDRÁULICA (CAPACIDADE DA CAÇAMBA: 0,8 M³ / POTÊNCIA: 111 HP), LARGURA ATÉ 1,5 M, PROFUNDIDADE DE 3,0 A 4,5 M, COM AREIA PARA ATERRO. AF_05/2016</v>
          </cell>
          <cell r="C4863" t="str">
            <v>M3</v>
          </cell>
          <cell r="D4863">
            <v>60.57</v>
          </cell>
        </row>
        <row r="4864">
          <cell r="A4864">
            <v>94331</v>
          </cell>
          <cell r="B4864" t="str">
            <v>ATERRO MECANIZADO DE VALA COM ESCAVADEIRA HIDRÁULICA (CAPACIDADE DA CAÇAMBA: 0,8 M³ / POTÊNCIA: 111 HP), LARGURA DE 1,5 A 2,5 M, PROFUNDIDADE DE 3,0 A 4,5 M, COM AREIA PARA ATERRO. AF_05/2016</v>
          </cell>
          <cell r="C4864" t="str">
            <v>M3</v>
          </cell>
          <cell r="D4864">
            <v>58.8</v>
          </cell>
        </row>
        <row r="4865">
          <cell r="A4865">
            <v>94332</v>
          </cell>
          <cell r="B4865" t="str">
            <v>ATERRO MECANIZADO DE VALA COM ESCAVADEIRA HIDRÁULICA (CAPACIDADE DA CAÇAMBA: 0,8 M³ / POTÊNCIA: 111 HP), LARGURA ATÉ 1,5 M, PROFUNDIDADE DE 4,5 A 6,0 M, COM AREIA PARA ATERRO. AF_05/2016</v>
          </cell>
          <cell r="C4865" t="str">
            <v>M3</v>
          </cell>
          <cell r="D4865">
            <v>59.6</v>
          </cell>
        </row>
        <row r="4866">
          <cell r="A4866">
            <v>94333</v>
          </cell>
          <cell r="B4866" t="str">
            <v>ATERRO MECANIZADO DE VALA COM ESCAVADEIRA HIDRÁULICA (CAPACIDADE DA CAÇAMBA: 0,8 M³ / POTÊNCIA: 111 HP), LARGURA DE 1,5 A 2,5 M, PROFUNDIDADE DE 4,5 A 6,0 M, COM AREIA PARA ATERRO. AF_05/2016</v>
          </cell>
          <cell r="C4866" t="str">
            <v>M3</v>
          </cell>
          <cell r="D4866">
            <v>58.24</v>
          </cell>
        </row>
        <row r="4867">
          <cell r="A4867">
            <v>94338</v>
          </cell>
          <cell r="B4867" t="str">
            <v>ATERRO MECANIZADO DE VALA COM RETROESCAVADEIRA (CAPACIDADE DA CAÇAMBA DA RETRO: 0,26 M³ / POTÊNCIA: 88 HP), LARGURA ATÉ 0,8 M, PROFUNDIDADE ATÉ 1,5 M, COM AREIA PARA ATERRO. AF_05/2016</v>
          </cell>
          <cell r="C4867" t="str">
            <v>M3</v>
          </cell>
          <cell r="D4867">
            <v>70.209999999999994</v>
          </cell>
        </row>
        <row r="4868">
          <cell r="A4868">
            <v>94339</v>
          </cell>
          <cell r="B4868" t="str">
            <v>ATERRO MECANIZADO DE VALA COM RETROESCAVADEIRA (CAPACIDADE DA CAÇAMBA DA RETRO: 0,26 M³ / POTÊNCIA: 88 HP), LARGURA DE 0,8 A 1,5 M, PROFUNDIDADE ATÉ 1,5 M, COM AREIA PARA ATERRO. AF_05/2016</v>
          </cell>
          <cell r="C4868" t="str">
            <v>M3</v>
          </cell>
          <cell r="D4868">
            <v>64.73</v>
          </cell>
        </row>
        <row r="4869">
          <cell r="A4869">
            <v>94340</v>
          </cell>
          <cell r="B4869" t="str">
            <v>ATERRO MECANIZADO DE VALA COM RETROESCAVADEIRA (CAPACIDADE DA CAÇAMBA DA RETRO: 0,26 M³ / POTÊNCIA: 88 HP), LARGURA ATÉ 0,8 M, PROFUNDIDADE DE 1,5 A 3,0 M, COM AREIA PARA ATERRO. AF_05/2016</v>
          </cell>
          <cell r="C4869" t="str">
            <v>M3</v>
          </cell>
          <cell r="D4869">
            <v>62.32</v>
          </cell>
        </row>
        <row r="4870">
          <cell r="A4870">
            <v>94341</v>
          </cell>
          <cell r="B4870" t="str">
            <v>ATERRO MECANIZADO DE VALA COM RETROESCAVADEIRA (CAPACIDADE DA CAÇAMBA DA RETRO: 0,26 M³ / POTÊNCIA: 88 HP), LARGURA DE 0,8 A 1,5 M, PROFUNDIDADE DE 1,5 A 3,0 M, COM AREIA PARA ATERRO. AF_05/2016</v>
          </cell>
          <cell r="C4870" t="str">
            <v>M3</v>
          </cell>
          <cell r="D4870">
            <v>59.19</v>
          </cell>
        </row>
        <row r="4871">
          <cell r="A4871">
            <v>94342</v>
          </cell>
          <cell r="B4871" t="str">
            <v>ATERRO MANUAL DE VALAS COM AREIA PARA ATERRO E COMPACTAÇÃO MECANIZADA. AF_05/2016</v>
          </cell>
          <cell r="C4871" t="str">
            <v>M3</v>
          </cell>
          <cell r="D4871">
            <v>74.510000000000005</v>
          </cell>
        </row>
        <row r="4872">
          <cell r="A4872">
            <v>96385</v>
          </cell>
          <cell r="B4872" t="str">
            <v>EXECUÇÃO E COMPACTAÇÃO DE ATERRO COM SOLO PREDOMINANTEMENTE ARGILOSO - EXCLUSIVE SOLO, ESCAVAÇÃO, CARGA E TRANSPORTE. AF_11/2019</v>
          </cell>
          <cell r="C4872" t="str">
            <v>M3</v>
          </cell>
          <cell r="D4872">
            <v>6.22</v>
          </cell>
        </row>
        <row r="4873">
          <cell r="A4873">
            <v>96386</v>
          </cell>
          <cell r="B4873" t="str">
            <v>EXECUÇÃO E COMPACTAÇÃO DE ATERRO COM SOLO PREDOMINANTEMENTE ARENOSO - EXCLUSIVE SOLO, ESCAVAÇÃO, CARGA E TRANSPORTE. AF_11/2019</v>
          </cell>
          <cell r="C4873" t="str">
            <v>M3</v>
          </cell>
          <cell r="D4873">
            <v>4.43</v>
          </cell>
        </row>
        <row r="4874">
          <cell r="A4874">
            <v>83346</v>
          </cell>
          <cell r="B4874" t="str">
            <v>UMEDECIMENTO DE MATERIAL PARA FECHAMENTO DE VALAS.</v>
          </cell>
          <cell r="C4874" t="str">
            <v>M3</v>
          </cell>
          <cell r="D4874">
            <v>0.99</v>
          </cell>
        </row>
        <row r="4875">
          <cell r="A4875">
            <v>93360</v>
          </cell>
          <cell r="B4875" t="str">
            <v>REATERRO MECANIZADO DE VALA COM ESCAVADEIRA HIDRÁULICA (CAPACIDADE DA CAÇAMBA: 0,8 M³ / POTÊNCIA: 111 HP), LARGURA DE 1,5 A 2,5 M, PROFUNDIDADE ATÉ 1,5 M, COM SOLO DE 1ª CATEGORIA EM LOCAIS COM ALTO NÍVEL DE INTERFERÊNCIA. AF_04/2016</v>
          </cell>
          <cell r="C4875" t="str">
            <v>M3</v>
          </cell>
          <cell r="D4875">
            <v>12.99</v>
          </cell>
        </row>
        <row r="4876">
          <cell r="A4876">
            <v>93361</v>
          </cell>
          <cell r="B4876" t="str">
            <v>REATERRO MECANIZADO DE VALA COM ESCAVADEIRA HIDRÁULICA (CAPACIDADE DA CAÇAMBA: 0,8 M³ / POTÊNCIA: 111 HP), LARGURA ATÉ 1,5 M, PROFUNDIDADE DE 1,5 A 3,0 M, COM SOLO DE 1ª CATEGORIA EM LOCAIS COM ALTO NÍVEL DE INTERFERÊNCIA. AF_04/2016</v>
          </cell>
          <cell r="C4876" t="str">
            <v>M3</v>
          </cell>
          <cell r="D4876">
            <v>10.76</v>
          </cell>
        </row>
        <row r="4877">
          <cell r="A4877">
            <v>93362</v>
          </cell>
          <cell r="B4877" t="str">
            <v>REATERRO MECANIZADO DE VALA COM ESCAVADEIRA HIDRÁULICA (CAPACIDADE DA CAÇAMBA: 0,8 M³ / POTÊNCIA: 111 HP), LARGURA DE 1,5 A 2,5 M, PROFUNDIDADE DE 1,5 A 3,0 M, COM SOLO DE 1ª CATEGORIA EM LOCAIS COM ALTO NÍVEL DE INTERFERÊNCIA. AF_04/2016</v>
          </cell>
          <cell r="C4877" t="str">
            <v>M3</v>
          </cell>
          <cell r="D4877">
            <v>7.79</v>
          </cell>
        </row>
        <row r="4878">
          <cell r="A4878">
            <v>93363</v>
          </cell>
          <cell r="B4878" t="str">
            <v>REATERRO MECANIZADO DE VALA COM ESCAVADEIRA HIDRÁULICA (CAPACIDADE DA CAÇAMBA: 0,8 M³ / POTÊNCIA: 111 HP), LARGURA ATÉ 1,5 M, PROFUNDIDADE DE 3,0 A 4,5 M COM SOLO DE 1ª CATEGORIA EM LOCAIS COM ALTO NÍVEL DE INTERFERÊNCIA. AF_04/2016</v>
          </cell>
          <cell r="C4878" t="str">
            <v>M3</v>
          </cell>
          <cell r="D4878">
            <v>8.43</v>
          </cell>
        </row>
        <row r="4879">
          <cell r="A4879">
            <v>93364</v>
          </cell>
          <cell r="B4879" t="str">
            <v>REATERRO MECANIZADO DE VALA COM ESCAVADEIRA HIDRÁULICA (CAPACIDADE DA CAÇAMBA: 0,8 M³ / POTÊNCIA: 111 HP), LARGURA DE 1,5 A 2,5 M, PROFUNDIDADE DE 3,0  A 4,5 M, COM SOLO (SEM SUBSTITUIÇÃO) DE 1ª CATEGORIA EM LOCAIS COM ALTO NÍVEL DE INTERFERÊNCIA. AF_04/2016</v>
          </cell>
          <cell r="C4879" t="str">
            <v>M3</v>
          </cell>
          <cell r="D4879">
            <v>6.66</v>
          </cell>
        </row>
        <row r="4880">
          <cell r="A4880">
            <v>93365</v>
          </cell>
          <cell r="B4880" t="str">
            <v>REATERRO MECANIZADO DE VALA COM ESCAVADEIRA HIDRÁULICA (CAPACIDADE DA CAÇAMBA: 0,8 M³ / POTÊNCIA: 111 HP), LARGURA ATÉ 1,5 M, PROFUNDIDADE DE 4,5 A 6,0 M, COM SOLO DE 1ª CATEGORIA EM LOCAIS COM ALTO NÍVEL DE INTERFERÊNCIA. AF_04/2016</v>
          </cell>
          <cell r="C4880" t="str">
            <v>M3</v>
          </cell>
          <cell r="D4880">
            <v>7.42</v>
          </cell>
        </row>
        <row r="4881">
          <cell r="A4881">
            <v>93366</v>
          </cell>
          <cell r="B4881" t="str">
            <v>REATERRO MECANIZADO DE VALA COM ESCAVADEIRA HIDRÁULICA (CAPACIDADE DA CAÇAMBA: 0,8 M³ / POTÊNCIA: 111 HP), LARGURA DE 1,5 A 2,5 M, PROFUNDIDADE DE 4,5 A 6,0 M, COM SOLO DE 1ª CATEGORIA EM LOCAIS COM ALTO NÍVEL DE INTERFERÊNCIA. AF_04/2016</v>
          </cell>
          <cell r="C4881" t="str">
            <v>M3</v>
          </cell>
          <cell r="D4881">
            <v>6.11</v>
          </cell>
        </row>
        <row r="4882">
          <cell r="A4882">
            <v>93367</v>
          </cell>
          <cell r="B4882" t="str">
            <v>REATERRO MECANIZADO DE VALA COM ESCAVADEIRA HIDRÁULICA (CAPACIDADE DA CAÇAMBA: 0,8 M³ / POTÊNCIA: 111 HP), LARGURA DE 1,5 A 2,5 M, PROFUNDIDADE ATÉ 1,5 M, COM SOLO DE 1ª CATEGORIA EM LOCAIS COM BAIXO NÍVEL DE INTERFERÊNCIA. AF_04/2016</v>
          </cell>
          <cell r="C4882" t="str">
            <v>M3</v>
          </cell>
          <cell r="D4882">
            <v>12.16</v>
          </cell>
        </row>
        <row r="4883">
          <cell r="A4883">
            <v>93368</v>
          </cell>
          <cell r="B4883" t="str">
            <v>REATERRO MECANIZADO DE VALA COM ESCAVADEIRA HIDRÁULICA (CAPACIDADE DA CAÇAMBA: 0,8 M³ / POTÊNCIA: 111 HP), LARGURA ATÉ 1,5 M, PROFUNDIDADE DE 1,5 A 3,0 M, COM SOLO DE 1ª CATEGORIA EM LOCAIS COM BAIXO NÍVEL DE INTERFERÊNCIA. AF_04/2016</v>
          </cell>
          <cell r="C4883" t="str">
            <v>M3</v>
          </cell>
          <cell r="D4883">
            <v>9.8699999999999992</v>
          </cell>
        </row>
        <row r="4884">
          <cell r="A4884">
            <v>93369</v>
          </cell>
          <cell r="B4884" t="str">
            <v>REATERRO MECANIZADO DE VALA COM ESCAVADEIRA HIDRÁULICA (CAPACIDADE DA CAÇAMBA: 0,8 M³ / POTÊNCIA: 111 HP), LARGURA DE 1,5 A 2,5 M, PROFUNDIDADE DE 1,5 A 3,0 M, COM SOLO (SEM SUBSTITUIÇÃO) DE 1ª CATEGORIA EM LOCAIS COM BAIXO NÍVEL DE INTERFERÊNCIA. AF_04/2016</v>
          </cell>
          <cell r="C4884" t="str">
            <v>M3</v>
          </cell>
          <cell r="D4884">
            <v>6.95</v>
          </cell>
        </row>
        <row r="4885">
          <cell r="A4885">
            <v>93370</v>
          </cell>
          <cell r="B4885" t="str">
            <v>REATERRO MECANIZADO DE VALA COM ESCAVADEIRA HIDRÁULICA (CAPACIDADE DA CAÇAMBA: 0,8 M³ / POTÊNCIA: 111 HP), LARGURA ATÉ 1,5 M, PROFUNDIDADE DE 3,0 A 4,5 M, COM SOLO DE 1ª CATEGORIA EM LOCAIS COM BAIXO NÍVEL DE INTERFERÊNCIA. AF_04/2016</v>
          </cell>
          <cell r="C4885" t="str">
            <v>M3</v>
          </cell>
          <cell r="D4885">
            <v>7.61</v>
          </cell>
        </row>
        <row r="4886">
          <cell r="A4886">
            <v>93371</v>
          </cell>
          <cell r="B4886" t="str">
            <v>REATERRO MECANIZADO DE VALA COM ESCAVADEIRA HIDRÁULICA (CAPACIDADE DA CAÇAMBA: 0,8 M³ / POTÊNCIA: 111 HP), LARGURA DE 1,5 A 2,5 M, PROFUNDIDADE DE 3,0 A 4,5 M, COM SOLO (SEM SUBSTITUIÇÃO) DE 1ª CATEGORIA EM LOCAIS COM BAIXO NÍVEL DE INTERFERÊNCIA. AF_04/2016</v>
          </cell>
          <cell r="C4886" t="str">
            <v>M3</v>
          </cell>
          <cell r="D4886">
            <v>5.84</v>
          </cell>
        </row>
        <row r="4887">
          <cell r="A4887">
            <v>93372</v>
          </cell>
          <cell r="B4887" t="str">
            <v>REATERRO MECANIZADO DE VALA COM ESCAVADEIRA HIDRÁULICA (CAPACIDADE DA CAÇAMBA: 0,8 M³ / POTÊNCIA: 111 HP), LARGURA ATÉ 1,5 M, PROFUNDIDADE DE 4,5 A 6,0 M, COM SOLO DE 1ª CATEGORIA EM LOCAIS COM BAIXO NÍVEL DE INTERFERÊNCIA. AF_04/2016</v>
          </cell>
          <cell r="C4887" t="str">
            <v>M3</v>
          </cell>
          <cell r="D4887">
            <v>6.64</v>
          </cell>
        </row>
        <row r="4888">
          <cell r="A4888">
            <v>93373</v>
          </cell>
          <cell r="B4888" t="str">
            <v>REATERRO MECANIZADO DE VALA COM ESCAVADEIRA HIDRÁULICA (CAPACIDADE DA CAÇAMBA: 0,8 M³ / POTÊNCIA: 111 HP), LARGURA DE 1,5 A 2,5 M, PROFUNDIDADE DE 4,5 A 6,0 M, COM SOLO (SEM SUBSTITUIÇÃO) DE 1ª CATEGORIA EM LOCAIS COM BAIXO NÍVEL DE INTERFERÊNCIA. AF_04/2016</v>
          </cell>
          <cell r="C4888" t="str">
            <v>M3</v>
          </cell>
          <cell r="D4888">
            <v>5.29</v>
          </cell>
        </row>
        <row r="4889">
          <cell r="A4889">
            <v>93374</v>
          </cell>
          <cell r="B4889" t="str">
            <v>REATERRO MECANIZADO DE VALA COM RETROESCAVADEIRA (CAPACIDADE DA CAÇAMBA DA RETRO: 0,26 M³ / POTÊNCIA: 88 HP), LARGURA ATÉ 0,8 M, PROFUNDIDADE ATÉ 1,5 M, COM SOLO (SEM SUBSTITUIÇÃO) DE 1ª CATEGORIA EM LOCAIS COM ALTO NÍVEL DE INTERFERÊNCIA. AF_04/2016</v>
          </cell>
          <cell r="C4889" t="str">
            <v>M3</v>
          </cell>
          <cell r="D4889">
            <v>15.75</v>
          </cell>
        </row>
        <row r="4890">
          <cell r="A4890">
            <v>93375</v>
          </cell>
          <cell r="B4890" t="str">
            <v>REATERRO MECANIZADO DE VALA COM RETROESCAVADEIRA (CAPACIDADE DA CAÇAMBA DA RETRO: 0,26 M³ / POTÊNCIA: 88 HP), LARGURA DE 0,8 A 1,5 M, PROFUNDIDADE ATÉ 1,5 M, COM SOLO DE 1ª CATEGORIA EM LOCAIS COM ALTO NÍVEL DE INTERFERÊNCIA. AF_04/2016</v>
          </cell>
          <cell r="C4890" t="str">
            <v>M3</v>
          </cell>
          <cell r="D4890">
            <v>12.15</v>
          </cell>
        </row>
        <row r="4891">
          <cell r="A4891">
            <v>93376</v>
          </cell>
          <cell r="B4891" t="str">
            <v>REATERRO MECANIZADO DE VALA COM RETROESCAVADEIRA (CAPACIDADE DA CAÇAMBA DA RETRO: 0,26 M³ / POTÊNCIA: 88 HP), LARGURA ATÉ 0,8 M, PROFUNDIDADE DE 1,5 A 3,0 M, COM SOLO DE 1ª CATEGORIA EM LOCAIS COM ALTO NÍVEL DE INTERFERÊNCIA. AF_04/2016</v>
          </cell>
          <cell r="C4891" t="str">
            <v>M3</v>
          </cell>
          <cell r="D4891">
            <v>9.94</v>
          </cell>
        </row>
        <row r="4892">
          <cell r="A4892">
            <v>93377</v>
          </cell>
          <cell r="B4892" t="str">
            <v>REATERRO MECANIZADO DE VALA COM RETROESCAVADEIRA (CAPACIDADE DA CAÇAMBA DA RETRO: 0,26 M³ / POTÊNCIA: 88 HP), LARGURA DE 0,8 A 1,5 M, PROFUNDIDADE DE 1,5 A 3,0 M, COM SOLO (SEM SUBSTITUIÇÃO) DE 1ª CATEGORIA EM LOCAIS COM ALTO NÍVEL DE INTERFERÊNCIA. AF_04/2016</v>
          </cell>
          <cell r="C4892" t="str">
            <v>M3</v>
          </cell>
          <cell r="D4892">
            <v>6.66</v>
          </cell>
        </row>
        <row r="4893">
          <cell r="A4893">
            <v>93378</v>
          </cell>
          <cell r="B4893" t="str">
            <v>REATERRO MECANIZADO DE VALA COM RETROESCAVADEIRA (CAPACIDADE DA CAÇAMBA DA RETRO: 0,26 M³ / POTÊNCIA: 88 HP), LARGURA ATÉ 0,8 M, PROFUNDIDADE ATÉ 1,5 M, COM SOLO DE 1ª CATEGORIA EM LOCAIS COM BAIXO NÍVEL DE INTERFERÊNCIA. AF_04/2016</v>
          </cell>
          <cell r="C4893" t="str">
            <v>M3</v>
          </cell>
          <cell r="D4893">
            <v>14.74</v>
          </cell>
        </row>
        <row r="4894">
          <cell r="A4894">
            <v>93379</v>
          </cell>
          <cell r="B4894" t="str">
            <v>REATERRO MECANIZADO DE VALA COM RETROESCAVADEIRA (CAPACIDADE DA CAÇAMBA DA RETRO: 0,26 M³ / POTÊNCIA: 88 HP), LARGURA DE 0,8 A 1,5 M, PROFUNDIDADE ATÉ 1,5 M, COM SOLO DE 1ª CATEGORIA EM LOCAIS COM BAIXO NÍVEL DE INTERFERÊNCIA. AF_04/2016</v>
          </cell>
          <cell r="C4894" t="str">
            <v>M3</v>
          </cell>
          <cell r="D4894">
            <v>11.37</v>
          </cell>
        </row>
        <row r="4895">
          <cell r="A4895">
            <v>93380</v>
          </cell>
          <cell r="B4895" t="str">
            <v>REATERRO MECANIZADO DE VALA COM RETROESCAVADEIRA (CAPACIDADE DA CAÇAMBA DA RETRO: 0,26 M³ / POTÊNCIA: 88 HP), LARGURA ATÉ 0,8 M, PROFUNDIDADE DE 1,5 A 3,0 M, COM SOLO DE 1ª CATEGORIA EM LOCAIS COM BAIXO NÍVEL DE INTERFERÊNCIA. AF_04/2016</v>
          </cell>
          <cell r="C4895" t="str">
            <v>M3</v>
          </cell>
          <cell r="D4895">
            <v>9.34</v>
          </cell>
        </row>
        <row r="4896">
          <cell r="A4896">
            <v>93381</v>
          </cell>
          <cell r="B4896" t="str">
            <v>REATERRO MECANIZADO DE VALA COM RETROESCAVADEIRA (CAPACIDADE DA CAÇAMBA DA RETRO: 0,26 M³ / POTÊNCIA: 88 HP), LARGURA DE 0,8 A 1,5 M, PROFUNDIDADE DE 1,5 A 3,0 M, COM SOLO (SEM SUBSTITUIÇÃO) DE 1ª CATEGORIA EM LOCAIS COM BAIXO NÍVEL DE INTERFERÊNCIA. AF_04/2016</v>
          </cell>
          <cell r="C4896" t="str">
            <v>M3</v>
          </cell>
          <cell r="D4896">
            <v>6.23</v>
          </cell>
        </row>
        <row r="4897">
          <cell r="A4897">
            <v>93382</v>
          </cell>
          <cell r="B4897" t="str">
            <v>REATERRO MANUAL DE VALAS COM COMPACTAÇÃO MECANIZADA. AF_04/2016</v>
          </cell>
          <cell r="C4897" t="str">
            <v>M3</v>
          </cell>
          <cell r="D4897">
            <v>21.54</v>
          </cell>
        </row>
        <row r="4898">
          <cell r="A4898">
            <v>96995</v>
          </cell>
          <cell r="B4898" t="str">
            <v>REATERRO MANUAL APILOADO COM SOQUETE. AF_10/2017</v>
          </cell>
          <cell r="C4898" t="str">
            <v>M3</v>
          </cell>
          <cell r="D4898">
            <v>38.25</v>
          </cell>
        </row>
        <row r="4899">
          <cell r="A4899">
            <v>72838</v>
          </cell>
          <cell r="B4899" t="str">
            <v>TRANSPORTE COMERCIAL COM CAMINHAO CARROCERIA 9 T, RODOVIA EM LEITO NATURAL</v>
          </cell>
          <cell r="C4899" t="str">
            <v>TXKM</v>
          </cell>
          <cell r="D4899">
            <v>0.79</v>
          </cell>
        </row>
        <row r="4900">
          <cell r="A4900">
            <v>72839</v>
          </cell>
          <cell r="B4900" t="str">
            <v>TRANSPORTE COMERCIAL COM CAMINHAO CARROCERIA 9 T, RODOVIA COM REVESTIMENTO PRIMARIO</v>
          </cell>
          <cell r="C4900" t="str">
            <v>TXKM</v>
          </cell>
          <cell r="D4900">
            <v>0.63</v>
          </cell>
        </row>
        <row r="4901">
          <cell r="A4901">
            <v>72840</v>
          </cell>
          <cell r="B4901" t="str">
            <v>TRANSPORTE COMERCIAL COM CAMINHAO CARROCERIA 9 T, RODOVIA PAVIMENTADA</v>
          </cell>
          <cell r="C4901" t="str">
            <v>TXKM</v>
          </cell>
          <cell r="D4901">
            <v>0.53</v>
          </cell>
        </row>
        <row r="4902">
          <cell r="A4902">
            <v>72844</v>
          </cell>
          <cell r="B4902" t="str">
            <v>CARGA, MANOBRAS E DESCARGA DE AREIA, BRITA, PEDRA DE MAO E SOLOS COM CAMINHAO BASCULANTE 6 M3 (DESCARGA LIVRE)</v>
          </cell>
          <cell r="C4902" t="str">
            <v>T</v>
          </cell>
          <cell r="D4902">
            <v>0.56999999999999995</v>
          </cell>
        </row>
        <row r="4903">
          <cell r="A4903">
            <v>72845</v>
          </cell>
          <cell r="B4903" t="str">
            <v>CARGA, MANOBRAS E DESCARGA DE BRITA PARA TRATAMENTOS SUPERFICIAIS, COM CAMINHAO BASCULANTE 6 M3</v>
          </cell>
          <cell r="C4903" t="str">
            <v>T</v>
          </cell>
          <cell r="D4903">
            <v>3.42</v>
          </cell>
        </row>
        <row r="4904">
          <cell r="A4904">
            <v>72846</v>
          </cell>
          <cell r="B4904" t="str">
            <v>CARGA, MANOBRAS E DESCARGA DE MISTURA BETUMINOSA A QUENTE, COM CAMINHAO BASCULANTE 6 M3</v>
          </cell>
          <cell r="C4904" t="str">
            <v>T</v>
          </cell>
          <cell r="D4904">
            <v>2.82</v>
          </cell>
        </row>
        <row r="4905">
          <cell r="A4905">
            <v>72847</v>
          </cell>
          <cell r="B4905" t="str">
            <v>CARGA, MANOBRAS E DESCARGA DE MISTURA BETUMINOSA A FRIO, COM CAMINHAO BASCULANTE 6 M3</v>
          </cell>
          <cell r="C4905" t="str">
            <v>T</v>
          </cell>
          <cell r="D4905">
            <v>6.08</v>
          </cell>
        </row>
        <row r="4906">
          <cell r="A4906">
            <v>72848</v>
          </cell>
          <cell r="B4906" t="str">
            <v>CARGA, MANOBRAS E DESCARGA DE BRITA PARA BASE DE MACADAME, COM CAMINHAO BASCULANTE 6 M3</v>
          </cell>
          <cell r="C4906" t="str">
            <v>T</v>
          </cell>
          <cell r="D4906">
            <v>1.52</v>
          </cell>
        </row>
        <row r="4907">
          <cell r="A4907">
            <v>72849</v>
          </cell>
          <cell r="B4907" t="str">
            <v>CARGA, MANOBRAS E DESCARGA DE MISTURAS DE SOLOS E AGREGADOS (BASES ESTABILIZADAS EM USINA) COM CAMINHAO BASCULANTE 6 M3</v>
          </cell>
          <cell r="C4907" t="str">
            <v>T</v>
          </cell>
          <cell r="D4907">
            <v>1.94</v>
          </cell>
        </row>
        <row r="4908">
          <cell r="A4908">
            <v>72850</v>
          </cell>
          <cell r="B4908" t="str">
            <v>CARGA, MANOBRAS E DESCARGA DE MATERIAIS DIVERSOS, COM CAMINHAO CARROCERIA 9T (CARGA E DESCARGA MANUAIS)</v>
          </cell>
          <cell r="C4908" t="str">
            <v>T</v>
          </cell>
          <cell r="D4908">
            <v>9.98</v>
          </cell>
        </row>
        <row r="4909">
          <cell r="A4909">
            <v>72882</v>
          </cell>
          <cell r="B4909" t="str">
            <v>TRANSPORTE COMERCIAL COM CAMINHAO CARROCERIA 9 T, RODOVIA EM LEITO NATURAL</v>
          </cell>
          <cell r="C4909" t="str">
            <v>M3XKM</v>
          </cell>
          <cell r="D4909">
            <v>1.18</v>
          </cell>
        </row>
        <row r="4910">
          <cell r="A4910">
            <v>72883</v>
          </cell>
          <cell r="B4910" t="str">
            <v>TRANSPORTE COMERCIAL COM CAMINHAO CARROCERIA 9 T, RODOVIA COM REVESTIMENTO PRIMARIO</v>
          </cell>
          <cell r="C4910" t="str">
            <v>M3XKM</v>
          </cell>
          <cell r="D4910">
            <v>0.94</v>
          </cell>
        </row>
        <row r="4911">
          <cell r="A4911">
            <v>72884</v>
          </cell>
          <cell r="B4911" t="str">
            <v>TRANSPORTE COMERCIAL COM CAMINHAO CARROCERIA 9 T, RODOVIA PAVIMENTADA</v>
          </cell>
          <cell r="C4911" t="str">
            <v>M3XKM</v>
          </cell>
          <cell r="D4911">
            <v>0.79</v>
          </cell>
        </row>
        <row r="4912">
          <cell r="A4912">
            <v>72888</v>
          </cell>
          <cell r="B4912" t="str">
            <v>CARGA, MANOBRAS E DESCARGA DE AREIA, BRITA, PEDRA DE MAO E SOLOS COM CAMINHAO BASCULANTE 6 M3 (DESCARGA LIVRE)</v>
          </cell>
          <cell r="C4912" t="str">
            <v>M3</v>
          </cell>
          <cell r="D4912">
            <v>0.85</v>
          </cell>
        </row>
        <row r="4913">
          <cell r="A4913">
            <v>72890</v>
          </cell>
          <cell r="B4913" t="str">
            <v>CARGA, MANOBRAS E DESCARGA DE BRITA PARA TRATAMENTOS SUPERFICIAIS, COM CAMINHAO BASCULANTE 6 M3, DESCARGA EM DISTRIBUIDOR</v>
          </cell>
          <cell r="C4913" t="str">
            <v>M3</v>
          </cell>
          <cell r="D4913">
            <v>5.13</v>
          </cell>
        </row>
        <row r="4914">
          <cell r="A4914">
            <v>72891</v>
          </cell>
          <cell r="B4914" t="str">
            <v>CARGA, MANOBRAS E DESCARGA DE MISTURA BETUMINOSA A QUENTE, COM CAMINHAO BASCULANTE 6 M3, DESCARGA EM VIBRO-ACABADORA</v>
          </cell>
          <cell r="C4914" t="str">
            <v>M3</v>
          </cell>
          <cell r="D4914">
            <v>4.2300000000000004</v>
          </cell>
        </row>
        <row r="4915">
          <cell r="A4915">
            <v>72892</v>
          </cell>
          <cell r="B4915" t="str">
            <v>CARGA, MANOBRAS E DESCARGA DE DE MISTURA BETUMINOSA A FRIO, COM CAMINHAO BASCULANTE 6 M3, DESCARGA EM VIBRO-ACABADORA</v>
          </cell>
          <cell r="C4915" t="str">
            <v>M3</v>
          </cell>
          <cell r="D4915">
            <v>9.1300000000000008</v>
          </cell>
        </row>
        <row r="4916">
          <cell r="A4916">
            <v>72893</v>
          </cell>
          <cell r="B4916" t="str">
            <v>CARGA, MANOBRAS E DESCARGA DE BRITA PARA BASE DE MACADAME, COM CAMINHAO BASCULANTE 6 M3, DESCARGA EM DISTRIBUIDOR</v>
          </cell>
          <cell r="C4916" t="str">
            <v>M3</v>
          </cell>
          <cell r="D4916">
            <v>2.27</v>
          </cell>
        </row>
        <row r="4917">
          <cell r="A4917">
            <v>72894</v>
          </cell>
          <cell r="B4917" t="str">
            <v>CARGA, MANOBRAS E DESCARGA DE MISTURAS DE SOLOS E AGREGADOS, COM CAMINHAO BASCULANTE 6 M3, DESCARGA EM DISTRIBUIDOR</v>
          </cell>
          <cell r="C4917" t="str">
            <v>M3</v>
          </cell>
          <cell r="D4917">
            <v>2.92</v>
          </cell>
        </row>
        <row r="4918">
          <cell r="A4918">
            <v>72895</v>
          </cell>
          <cell r="B4918" t="str">
            <v>CARGA, MANOBRAS E DESCARGA DE MATERIAIS DIVERSOS, COM CAMINHAO BASCULANTE 6M3 (CARGA E DESCARGA MANUAIS)</v>
          </cell>
          <cell r="C4918" t="str">
            <v>M3</v>
          </cell>
          <cell r="D4918">
            <v>15.4</v>
          </cell>
        </row>
        <row r="4919">
          <cell r="A4919">
            <v>72897</v>
          </cell>
          <cell r="B4919" t="str">
            <v>CARGA MANUAL DE ENTULHO EM CAMINHAO BASCULANTE 6 M3</v>
          </cell>
          <cell r="C4919" t="str">
            <v>M3</v>
          </cell>
          <cell r="D4919">
            <v>18.8</v>
          </cell>
        </row>
        <row r="4920">
          <cell r="A4920">
            <v>72898</v>
          </cell>
          <cell r="B4920" t="str">
            <v>CARGA E DESCARGA MECANIZADAS DE ENTULHO EM CAMINHAO BASCULANTE 6 M3</v>
          </cell>
          <cell r="C4920" t="str">
            <v>M3</v>
          </cell>
          <cell r="D4920">
            <v>3.26</v>
          </cell>
        </row>
        <row r="4921">
          <cell r="A4921">
            <v>72899</v>
          </cell>
          <cell r="B4921" t="str">
            <v>TRANSPORTE DE ENTULHO COM CAMINHÃO BASCULANTE 6 M3, RODOVIA PAVIMENTADA, DMT ATE 0,5 KM</v>
          </cell>
          <cell r="C4921" t="str">
            <v>M3</v>
          </cell>
          <cell r="D4921">
            <v>3.98</v>
          </cell>
        </row>
        <row r="4922">
          <cell r="A4922">
            <v>72900</v>
          </cell>
          <cell r="B4922" t="str">
            <v>TRANSPORTE DE ENTULHO COM CAMINHAO BASCULANTE 6 M3, RODOVIA PAVIMENTADA, DMT 0,5 A 1,0 KM</v>
          </cell>
          <cell r="C4922" t="str">
            <v>M3</v>
          </cell>
          <cell r="D4922">
            <v>4.38</v>
          </cell>
        </row>
        <row r="4923">
          <cell r="A4923" t="str">
            <v>74010/1</v>
          </cell>
          <cell r="B4923" t="str">
            <v>CARGA E DESCARGA MECANICA DE SOLO UTILIZANDO CAMINHAO BASCULANTE 6,0M3/16T E PA CARREGADEIRA SOBRE PNEUS 128 HP, CAPACIDADE DA CAÇAMBA 1,7 A 2,8 M3, PESO OPERACIONAL 11632 KG</v>
          </cell>
          <cell r="C4923" t="str">
            <v>M3</v>
          </cell>
          <cell r="D4923">
            <v>1.43</v>
          </cell>
        </row>
        <row r="4924">
          <cell r="A4924">
            <v>83356</v>
          </cell>
          <cell r="B4924" t="str">
            <v>TRANSPORTE COMERCIAL DE BRITA</v>
          </cell>
          <cell r="C4924" t="str">
            <v>M3XKM</v>
          </cell>
          <cell r="D4924">
            <v>0.71</v>
          </cell>
        </row>
        <row r="4925">
          <cell r="A4925">
            <v>83358</v>
          </cell>
          <cell r="B4925" t="str">
            <v>TRANSPORTE DE PAVIMENTACAO REMOVIDA (RODOVIAS NAO URBANAS)</v>
          </cell>
          <cell r="C4925" t="str">
            <v>M3XKM</v>
          </cell>
          <cell r="D4925">
            <v>1.47</v>
          </cell>
        </row>
        <row r="4926">
          <cell r="A4926">
            <v>95303</v>
          </cell>
          <cell r="B4926" t="str">
            <v>TRANSPORTE COM CAMINHÃO BASCULANTE 10 M3 DE MASSA ASFALTICA PARA PAVIMENTAÇÃO URBANA</v>
          </cell>
          <cell r="C4926" t="str">
            <v>M3XKM</v>
          </cell>
          <cell r="D4926">
            <v>0.91</v>
          </cell>
        </row>
        <row r="4927">
          <cell r="A4927">
            <v>97912</v>
          </cell>
          <cell r="B4927" t="str">
            <v>TRANSPORTE COM CAMINHÃO BASCULANTE DE 6 M3, EM VIA URBANA EM LEITO NATURAL (UNIDADE: M3XKM). AF_01/2018</v>
          </cell>
          <cell r="C4927" t="str">
            <v>M3XKM</v>
          </cell>
          <cell r="D4927">
            <v>1.64</v>
          </cell>
        </row>
        <row r="4928">
          <cell r="A4928">
            <v>97913</v>
          </cell>
          <cell r="B4928" t="str">
            <v>TRANSPORTE COM CAMINHÃO BASCULANTE DE 6 M3, EM VIA URBANA EM REVESTIMENTO PRIMÁRIO (UNIDADE: M3XKM). AF_01/2018</v>
          </cell>
          <cell r="C4928" t="str">
            <v>M3XKM</v>
          </cell>
          <cell r="D4928">
            <v>1.26</v>
          </cell>
        </row>
        <row r="4929">
          <cell r="A4929">
            <v>97914</v>
          </cell>
          <cell r="B4929" t="str">
            <v>TRANSPORTE COM CAMINHÃO BASCULANTE DE 6 M3, EM VIA URBANA PAVIMENTADA, DMT ATÉ 30 KM (UNIDADE: M3XKM). AF_01/2018</v>
          </cell>
          <cell r="C4929" t="str">
            <v>M3XKM</v>
          </cell>
          <cell r="D4929">
            <v>1.18</v>
          </cell>
        </row>
        <row r="4930">
          <cell r="A4930">
            <v>97915</v>
          </cell>
          <cell r="B4930" t="str">
            <v>TRANSPORTE COM CAMINHÃO BASCULANTE DE 6 M3, EM VIA URBANA PAVIMENTADA, DMT ACIMA DE 30 KM (UNIDADE: M3XKM). AF_01/2018</v>
          </cell>
          <cell r="C4930" t="str">
            <v>M3XKM</v>
          </cell>
          <cell r="D4930">
            <v>0.84</v>
          </cell>
        </row>
        <row r="4931">
          <cell r="A4931">
            <v>97916</v>
          </cell>
          <cell r="B4931" t="str">
            <v>TRANSPORTE COM CAMINHÃO BASCULANTE DE 6 M3, EM VIA URBANA EM LEITO NATURAL (UNIDADE: TXKM). AF_01/2018</v>
          </cell>
          <cell r="C4931" t="str">
            <v>TXKM</v>
          </cell>
          <cell r="D4931">
            <v>1.1000000000000001</v>
          </cell>
        </row>
        <row r="4932">
          <cell r="A4932">
            <v>97917</v>
          </cell>
          <cell r="B4932" t="str">
            <v>TRANSPORTE COM CAMINHÃO BASCULANTE DE 6 M3, EM VIA URBANA EM REVESTIMENTO PRIMÁRIO (UNIDADE: TXKM). AF_01/2018</v>
          </cell>
          <cell r="C4932" t="str">
            <v>TXKM</v>
          </cell>
          <cell r="D4932">
            <v>0.84</v>
          </cell>
        </row>
        <row r="4933">
          <cell r="A4933">
            <v>97918</v>
          </cell>
          <cell r="B4933" t="str">
            <v>TRANSPORTE COM CAMINHÃO BASCULANTE DE 6 M3, EM VIA URBANA PAVIMENTADA, DMT ATÉ 30 KM (UNIDADE: TXKM). AF_01/2018</v>
          </cell>
          <cell r="C4933" t="str">
            <v>TXKM</v>
          </cell>
          <cell r="D4933">
            <v>0.79</v>
          </cell>
        </row>
        <row r="4934">
          <cell r="A4934">
            <v>97919</v>
          </cell>
          <cell r="B4934" t="str">
            <v>TRANSPORTE COM CAMINHÃO BASCULANTE DE 6 M3, EM VIA URBANA PAVIMENTADA, DMT ACIMA DE 30 KM (UNIDADE: TXKM). AF_01/2018</v>
          </cell>
          <cell r="C4934" t="str">
            <v>TXKM</v>
          </cell>
          <cell r="D4934">
            <v>0.55000000000000004</v>
          </cell>
        </row>
        <row r="4935">
          <cell r="A4935">
            <v>94097</v>
          </cell>
          <cell r="B4935" t="str">
            <v>PREPARO DE FUNDO DE VALA COM LARGURA MENOR QUE 1,5 M, EM LOCAL COM NÍVEL BAIXO DE INTERFERÊNCIA. AF_06/2016</v>
          </cell>
          <cell r="C4935" t="str">
            <v>M2</v>
          </cell>
          <cell r="D4935">
            <v>4.6399999999999997</v>
          </cell>
        </row>
        <row r="4936">
          <cell r="A4936">
            <v>94098</v>
          </cell>
          <cell r="B4936" t="str">
            <v>PREPARO DE FUNDO DE VALA  COM LARGURA MENOR QUE 1,5 M, EM LOCAL COM NÍVEL ALTO DE INTERFERÊNCIA. AF_06/2016</v>
          </cell>
          <cell r="C4936" t="str">
            <v>M2</v>
          </cell>
          <cell r="D4936">
            <v>5.31</v>
          </cell>
        </row>
        <row r="4937">
          <cell r="A4937">
            <v>94099</v>
          </cell>
          <cell r="B4937" t="str">
            <v>PREPARO DE FUNDO DE VALA COM LARGURA MAIOR OU IGUAL A 1,5 M E MENOR QUE 2,5 M, EM LOCAL COM NÍVEL BAIXO DE INTERFERÊNCIA. AF_06/2016</v>
          </cell>
          <cell r="C4937" t="str">
            <v>M2</v>
          </cell>
          <cell r="D4937">
            <v>2.34</v>
          </cell>
        </row>
        <row r="4938">
          <cell r="A4938">
            <v>94100</v>
          </cell>
          <cell r="B4938" t="str">
            <v>PREPARO DE FUNDO DE VALA  COM LARGURA MAIOR OU IGUAL A 1,5 M E MENOR QUE 2,5 M, EM LOCAL COM NÍVEL ALTO DE INTERFERÊNCIA. AF_06/2016</v>
          </cell>
          <cell r="C4938" t="str">
            <v>M2</v>
          </cell>
          <cell r="D4938">
            <v>2.99</v>
          </cell>
        </row>
        <row r="4939">
          <cell r="A4939">
            <v>94102</v>
          </cell>
          <cell r="B4939" t="str">
            <v>LASTRO DE VALA COM PREPARO DE FUNDO, LARGURA MENOR QUE 1,5 M, COM CAMADA DE AREIA, LANÇAMENTO MANUAL, EM LOCAL COM NÍVEL BAIXO DE INTERFERÊNCIA. AF_06/2016</v>
          </cell>
          <cell r="C4939" t="str">
            <v>M3</v>
          </cell>
          <cell r="D4939">
            <v>161.66</v>
          </cell>
        </row>
        <row r="4940">
          <cell r="A4940">
            <v>94103</v>
          </cell>
          <cell r="B4940" t="str">
            <v>LASTRO DE VALA COM PREPARO DE FUNDO, LARGURA MENOR QUE 1,5 M, COM CAMADA DE BRITA, LANÇAMENTO MANUAL, EM LOCAL COM NÍVEL BAIXO DE INTERFERÊNCIA. AF_06/2016</v>
          </cell>
          <cell r="C4940" t="str">
            <v>M3</v>
          </cell>
          <cell r="D4940">
            <v>226.35</v>
          </cell>
        </row>
        <row r="4941">
          <cell r="A4941">
            <v>94104</v>
          </cell>
          <cell r="B4941" t="str">
            <v>LASTRO DE VALA COM PREPARO DE FUNDO, LARGURA MENOR QUE 1,5 M, COM CAMADA DE AREIA, LANÇAMENTO MANUAL, EM LOCAL COM NÍVEL ALTO DE INTERFERÊNCIA. AF_06/2016</v>
          </cell>
          <cell r="C4941" t="str">
            <v>M3</v>
          </cell>
          <cell r="D4941">
            <v>165.36</v>
          </cell>
        </row>
        <row r="4942">
          <cell r="A4942">
            <v>94105</v>
          </cell>
          <cell r="B4942" t="str">
            <v>LASTRO DE VALA COM PREPARO DE FUNDO, LARGURA MENOR QUE 1,5 M, COM CAMADA DE BRITA, LANÇAMENTO MANUAL, EM LOCAL COM NÍVEL ALTO DE INTERFERÊNCIA. AF_06/2016</v>
          </cell>
          <cell r="C4942" t="str">
            <v>M3</v>
          </cell>
          <cell r="D4942">
            <v>230.08</v>
          </cell>
        </row>
        <row r="4943">
          <cell r="A4943">
            <v>94106</v>
          </cell>
          <cell r="B4943" t="str">
            <v>LASTRO COM PREPARO DE FUNDO, LARGURA MAIOR OU IGUAL A 1,5 M, COM CAMADA DE AREIA, LANÇAMENTO MANUAL, EM LOCAL COM NÍVEL BAIXO DE INTERFERÊNCIA. AF_06/2016</v>
          </cell>
          <cell r="C4943" t="str">
            <v>M3</v>
          </cell>
          <cell r="D4943">
            <v>143.13</v>
          </cell>
        </row>
        <row r="4944">
          <cell r="A4944">
            <v>94107</v>
          </cell>
          <cell r="B4944" t="str">
            <v>LASTRO COM PREPARO DE FUNDO, LARGURA MAIOR OU IGUAL A 1,5 M, COM CAMADA DE BRITA, LANÇAMENTO MANUAL, EM LOCAL COM NÍVEL BAIXO DE INTERFERÊNCIA. AF_06/2016</v>
          </cell>
          <cell r="C4944" t="str">
            <v>M3</v>
          </cell>
          <cell r="D4944">
            <v>207.84</v>
          </cell>
        </row>
        <row r="4945">
          <cell r="A4945">
            <v>94108</v>
          </cell>
          <cell r="B4945" t="str">
            <v>LASTRO COM PREPARO DE FUNDO, LARGURA MAIOR OU IGUAL A 1,5 M, COM CAMADA DE AREIA, LANÇAMENTO MANUAL, EM LOCAL COM NÍVEL ALTO DE INTERFERÊNCIA. AF_06/2016</v>
          </cell>
          <cell r="C4945" t="str">
            <v>M3</v>
          </cell>
          <cell r="D4945">
            <v>146.84</v>
          </cell>
        </row>
        <row r="4946">
          <cell r="A4946">
            <v>94110</v>
          </cell>
          <cell r="B4946" t="str">
            <v>LASTRO COM PREPARO DE FUNDO, LARGURA MAIOR OU IGUAL A 1,5 M, COM CAMADA DE BRITA, LANÇAMENTO MANUAL, EM LOCAL COM NÍVEL ALTO DE INTERFERÊNCIA. AF_06/2016</v>
          </cell>
          <cell r="C4946" t="str">
            <v>M3</v>
          </cell>
          <cell r="D4946">
            <v>211.54</v>
          </cell>
        </row>
        <row r="4947">
          <cell r="A4947">
            <v>94111</v>
          </cell>
          <cell r="B4947" t="str">
            <v>LASTRO DE VALA COM PREPARO DE FUNDO, LARGURA MENOR QUE 1,5 M, COM CAMADA DE AREIA, LANÇAMENTO MECANIZADO, EM LOCAL COM NÍVEL BAIXO DE INTERFERÊNCIA. AF_06/2016</v>
          </cell>
          <cell r="C4947" t="str">
            <v>M3</v>
          </cell>
          <cell r="D4947">
            <v>131.83000000000001</v>
          </cell>
        </row>
        <row r="4948">
          <cell r="A4948">
            <v>94112</v>
          </cell>
          <cell r="B4948" t="str">
            <v>LASTRO DE VALA COM PREPARO DE FUNDO, LARGURA MENOR QUE 1,5 M, COM CAMADA DE BRITA, LANÇAMENTO MECANIZADO, EM LOCAL COM NÍVEL BAIXO DE INTERFERÊNCIA. AF_06/2016</v>
          </cell>
          <cell r="C4948" t="str">
            <v>M3</v>
          </cell>
          <cell r="D4948">
            <v>189.6</v>
          </cell>
        </row>
        <row r="4949">
          <cell r="A4949">
            <v>94113</v>
          </cell>
          <cell r="B4949" t="str">
            <v>LASTRO DE VALA COM PREPARO DE FUNDO, LARGURA MENOR QUE 1,5 M, COM CAMADA DE AREIA, LANÇAMENTO MECANIZADO, EM LOCAL COM NÍVEL ALTO DE INTERFERÊNCIA. AF_06/2016</v>
          </cell>
          <cell r="C4949" t="str">
            <v>M3</v>
          </cell>
          <cell r="D4949">
            <v>137.38</v>
          </cell>
        </row>
        <row r="4950">
          <cell r="A4950">
            <v>94114</v>
          </cell>
          <cell r="B4950" t="str">
            <v>LASTRO DE VALA COM PREPARO DE FUNDO, LARGURA MENOR QUE 1,5 M, COM CAMADA DE BRITA, LANÇAMENTO MECANIZADO, EM LOCAL COM NÍVEL ALTO DE INTERFERÊNCIA. AF_06/2016</v>
          </cell>
          <cell r="C4950" t="str">
            <v>M3</v>
          </cell>
          <cell r="D4950">
            <v>195.84</v>
          </cell>
        </row>
        <row r="4951">
          <cell r="A4951">
            <v>94115</v>
          </cell>
          <cell r="B4951" t="str">
            <v>LASTRO COM PREPARO DE FUNDO, LARGURA MAIOR OU IGUAL A 1,5 M, COM CAMADA DE AREIA, LANÇAMENTO MECANIZADO, EM LOCAL COM NÍVEL BAIXO DE INTERFERÊNCIA. AF_06/2016</v>
          </cell>
          <cell r="C4951" t="str">
            <v>M3</v>
          </cell>
          <cell r="D4951">
            <v>105.91</v>
          </cell>
        </row>
        <row r="4952">
          <cell r="A4952">
            <v>94116</v>
          </cell>
          <cell r="B4952" t="str">
            <v>LASTRO COM PREPARO DE FUNDO, LARGURA MAIOR OU IGUAL A 1,5 M, COM CAMADA DE BRITA, LANÇAMENTO MECANIZADO, EM LOCAL COM NÍVEL BAIXO DE INTERFERÊNCIA. AF_06/2016</v>
          </cell>
          <cell r="C4952" t="str">
            <v>M3</v>
          </cell>
          <cell r="D4952">
            <v>159.91</v>
          </cell>
        </row>
        <row r="4953">
          <cell r="A4953">
            <v>94117</v>
          </cell>
          <cell r="B4953" t="str">
            <v>LASTRO COM PREPARO DE FUNDO, LARGURA MAIOR OU IGUAL A 1,5 M, COM CAMADA DE AREIA, LANÇAMENTO MECANIZADO, EM LOCAL COM NÍVEL ALTO DE INTERFERÊNCIA. AF_06/2016</v>
          </cell>
          <cell r="C4953" t="str">
            <v>M3</v>
          </cell>
          <cell r="D4953">
            <v>111.07</v>
          </cell>
        </row>
        <row r="4954">
          <cell r="A4954">
            <v>94118</v>
          </cell>
          <cell r="B4954" t="str">
            <v>LASTRO COM PREPARO DE FUNDO, LARGURA MAIOR OU IGUAL A 1,5 M, COM CAMADA DE BRITA, LANÇAMENTO MECANIZADO, EM LOCAL COM NÍVEL ALTO DE INTERFERÊNCIA. AF_06/2016</v>
          </cell>
          <cell r="C4954" t="str">
            <v>M3</v>
          </cell>
          <cell r="D4954">
            <v>165.98</v>
          </cell>
        </row>
        <row r="4955">
          <cell r="A4955">
            <v>6514</v>
          </cell>
          <cell r="B4955" t="str">
            <v>FORNECIMENTO E LANCAMENTO DE BRITA N. 4</v>
          </cell>
          <cell r="C4955" t="str">
            <v>M3</v>
          </cell>
          <cell r="D4955">
            <v>123.54</v>
          </cell>
        </row>
        <row r="4956">
          <cell r="A4956">
            <v>88549</v>
          </cell>
          <cell r="B4956" t="str">
            <v>FORNECIMENTO E ASSENTAMENTO DE BRITA 2-DRENOS E FILTROS   MM</v>
          </cell>
          <cell r="C4956" t="str">
            <v>M3</v>
          </cell>
          <cell r="D4956">
            <v>99.95</v>
          </cell>
        </row>
        <row r="4957">
          <cell r="A4957" t="str">
            <v>74005/1</v>
          </cell>
          <cell r="B4957" t="str">
            <v>COMPACTACAO MECANICA, SEM CONTROLE DO GC (C/COMPACTADOR PLACA 400 KG)</v>
          </cell>
          <cell r="C4957" t="str">
            <v>M3</v>
          </cell>
          <cell r="D4957">
            <v>4.93</v>
          </cell>
        </row>
        <row r="4958">
          <cell r="A4958">
            <v>95606</v>
          </cell>
          <cell r="B4958" t="str">
            <v>UMIDIFICAÇÃO DE MATERIAL PARA VALAS COM CAMINHÃO PIPA 10000L. AF_11/2016</v>
          </cell>
          <cell r="C4958" t="str">
            <v>M3</v>
          </cell>
          <cell r="D4958">
            <v>1.33</v>
          </cell>
        </row>
        <row r="4959">
          <cell r="A4959">
            <v>72131</v>
          </cell>
          <cell r="B4959" t="str">
            <v>ALVENARIA EM TIJOLO CERAMICO MACICO 5X10X20CM 1 VEZ (ESPESSURA 20CM), ASSENTADO COM ARGAMASSA TRACO 1:2:8 (CIMENTO, CAL E AREIA)</v>
          </cell>
          <cell r="C4959" t="str">
            <v>M2</v>
          </cell>
          <cell r="D4959">
            <v>125.28</v>
          </cell>
        </row>
        <row r="4960">
          <cell r="A4960">
            <v>72132</v>
          </cell>
          <cell r="B4960" t="str">
            <v>ALVENARIA EM TIJOLO CERAMICO MACICO 5X10X20CM 1/2 VEZ (ESPESSURA 10CM), ASSENTADO COM ARGAMASSA TRACO 1:2:8 (CIMENTO, CAL E AREIA)</v>
          </cell>
          <cell r="C4960" t="str">
            <v>M2</v>
          </cell>
          <cell r="D4960">
            <v>64.98</v>
          </cell>
        </row>
        <row r="4961">
          <cell r="A4961">
            <v>72133</v>
          </cell>
          <cell r="B4961" t="str">
            <v>ALVENARIA EM TIJOLO CERAMICO MACICO 5X10X20CM 1 1/2 VEZ (ESPESSURA 30CM), ASSENTADO COM ARGAMASSA TRACO 1:2:8 (CIMENTO, CAL E AREIA)</v>
          </cell>
          <cell r="C4961" t="str">
            <v>M2</v>
          </cell>
          <cell r="D4961">
            <v>220.11</v>
          </cell>
        </row>
        <row r="4962">
          <cell r="A4962">
            <v>87471</v>
          </cell>
          <cell r="B4962" t="str">
            <v>ALVENARIA DE VEDAÇÃO DE BLOCOS CERÂMICOS FURADOS NA VERTICAL DE 9X19X39CM (ESPESSURA 9CM) DE PAREDES COM ÁREA LÍQUIDA MENOR QUE 6M² SEM VÃOS E ARGAMASSA DE ASSENTAMENTO COM PREPARO EM BETONEIRA. AF_06/2014</v>
          </cell>
          <cell r="C4962" t="str">
            <v>M2</v>
          </cell>
          <cell r="D4962">
            <v>40.92</v>
          </cell>
        </row>
        <row r="4963">
          <cell r="A4963">
            <v>87472</v>
          </cell>
          <cell r="B4963" t="str">
            <v>ALVENARIA DE VEDAÇÃO DE BLOCOS CERÂMICOS FURADOS NA VERTICAL DE 9X19X39CM (ESPESSURA 9CM) DE PAREDES COM ÁREA LÍQUIDA MENOR QUE 6M² SEM VÃOS E ARGAMASSA DE ASSENTAMENTO COM PREPARO MANUAL. AF_06/2014</v>
          </cell>
          <cell r="C4963" t="str">
            <v>M2</v>
          </cell>
          <cell r="D4963">
            <v>42.02</v>
          </cell>
        </row>
        <row r="4964">
          <cell r="A4964">
            <v>87473</v>
          </cell>
          <cell r="B4964" t="str">
            <v>ALVENARIA DE VEDAÇÃO DE BLOCOS CERÂMICOS FURADOS NA VERTICAL DE 14X19X39CM (ESPESSURA 14CM) DE PAREDES COM ÁREA LÍQUIDA MENOR QUE 6M² SEM VÃOS E ARGAMASSA DE ASSENTAMENTO COM PREPARO EM BETONEIRA. AF_06/2014</v>
          </cell>
          <cell r="C4964" t="str">
            <v>M2</v>
          </cell>
          <cell r="D4964">
            <v>56.47</v>
          </cell>
        </row>
        <row r="4965">
          <cell r="A4965">
            <v>87474</v>
          </cell>
          <cell r="B4965" t="str">
            <v>ALVENARIA DE VEDAÇÃO DE BLOCOS CERÂMICOS FURADOS NA VERTICAL DE 14X19X39CM (ESPESSURA 14CM) DE PAREDES COM ÁREA LÍQUIDA MENOR QUE 6M² SEM VÃOS E ARGAMASSA DE ASSENTAMENTO COM PREPARO MANUAL. AF_06/2014</v>
          </cell>
          <cell r="C4965" t="str">
            <v>M2</v>
          </cell>
          <cell r="D4965">
            <v>57.72</v>
          </cell>
        </row>
        <row r="4966">
          <cell r="A4966">
            <v>87475</v>
          </cell>
          <cell r="B4966" t="str">
            <v>ALVENARIA DE VEDAÇÃO DE BLOCOS CERÂMICOS FURADOS NA VERTICAL DE 19X19X39CM (ESPESSURA 19CM) DE PAREDES COM ÁREA LÍQUIDA MENOR QUE 6M² SEM VÃOS E ARGAMASSA DE ASSENTAMENTO COM PREPARO EM BETONEIRA. AF_06/2014</v>
          </cell>
          <cell r="C4966" t="str">
            <v>M2</v>
          </cell>
          <cell r="D4966">
            <v>67.819999999999993</v>
          </cell>
        </row>
        <row r="4967">
          <cell r="A4967">
            <v>87476</v>
          </cell>
          <cell r="B4967" t="str">
            <v>ALVENARIA DE VEDAÇÃO DE BLOCOS CERÂMICOS FURADOS NA VERTICAL DE 19X19X39CM (ESPESSURA 19CM) DE PAREDES COM ÁREA LÍQUIDA MENOR QUE 6M² SEM VÃOS E ARGAMASSA DE ASSENTAMENTO COM PREPARO MANUAL. AF_06/2014</v>
          </cell>
          <cell r="C4967" t="str">
            <v>M2</v>
          </cell>
          <cell r="D4967">
            <v>69.28</v>
          </cell>
        </row>
        <row r="4968">
          <cell r="A4968">
            <v>87477</v>
          </cell>
          <cell r="B4968" t="str">
            <v>ALVENARIA DE VEDAÇÃO DE BLOCOS CERÂMICOS FURADOS NA VERTICAL DE 9X19X39CM (ESPESSURA 9CM) DE PAREDES COM ÁREA LÍQUIDA MAIOR OU IGUAL A 6M² SEM VÃOS E ARGAMASSA DE ASSENTAMENTO COM PREPARO EM BETONEIRA. AF_06/2014</v>
          </cell>
          <cell r="C4968" t="str">
            <v>M2</v>
          </cell>
          <cell r="D4968">
            <v>37.119999999999997</v>
          </cell>
        </row>
        <row r="4969">
          <cell r="A4969">
            <v>87478</v>
          </cell>
          <cell r="B4969" t="str">
            <v>ALVENARIA DE VEDAÇÃO DE BLOCOS CERÂMICOS FURADOS NA VERTICAL DE 9X19X39CM (ESPESSURA 9CM) DE PAREDES COM ÁREA LÍQUIDA MAIOR OU IGUAL A 6M² SEM VÃOS E ARGAMASSA DE ASSENTAMENTO COM PREPARO MANUAL. AF_06/2014</v>
          </cell>
          <cell r="C4969" t="str">
            <v>M2</v>
          </cell>
          <cell r="D4969">
            <v>38.22</v>
          </cell>
        </row>
        <row r="4970">
          <cell r="A4970">
            <v>87479</v>
          </cell>
          <cell r="B4970" t="str">
            <v>ALVENARIA DE VEDAÇÃO DE BLOCOS CERÂMICOS FURADOS NA VERTICAL DE 14X19X39CM (ESPESSURA 14CM) DE PAREDES COM ÁREA LÍQUIDA MAIOR OU IGUAL A 6M² SEM VÃOS E ARGAMASSA DE ASSENTAMENTO COM PREPARO EM BETONEIRA. AF_06/2014</v>
          </cell>
          <cell r="C4970" t="str">
            <v>M2</v>
          </cell>
          <cell r="D4970">
            <v>52.2</v>
          </cell>
        </row>
        <row r="4971">
          <cell r="A4971">
            <v>87480</v>
          </cell>
          <cell r="B4971" t="str">
            <v>ALVENARIA DE VEDAÇÃO DE BLOCOS CERÂMICOS FURADOS NA VERTICAL DE 14X19X39CM (ESPESSURA 14CM) DE PAREDES COM ÁREA LÍQUIDA MAIOR OU IGUAL A 6M² SEM VÃOS E ARGAMASSA DE ASSENTAMENTO COM PREPARO MANUAL. AF_06/2014</v>
          </cell>
          <cell r="C4971" t="str">
            <v>M2</v>
          </cell>
          <cell r="D4971">
            <v>53.45</v>
          </cell>
        </row>
        <row r="4972">
          <cell r="A4972">
            <v>87481</v>
          </cell>
          <cell r="B4972" t="str">
            <v>ALVENARIA DE VEDAÇÃO DE BLOCOS CERÂMICOS FURADOS NA VERTICAL DE 19X19X39CM (ESPESSURA 19CM) DE PAREDES COM ÁREA LÍQUIDA MAIOR OU IGUAL A 6M² SEM VÃOS E ARGAMASSA DE ASSENTAMENTO COM PREPARO EM BETONEIRA. AF_06/2014</v>
          </cell>
          <cell r="C4972" t="str">
            <v>M2</v>
          </cell>
          <cell r="D4972">
            <v>62.92</v>
          </cell>
        </row>
        <row r="4973">
          <cell r="A4973">
            <v>87482</v>
          </cell>
          <cell r="B4973" t="str">
            <v>ALVENARIA DE VEDAÇÃO DE BLOCOS CERÂMICOS FURADOS NA VERTICAL DE 19X19X39CM (ESPESSURA 19CM) DE PAREDES COM ÁREA LÍQUIDA MAIOR OU IGUAL A 6M² SEM VÃOS E ARGAMASSA DE ASSENTAMENTO COM PREPARO MANUAL. AF_06/2014</v>
          </cell>
          <cell r="C4973" t="str">
            <v>M2</v>
          </cell>
          <cell r="D4973">
            <v>64.38</v>
          </cell>
        </row>
        <row r="4974">
          <cell r="A4974">
            <v>87483</v>
          </cell>
          <cell r="B4974" t="str">
            <v>ALVENARIA DE VEDAÇÃO DE BLOCOS CERÂMICOS FURADOS NA VERTICAL DE 9X19X39CM (ESPESSURA 9CM) DE PAREDES COM ÁREA LÍQUIDA MENOR QUE 6M² COM VÃOS E ARGAMASSA DE ASSENTAMENTO COM PREPARO EM BETONEIRA. AF_06/2014</v>
          </cell>
          <cell r="C4974" t="str">
            <v>M2</v>
          </cell>
          <cell r="D4974">
            <v>46.86</v>
          </cell>
        </row>
        <row r="4975">
          <cell r="A4975">
            <v>87484</v>
          </cell>
          <cell r="B4975" t="str">
            <v>ALVENARIA DE VEDAÇÃO DE BLOCOS CERÂMICOS FURADOS NA VERTICAL DE 9X19X39CM (ESPESSURA 9CM) DE PAREDES COM ÁREA LÍQUIDA MENOR QUE 6M² COM VÃOS E ARGAMASSA DE ASSENTAMENTO COM PREPARO MANUAL. AF_06/2014</v>
          </cell>
          <cell r="C4975" t="str">
            <v>M2</v>
          </cell>
          <cell r="D4975">
            <v>47.96</v>
          </cell>
        </row>
        <row r="4976">
          <cell r="A4976">
            <v>87485</v>
          </cell>
          <cell r="B4976" t="str">
            <v>ALVENARIA DE VEDAÇÃO DE BLOCOS CERÂMICOS FURADOS NA VERTICAL DE 14X19X39CM (ESPESSURA 14CM) DE PAREDES COM ÁREA LÍQUIDA MENOR QUE 6M² COM VÃOS E ARGAMASSA DE ASSENTAMENTO COM PREPARO EM BETONEIRA. AF_06/2014</v>
          </cell>
          <cell r="C4976" t="str">
            <v>M2</v>
          </cell>
          <cell r="D4976">
            <v>62.54</v>
          </cell>
        </row>
        <row r="4977">
          <cell r="A4977">
            <v>87487</v>
          </cell>
          <cell r="B4977" t="str">
            <v>ALVENARIA DE VEDAÇÃO DE BLOCOS CERÂMICOS FURADOS NA VERTICAL DE 19X19X39CM (ESPESSURA 19CM) DE PAREDES COM ÁREA LÍQUIDA MENOR QUE 6M² COM VÃOS E ARGAMASSA DE ASSENTAMENTO COM PREPARO EM BETONEIRA. AF_06/2014</v>
          </cell>
          <cell r="C4977" t="str">
            <v>M2</v>
          </cell>
          <cell r="D4977">
            <v>73.7</v>
          </cell>
        </row>
        <row r="4978">
          <cell r="A4978">
            <v>87488</v>
          </cell>
          <cell r="B4978" t="str">
            <v>ALVENARIA DE VEDAÇÃO DE BLOCOS CERÂMICOS FURADOS NA VERTICAL DE 19X19X39CM (ESPESSURA 19CM) DE PAREDES COM ÁREA LÍQUIDA MENOR QUE 6M² COM VÃOS E ARGAMASSA DE ASSENTAMENTO COM PREPARO MANUAL. AF_06/2014</v>
          </cell>
          <cell r="C4978" t="str">
            <v>M2</v>
          </cell>
          <cell r="D4978">
            <v>75.16</v>
          </cell>
        </row>
        <row r="4979">
          <cell r="A4979">
            <v>87489</v>
          </cell>
          <cell r="B4979" t="str">
            <v>ALVENARIA DE VEDAÇÃO DE BLOCOS CERÂMICOS FURADOS NA VERTICAL DE 9X19X39CM (ESPESSURA 9CM) DE PAREDES COM ÁREA LÍQUIDA MAIOR OU IGUAL A 6M² COM VÃOS E ARGAMASSA DE ASSENTAMENTO COM PREPARO EM BETONEIRA. AF_06/2014</v>
          </cell>
          <cell r="C4979" t="str">
            <v>M2</v>
          </cell>
          <cell r="D4979">
            <v>40.54</v>
          </cell>
        </row>
        <row r="4980">
          <cell r="A4980">
            <v>87490</v>
          </cell>
          <cell r="B4980" t="str">
            <v>ALVENARIA DE VEDAÇÃO DE BLOCOS CERÂMICOS FURADOS NA VERTICAL DE 9X19X39CM (ESPESSURA 9CM) DE PAREDES COM ÁREA LÍQUIDA MAIOR OU IGUAL A 6M² COM VÃOS E ARGAMASSA DE ASSENTAMENTO COM PREPARO MANUAL. AF_06/2014</v>
          </cell>
          <cell r="C4980" t="str">
            <v>M2</v>
          </cell>
          <cell r="D4980">
            <v>41.64</v>
          </cell>
        </row>
        <row r="4981">
          <cell r="A4981">
            <v>87491</v>
          </cell>
          <cell r="B4981" t="str">
            <v>ALVENARIA DE VEDAÇÃO DE BLOCOS CERÂMICOS FURADOS NA VERTICAL DE 14X19X39CM (ESPESSURA 14CM) DE PAREDES COM ÁREA LÍQUIDA MAIOR OU IGUAL A 6M² COM VÃOS E ARGAMASSA DE ASSENTAMENTO COM PREPARO EM BETONEIRA. AF_06/2014</v>
          </cell>
          <cell r="C4981" t="str">
            <v>M2</v>
          </cell>
          <cell r="D4981">
            <v>55.74</v>
          </cell>
        </row>
        <row r="4982">
          <cell r="A4982">
            <v>87492</v>
          </cell>
          <cell r="B4982" t="str">
            <v>ALVENARIA DE VEDAÇÃO DE BLOCOS CERÂMICOS FURADOS NA VERTICAL DE 14X19X39CM (ESPESSURA 14CM) DE PAREDES COM ÁREA LÍQUIDA MAIOR OU IGUAL A 6M² COM VÃOS E ARGAMASSA DE ASSENTAMENTO COM PREPARO MANUAL. AF_06/2014</v>
          </cell>
          <cell r="C4982" t="str">
            <v>M2</v>
          </cell>
          <cell r="D4982">
            <v>56.99</v>
          </cell>
        </row>
        <row r="4983">
          <cell r="A4983">
            <v>87493</v>
          </cell>
          <cell r="B4983" t="str">
            <v>ALVENARIA DE VEDAÇÃO DE BLOCOS CERÂMICOS FURADOS NA VERTICAL DE 19X19X39CM (ESPESSURA 19CM) DE PAREDES COM ÁREA LÍQUIDA MAIOR OU IGUAL A 6M² COM VÃOS E ARGAMASSA DE ASSENTAMENTO COM PREPARO EM BETONEIRA. AF_06/2014</v>
          </cell>
          <cell r="C4983" t="str">
            <v>M2</v>
          </cell>
          <cell r="D4983">
            <v>66.58</v>
          </cell>
        </row>
        <row r="4984">
          <cell r="A4984">
            <v>87494</v>
          </cell>
          <cell r="B4984" t="str">
            <v>ALVENARIA DE VEDAÇÃO DE BLOCOS CERÂMICOS FURADOS NA VERTICAL DE 19X19X39CM (ESPESSURA 19CM) DE PAREDES COM ÁREA LÍQUIDA MAIOR OU IGUAL A 6M² COM VÃOS E ARGAMASSA DE ASSENTAMENTO COM PREPARO MANUAL. AF_06/2014</v>
          </cell>
          <cell r="C4984" t="str">
            <v>M2</v>
          </cell>
          <cell r="D4984">
            <v>68.040000000000006</v>
          </cell>
        </row>
        <row r="4985">
          <cell r="A4985">
            <v>87495</v>
          </cell>
          <cell r="B4985" t="str">
            <v>ALVENARIA DE VEDAÇÃO DE BLOCOS CERÂMICOS FURADOS NA HORIZONTAL DE 9X19X19CM (ESPESSURA 9CM) DE PAREDES COM ÁREA LÍQUIDA MENOR QUE 6M² SEM VÃOS E ARGAMASSA DE ASSENTAMENTO COM PREPARO EM BETONEIRA. AF_06/2014</v>
          </cell>
          <cell r="C4985" t="str">
            <v>M2</v>
          </cell>
          <cell r="D4985">
            <v>68.540000000000006</v>
          </cell>
        </row>
        <row r="4986">
          <cell r="A4986">
            <v>87496</v>
          </cell>
          <cell r="B4986" t="str">
            <v>ALVENARIA DE VEDAÇÃO DE BLOCOS CERÂMICOS FURADOS NA HORIZONTAL DE 9X19X19CM (ESPESSURA 9CM) DE PAREDES COM ÁREA LÍQUIDA MENOR QUE 6M² SEM VÃOS E ARGAMASSA DE ASSENTAMENTO COM PREPARO MANUAL. AF_06/2014</v>
          </cell>
          <cell r="C4986" t="str">
            <v>M2</v>
          </cell>
          <cell r="D4986">
            <v>69.58</v>
          </cell>
        </row>
        <row r="4987">
          <cell r="A4987">
            <v>87497</v>
          </cell>
          <cell r="B4987" t="str">
            <v>ALVENARIA DE VEDAÇÃO DE BLOCOS CERÂMICOS FURADOS NA HORIZONTAL DE 11,5X19X19CM (ESPESSURA 11,5CM) DE PAREDES COM ÁREA LÍQUIDA MENOR QUE 6M² SEM VÃOS E ARGAMASSA DE ASSENTAMENTO COM PREPARO EM BETONEIRA. AF_06/2014</v>
          </cell>
          <cell r="C4987" t="str">
            <v>M2</v>
          </cell>
          <cell r="D4987">
            <v>66.53</v>
          </cell>
        </row>
        <row r="4988">
          <cell r="A4988">
            <v>87498</v>
          </cell>
          <cell r="B4988" t="str">
            <v>ALVENARIA DE VEDAÇÃO DE BLOCOS CERÂMICOS FURADOS NA HORIZONTAL DE 11,5X19X19CM (ESPESSURA 11,5CM) DE PAREDES COM ÁREA LÍQUIDA MENOR QUE 6M² SEM VÃOS E ARGAMASSA DE ASSENTAMENTO COM PREPARO MANUAL. AF_06/2014</v>
          </cell>
          <cell r="C4988" t="str">
            <v>M2</v>
          </cell>
          <cell r="D4988">
            <v>67.849999999999994</v>
          </cell>
        </row>
        <row r="4989">
          <cell r="A4989">
            <v>87499</v>
          </cell>
          <cell r="B4989" t="str">
            <v>ALVENARIA DE VEDAÇÃO DE BLOCOS CERÂMICOS FURADOS NA HORIZONTAL DE 9X14X19CM (ESPESSURA 9CM) DE PAREDES COM ÁREA LÍQUIDA MENOR QUE 6M² SEM VÃOS E ARGAMASSA DE ASSENTAMENTO COM PREPARO EM BETONEIRA. AF_06/2014</v>
          </cell>
          <cell r="C4989" t="str">
            <v>M2</v>
          </cell>
          <cell r="D4989">
            <v>74.61</v>
          </cell>
        </row>
        <row r="4990">
          <cell r="A4990">
            <v>87500</v>
          </cell>
          <cell r="B4990" t="str">
            <v>ALVENARIA DE VEDAÇÃO DE BLOCOS CERÂMICOS FURADOS NA HORIZONTAL DE 9X14X19CM (ESPESSURA 9CM) DE PAREDES COM ÁREA LÍQUIDA MENOR QUE 6M² SEM VÃOS E ARGAMASSA DE ASSENTAMENTO COM PREPARO MANUAL. AF_06/2014</v>
          </cell>
          <cell r="C4990" t="str">
            <v>M2</v>
          </cell>
          <cell r="D4990">
            <v>75.73</v>
          </cell>
        </row>
        <row r="4991">
          <cell r="A4991">
            <v>87501</v>
          </cell>
          <cell r="B4991" t="str">
            <v>ALVENARIA DE VEDAÇÃO DE BLOCOS CERÂMICOS FURADOS NA HORIZONTAL DE 14X9X19CM (ESPESSURA 14CM, BLOCO DEITADO) DE PAREDES COM ÁREA LÍQUIDA MENOR QUE 6M² SEM VÃOS E ARGAMASSA DE ASSENTAMENTO COM PREPARO EM BETONEIRA. AF_06/2014</v>
          </cell>
          <cell r="C4991" t="str">
            <v>M2</v>
          </cell>
          <cell r="D4991">
            <v>115.86</v>
          </cell>
        </row>
        <row r="4992">
          <cell r="A4992">
            <v>87502</v>
          </cell>
          <cell r="B4992" t="str">
            <v>ALVENARIA DE VEDAÇÃO DE BLOCOS CERÂMICOS FURADOS NA HORIZONTAL DE 14X9X19CM (ESPESSURA 14CM, BLOCO DEITADO) DE PAREDES COM ÁREA LÍQUIDA MENOR QUE 6M² SEM VÃOS E ARGAMASSA DE ASSENTAMENTO COM PREPARO MANUAL. AF_06/2014</v>
          </cell>
          <cell r="C4992" t="str">
            <v>M2</v>
          </cell>
          <cell r="D4992">
            <v>117.29</v>
          </cell>
        </row>
        <row r="4993">
          <cell r="A4993">
            <v>87503</v>
          </cell>
          <cell r="B4993" t="str">
            <v>ALVENARIA DE VEDAÇÃO DE BLOCOS CERÂMICOS FURADOS NA HORIZONTAL DE 9X19X19CM (ESPESSURA 9CM) DE PAREDES COM ÁREA LÍQUIDA MAIOR OU IGUAL A 6M² SEM VÃOS E ARGAMASSA DE ASSENTAMENTO COM PREPARO EM BETONEIRA. AF_06/2014</v>
          </cell>
          <cell r="C4993" t="str">
            <v>M2</v>
          </cell>
          <cell r="D4993">
            <v>58.89</v>
          </cell>
        </row>
        <row r="4994">
          <cell r="A4994">
            <v>87504</v>
          </cell>
          <cell r="B4994" t="str">
            <v>ALVENARIA DE VEDAÇÃO DE BLOCOS CERÂMICOS FURADOS NA HORIZONTAL DE 9X19X19CM (ESPESSURA 9CM) DE PAREDES COM ÁREA LÍQUIDA MAIOR OU IGUAL A 6M² SEM VÃOS E ARGAMASSA DE ASSENTAMENTO COM PREPARO MANUAL. AF_06/2014</v>
          </cell>
          <cell r="C4994" t="str">
            <v>M2</v>
          </cell>
          <cell r="D4994">
            <v>59.93</v>
          </cell>
        </row>
        <row r="4995">
          <cell r="A4995">
            <v>87505</v>
          </cell>
          <cell r="B4995" t="str">
            <v>ALVENARIA DE VEDAÇÃO DE BLOCOS CERÂMICOS FURADOS NA HORIZONTAL DE 11,5X19X19CM (ESPESSURA 11,5M) DE PAREDES COM ÁREA LÍQUIDA MAIOR OU IGUAL A 6M² SEM VÃOS E ARGAMASSA DE ASSENTAMENTO COM PREPARO EM BETONEIRA. AF_06/2014</v>
          </cell>
          <cell r="C4995" t="str">
            <v>M2</v>
          </cell>
          <cell r="D4995">
            <v>56.87</v>
          </cell>
        </row>
        <row r="4996">
          <cell r="A4996">
            <v>87506</v>
          </cell>
          <cell r="B4996" t="str">
            <v>ALVENARIA DE VEDAÇÃO DE BLOCOS CERÂMICOS FURADOS NA HORIZONTAL DE 11,5X19X19CM (ESPESSURA 11,5M) DE PAREDES COM ÁREA LÍQUIDA MAIOR OU IGUAL A 6M² SEM VÃOS E ARGAMASSA DE ASSENTAMENTO COM PREPARO MANUAL. AF_06/2014</v>
          </cell>
          <cell r="C4996" t="str">
            <v>M2</v>
          </cell>
          <cell r="D4996">
            <v>58.19</v>
          </cell>
        </row>
        <row r="4997">
          <cell r="A4997">
            <v>87507</v>
          </cell>
          <cell r="B4997" t="str">
            <v>ALVENARIA DE VEDAÇÃO DE BLOCOS CERÂMICOS FURADOS NA HORIZONTAL DE 9X14X19CM (ESPESSURA 9CM) DE PAREDES COM ÁREA LÍQUIDA MAIOR OU IGUAL A 6M² SEM VÃOS E ARGAMASSA DE ASSENTAMENTO COM PREPARO EM BETONEIRA. AF_06/2014</v>
          </cell>
          <cell r="C4997" t="str">
            <v>M2</v>
          </cell>
          <cell r="D4997">
            <v>61.85</v>
          </cell>
        </row>
        <row r="4998">
          <cell r="A4998">
            <v>87508</v>
          </cell>
          <cell r="B4998" t="str">
            <v>ALVENARIA DE VEDAÇÃO DE BLOCOS CERÂMICOS FURADOS NA HORIZONTAL DE 9X14X19CM (ESPESSURA 9CM) DE PAREDES COM ÁREA LÍQUIDA MAIOR OU IGUAL A 6M² SEM VÃOS E ARGAMASSA DE ASSENTAMENTO COM PREPARO MANUAL. AF_06/2014</v>
          </cell>
          <cell r="C4998" t="str">
            <v>M2</v>
          </cell>
          <cell r="D4998">
            <v>62.97</v>
          </cell>
        </row>
        <row r="4999">
          <cell r="A4999">
            <v>87509</v>
          </cell>
          <cell r="B4999" t="str">
            <v>ALVENARIA DE VEDAÇÃO DE BLOCOS CERÂMICOS FURADOS NA HORIZONTAL DE 14X9X19CM (ESPESSURA 14CM, BLOCO DEITADO) DE PAREDES COM ÁREA LÍQUIDA MAIOR OU IGUAL A 6M² SEM VÃOS E ARGAMASSA DE ASSENTAMENTO COM PREPARO EM BETONEIRA. AF_06/2014</v>
          </cell>
          <cell r="C4999" t="str">
            <v>M2</v>
          </cell>
          <cell r="D4999">
            <v>95.27</v>
          </cell>
        </row>
        <row r="5000">
          <cell r="A5000">
            <v>87510</v>
          </cell>
          <cell r="B5000" t="str">
            <v>ALVENARIA DE VEDAÇÃO DE BLOCOS CERÂMICOS FURADOS NA HORIZONTAL DE 14X9X19CM (ESPESSURA 14CM, BLOCO DEITADO) DE PAREDES COM ÁREA LÍQUIDA MAIOR OU IGUAL A 6M² SEM VÃOS E ARGAMASSA DE ASSENTAMENTO COM PREPARO MANUAL. AF_06/2014</v>
          </cell>
          <cell r="C5000" t="str">
            <v>M2</v>
          </cell>
          <cell r="D5000">
            <v>96.7</v>
          </cell>
        </row>
        <row r="5001">
          <cell r="A5001">
            <v>87511</v>
          </cell>
          <cell r="B5001" t="str">
            <v>ALVENARIA DE VEDAÇÃO DE BLOCOS CERÂMICOS FURADOS NA HORIZONTAL DE 9X19X19CM (ESPESSURA 9CM) DE PAREDES COM ÁREA LÍQUIDA MENOR QUE 6M² COM VÃOS E ARGAMASSA DE ASSENTAMENTO COM PREPARO EM BETONEIRA. AF_06/2014</v>
          </cell>
          <cell r="C5001" t="str">
            <v>M2</v>
          </cell>
          <cell r="D5001">
            <v>76.86</v>
          </cell>
        </row>
        <row r="5002">
          <cell r="A5002">
            <v>87512</v>
          </cell>
          <cell r="B5002" t="str">
            <v>ALVENARIA DE VEDAÇÃO DE BLOCOS CERÂMICOS FURADOS NA HORIZONTAL DE 9X19X19CM (ESPESSURA 9CM) DE PAREDES COM ÁREA LÍQUIDA MENOR QUE 6M² COM VÃOS E ARGAMASSA DE ASSENTAMENTO COM PREPARO MANUAL. AF_06/2014</v>
          </cell>
          <cell r="C5002" t="str">
            <v>M2</v>
          </cell>
          <cell r="D5002">
            <v>77.900000000000006</v>
          </cell>
        </row>
        <row r="5003">
          <cell r="A5003">
            <v>87513</v>
          </cell>
          <cell r="B5003" t="str">
            <v>ALVENARIA DE VEDAÇÃO DE BLOCOS CERÂMICOS FURADOS NA HORIZONTAL DE 11,5X19X19CM (ESPESSURA 11,5CM) DE PAREDES COM ÁREA LÍQUIDA MENOR QUE 6M² COM VÃOS E ARGAMASSA DE ASSENTAMENTO COM PREPARO EM BETONEIRA. AF_06/2014</v>
          </cell>
          <cell r="C5003" t="str">
            <v>M2</v>
          </cell>
          <cell r="D5003">
            <v>75.17</v>
          </cell>
        </row>
        <row r="5004">
          <cell r="A5004">
            <v>87514</v>
          </cell>
          <cell r="B5004" t="str">
            <v>ALVENARIA DE VEDAÇÃO DE BLOCOS CERÂMICOS FURADOS NA HORIZONTAL DE 11,5X19X19CM (ESPESSURA 11,5CM) DE PAREDES COM ÁREA LÍQUIDA MENOR QUE 6M² COM VÃOS E ARGAMASSA DE ASSENTAMENTO COM PREPARO MANUAL. AF_06/2014</v>
          </cell>
          <cell r="C5004" t="str">
            <v>M2</v>
          </cell>
          <cell r="D5004">
            <v>76.489999999999995</v>
          </cell>
        </row>
        <row r="5005">
          <cell r="A5005">
            <v>87515</v>
          </cell>
          <cell r="B5005" t="str">
            <v>ALVENARIA DE VEDAÇÃO DE BLOCOS CERÂMICOS FURADOS NA HORIZONTAL DE 9X14X19CM (ESPESSURA 9CM) DE PAREDES COM ÁREA LÍQUIDA MENOR QUE 6M² COM VÃOS E ARGAMASSA DE ASSENTAMENTO COM PREPARO EM BETONEIRA. AF_06/2014</v>
          </cell>
          <cell r="C5005" t="str">
            <v>M2</v>
          </cell>
          <cell r="D5005">
            <v>86.15</v>
          </cell>
        </row>
        <row r="5006">
          <cell r="A5006">
            <v>87516</v>
          </cell>
          <cell r="B5006" t="str">
            <v>ALVENARIA DE VEDAÇÃO DE BLOCOS CERÂMICOS FURADOS NA HORIZONTAL DE 9X14X19CM (ESPESSURA 9CM) DE PAREDES COM ÁREA LÍQUIDA MENOR QUE 6M² COM VÃOS E ARGAMASSA DE ASSENTAMENTO COM PREPARO MANUAL. AF_06/2014</v>
          </cell>
          <cell r="C5006" t="str">
            <v>M2</v>
          </cell>
          <cell r="D5006">
            <v>87.27</v>
          </cell>
        </row>
        <row r="5007">
          <cell r="A5007">
            <v>87517</v>
          </cell>
          <cell r="B5007" t="str">
            <v>ALVENARIA DE VEDAÇÃO DE BLOCOS CERÂMICOS FURADOS NA HORIZONTAL DE 14X9X19CM (ESPESSURA 14CM, BLOCO DEITADO) DE PAREDES COM ÁREA LÍQUIDA MENOR QUE 6M² COM VÃOS E ARGAMASSA DE ASSENTAMENTO COM PREPARO EM BETONEIRA. AF_06/2014</v>
          </cell>
          <cell r="C5007" t="str">
            <v>M2</v>
          </cell>
          <cell r="D5007">
            <v>133.82</v>
          </cell>
        </row>
        <row r="5008">
          <cell r="A5008">
            <v>87518</v>
          </cell>
          <cell r="B5008" t="str">
            <v>ALVENARIA DE VEDAÇÃO DE BLOCOS CERÂMICOS FURADOS NA HORIZONTAL DE 14X9X19CM (ESPESSURA 14CM, BLOCO DEITADO) DE PAREDES COM ÁREA LÍQUIDA MENOR QUE 6M² COM VÃOS E ARGAMASSA DE ASSENTAMENTO COM PREPARO MANUAL. AF_06/2014</v>
          </cell>
          <cell r="C5008" t="str">
            <v>M2</v>
          </cell>
          <cell r="D5008">
            <v>135.25</v>
          </cell>
        </row>
        <row r="5009">
          <cell r="A5009">
            <v>87519</v>
          </cell>
          <cell r="B5009" t="str">
            <v>ALVENARIA DE VEDAÇÃO DE BLOCOS CERÂMICOS FURADOS NA HORIZONTAL DE 9X19X19CM (ESPESSURA 9CM) DE PAREDES COM ÁREA LÍQUIDA MAIOR OU IGUAL A 6M² COM VÃOS E ARGAMASSA DE ASSENTAMENTO COM PREPARO EM BETONEIRA. AF_06/2014</v>
          </cell>
          <cell r="C5009" t="str">
            <v>M2</v>
          </cell>
          <cell r="D5009">
            <v>64.14</v>
          </cell>
        </row>
        <row r="5010">
          <cell r="A5010">
            <v>87520</v>
          </cell>
          <cell r="B5010" t="str">
            <v>ALVENARIA DE VEDAÇÃO DE BLOCOS CERÂMICOS FURADOS NA HORIZONTAL DE 9X19X19CM (ESPESSURA 9CM) DE PAREDES COM ÁREA LÍQUIDA MAIOR OU IGUAL A 6M² COM VÃOS E ARGAMASSA DE ASSENTAMENTO COM PREPARO MANUAL. AF_06/2014</v>
          </cell>
          <cell r="C5010" t="str">
            <v>M2</v>
          </cell>
          <cell r="D5010">
            <v>65.180000000000007</v>
          </cell>
        </row>
        <row r="5011">
          <cell r="A5011">
            <v>87521</v>
          </cell>
          <cell r="B5011" t="str">
            <v>ALVENARIA DE VEDAÇÃO DE BLOCOS CERÂMICOS FURADOS NA HORIZONTAL DE 11,5X19X19CM (ESPESSURA 11,5CM) DE PAREDES COM ÁREA LÍQUIDA MAIOR OU IGUAL A 6M² COM VÃOS E ARGAMASSA DE ASSENTAMENTO COM PREPARO EM BETONEIRA. AF_06/2014</v>
          </cell>
          <cell r="C5011" t="str">
            <v>M2</v>
          </cell>
          <cell r="D5011">
            <v>62.16</v>
          </cell>
        </row>
        <row r="5012">
          <cell r="A5012">
            <v>87522</v>
          </cell>
          <cell r="B5012" t="str">
            <v>ALVENARIA DE VEDAÇÃO DE BLOCOS CERÂMICOS FURADOS NA HORIZONTAL DE 11,5X19X19CM (ESPESSURA 11,5CM) DE PAREDES COM ÁREA LÍQUIDA MAIOR OU IGUAL A 6M² COM VÃOS E ARGAMASSA DE ASSENTAMENTO COM PREPARO MANUAL. AF_06/2014</v>
          </cell>
          <cell r="C5012" t="str">
            <v>M2</v>
          </cell>
          <cell r="D5012">
            <v>63.48</v>
          </cell>
        </row>
        <row r="5013">
          <cell r="A5013">
            <v>87523</v>
          </cell>
          <cell r="B5013" t="str">
            <v>ALVENARIA DE VEDAÇÃO DE BLOCOS CERÂMICOS FURADOS NA HORIZONTAL DE 9X14X19CM (ESPESSURA 9CM) DE PAREDES COM ÁREA LÍQUIDA MAIOR OU IGUAL A 6M² COM VÃOS E ARGAMASSA DE ASSENTAMENTO COM PREPARO EM BETONEIRA. AF_06/2014</v>
          </cell>
          <cell r="C5013" t="str">
            <v>M2</v>
          </cell>
          <cell r="D5013">
            <v>68.89</v>
          </cell>
        </row>
        <row r="5014">
          <cell r="A5014">
            <v>87524</v>
          </cell>
          <cell r="B5014" t="str">
            <v>ALVENARIA DE VEDAÇÃO DE BLOCOS CERÂMICOS FURADOS NA HORIZONTAL DE 9X14X19CM (ESPESSURA 9CM) DE PAREDES COM ÁREA LÍQUIDA MAIOR OU IGUAL A 6M² COM VÃOS E ARGAMASSA DE ASSENTAMENTO COM PREPARO MANUAL. AF_06/2014</v>
          </cell>
          <cell r="C5014" t="str">
            <v>M2</v>
          </cell>
          <cell r="D5014">
            <v>70.010000000000005</v>
          </cell>
        </row>
        <row r="5015">
          <cell r="A5015">
            <v>87525</v>
          </cell>
          <cell r="B5015" t="str">
            <v>ALVENARIA DE VEDAÇÃO DE BLOCOS CERÂMICOS FURADOS NA HORIZONTAL DE 14X9X19CM (ESPESSURA 14CM, BLOCO DEITADO) DE PAREDES COM ÁREA LÍQUIDA MAIOR OU IGUAL A 6M² COM VÃOS E ARGAMASSA DE ASSENTAMENTO COM PREPARO EM BETONEIRA. AF_06/2014</v>
          </cell>
          <cell r="C5015" t="str">
            <v>M2</v>
          </cell>
          <cell r="D5015">
            <v>106.18</v>
          </cell>
        </row>
        <row r="5016">
          <cell r="A5016">
            <v>87526</v>
          </cell>
          <cell r="B5016" t="str">
            <v>ALVENARIA DE VEDAÇÃO DE BLOCOS CERÂMICOS FURADOS NA HORIZONTAL DE 14X9X19CM (ESPESSURA 14CM, BLOCO DEITADO) DE PAREDES COM ÁREA LÍQUIDA MAIOR OU IGUAL A 6M² COM VÃOS E ARGAMASSA DE ASSENTAMENTO COM PREPARO MANUAL. AF_06/2014</v>
          </cell>
          <cell r="C5016" t="str">
            <v>M2</v>
          </cell>
          <cell r="D5016">
            <v>107.61</v>
          </cell>
        </row>
        <row r="5017">
          <cell r="A5017">
            <v>89043</v>
          </cell>
          <cell r="B5017" t="str">
            <v>(COMPOSIÇÃO REPRESENTATIVA) DO SERVIÇO DE ALVENARIA DE VEDAÇÃO DE BLOCOS VAZADOS DE CERÂMICA DE 9X19X19CM (ESPESSURA 9CM), PARA EDIFICAÇÃO HABITACIONAL MULTIFAMILIAR (PRÉDIO). AF_11/2014</v>
          </cell>
          <cell r="C5017" t="str">
            <v>M2</v>
          </cell>
          <cell r="D5017">
            <v>65.34</v>
          </cell>
        </row>
        <row r="5018">
          <cell r="A5018">
            <v>89168</v>
          </cell>
          <cell r="B5018" t="str">
            <v>(COMPOSIÇÃO REPRESENTATIVA) DO SERVIÇO DE ALVENARIA DE VEDAÇÃO DE BLOCOS VAZADOS DE CERÂMICA DE 9X19X19CM (ESPESSURA 9CM), PARA EDIFICAÇÃO HABITACIONAL UNIFAMILIAR (CASA) E EDIFICAÇÃO PÚBLICA PADRÃO. AF_11/2014</v>
          </cell>
          <cell r="C5018" t="str">
            <v>M2</v>
          </cell>
          <cell r="D5018">
            <v>67.22</v>
          </cell>
        </row>
        <row r="5019">
          <cell r="A5019">
            <v>89977</v>
          </cell>
          <cell r="B5019" t="str">
            <v>(COMPOSIÇÃO REPRESENTATIVA) DO SERVIÇO DE ALVENARIA DE VEDAÇÃO DE BLOCOS VAZADOS DE CERÂMICA DE 14X9X19CM (ESPESSURA 14CM, BLOCO DEITADO), PARA EDIFICAÇÃO HABITACIONAL UNIFAMILIAR (CASA) E EDIFICAÇÃO PÚBLICA PADRÃO. AF_12/2014</v>
          </cell>
          <cell r="C5019" t="str">
            <v>M2</v>
          </cell>
          <cell r="D5019">
            <v>113.04</v>
          </cell>
        </row>
        <row r="5020">
          <cell r="A5020">
            <v>90112</v>
          </cell>
          <cell r="B5020" t="str">
            <v>ALVENARIA DE VEDAÇÃO DE BLOCOS CERÂMICOS FURADOS NA VERTICAL DE 14X19X39CM (ESPESSURA 14CM) DE PAREDES COM ÁREA LÍQUIDA MENOR QUE 6M2 COM VÃOS E ARGAMASSA DE ASSENTAMENTO COM PREPARO MANUAL. AF_06/2014</v>
          </cell>
          <cell r="C5020" t="str">
            <v>M2</v>
          </cell>
          <cell r="D5020">
            <v>63.79</v>
          </cell>
        </row>
        <row r="5021">
          <cell r="A5021">
            <v>95474</v>
          </cell>
          <cell r="B5021" t="str">
            <v>ALVENARIA DE EMBASAMENTO EM TIJOLOS CERAMICOS MACICOS 5X10X20CM, ASSENTADO  COM ARGAMASSA TRACO 1:2:8 (CIMENTO, CAL E AREIA)</v>
          </cell>
          <cell r="C5021" t="str">
            <v>M3</v>
          </cell>
          <cell r="D5021">
            <v>637.97</v>
          </cell>
        </row>
        <row r="5022">
          <cell r="A5022">
            <v>89282</v>
          </cell>
          <cell r="B5022" t="str">
            <v>ALVENARIA ESTRUTURAL DE BLOCOS CERÂMICOS 14X19X39, (ESPESSURA DE 14 CM), PARA PAREDES COM ÁREA LÍQUIDA MENOR QUE 6M², SEM VÃOS, UTILIZANDO PALHETA E ARGAMASSA DE ASSENTAMENTO COM PREPARO EM BETONEIRA. AF_12/2014</v>
          </cell>
          <cell r="C5022" t="str">
            <v>M2</v>
          </cell>
          <cell r="D5022">
            <v>53.83</v>
          </cell>
        </row>
        <row r="5023">
          <cell r="A5023">
            <v>89283</v>
          </cell>
          <cell r="B5023" t="str">
            <v>ALVENARIA ESTRUTURAL DE BLOCOS CERÂMICOS 14X19X39, (ESPESSURA DE 14 CM), PARA PAREDES COM ÁREA LÍQUIDA MENOR QUE 6M², SEM VÃOS, UTILIZANDO PALHETA E ARGAMASSA DE ASSENTAMENTO COM PREPARO MANUAL. AF_12/2014</v>
          </cell>
          <cell r="C5023" t="str">
            <v>M2</v>
          </cell>
          <cell r="D5023">
            <v>55.11</v>
          </cell>
        </row>
        <row r="5024">
          <cell r="A5024">
            <v>89284</v>
          </cell>
          <cell r="B5024" t="str">
            <v>ALVENARIA ESTRUTURAL DE BLOCOS CERÂMICOS 14X19X39, (ESPESSURA DE 14 CM), PARA PAREDES COM ÁREA LÍQUIDA MAIOR OU IGUAL QUE 6M², SEM VÃOS, UTILIZANDO PALHETA E ARGAMASSA DE ASSENTAMENTO COM PREPARO EM BETONEIRA. AF_12/2014</v>
          </cell>
          <cell r="C5024" t="str">
            <v>M2</v>
          </cell>
          <cell r="D5024">
            <v>49.27</v>
          </cell>
        </row>
        <row r="5025">
          <cell r="A5025">
            <v>89285</v>
          </cell>
          <cell r="B5025" t="str">
            <v>ALVENARIA ESTRUTURAL DE BLOCOS CERÂMICOS 14X19X39, (ESPESSURA DE 14 CM), PARA PAREDES COM ÁREA LÍQUIDA MAIOR OU IGUAL QUE 6M², SEM VÃOS, UTILIZANDO PALHETA E ARGAMASSA DE ASSENTAMENTO COM PREPARO MANUAL. AF_12/2014</v>
          </cell>
          <cell r="C5025" t="str">
            <v>M2</v>
          </cell>
          <cell r="D5025">
            <v>50.55</v>
          </cell>
        </row>
        <row r="5026">
          <cell r="A5026">
            <v>89286</v>
          </cell>
          <cell r="B5026" t="str">
            <v>ALVENARIA ESTRUTURAL DE BLOCOS CERÂMICOS 14X19X39, (ESPESSURA DE 14 CM), PARA PAREDES COM ÁREA LÍQUIDA MENOR QUE 6M², COM VÃOS, UTILIZANDO PALHETA E ARGAMASSA DE ASSENTAMENTO COM PREPARO EM BETONEIRA. AF_12/2014</v>
          </cell>
          <cell r="C5026" t="str">
            <v>M2</v>
          </cell>
          <cell r="D5026">
            <v>58.23</v>
          </cell>
        </row>
        <row r="5027">
          <cell r="A5027">
            <v>89287</v>
          </cell>
          <cell r="B5027" t="str">
            <v>ALVENARIA ESTRUTURAL DE BLOCOS CERÂMICOS 14X19X39, (ESPESSURA DE 14 CM), PARA PAREDES COM ÁREA LÍQUIDA MENOR QUE 6M², COM VÃOS, UTILIZANDO PALHETA E ARGAMASSA DE ASSENTAMENTO COM PREPARO MANUAL. AF_12/2014</v>
          </cell>
          <cell r="C5027" t="str">
            <v>M2</v>
          </cell>
          <cell r="D5027">
            <v>59.51</v>
          </cell>
        </row>
        <row r="5028">
          <cell r="A5028">
            <v>89288</v>
          </cell>
          <cell r="B5028" t="str">
            <v>ALVENARIA ESTRUTURAL DE BLOCOS CERÂMICOS 14X19X39, (ESPESSURA DE 14 CM), PARA PAREDES COM ÁREA LÍQUIDA MAIOR OU IGUAL A 6M², COM VÃOS, UTILIZANDO PALHETA E ARGAMASSA DE ASSENTAMENTO COM PREPARO EM BETONEIRA. AF_12/2014</v>
          </cell>
          <cell r="C5028" t="str">
            <v>M2</v>
          </cell>
          <cell r="D5028">
            <v>51.94</v>
          </cell>
        </row>
        <row r="5029">
          <cell r="A5029">
            <v>89289</v>
          </cell>
          <cell r="B5029" t="str">
            <v>ALVENARIA ESTRUTURAL DE BLOCOS CERÂMICOS 14X19X39, (ESPESSURA DE 14 CM), PARA PAREDES COM ÁREA LÍQUIDA MAIOR OU IGUAL A 6M², COM VÃOS, UTILIZANDO PALHETA E ARGAMASSA DE ASSENTAMENTO COM PREPARO MANUAL. AF_12/2014</v>
          </cell>
          <cell r="C5029" t="str">
            <v>M2</v>
          </cell>
          <cell r="D5029">
            <v>53.22</v>
          </cell>
        </row>
        <row r="5030">
          <cell r="A5030">
            <v>89290</v>
          </cell>
          <cell r="B5030" t="str">
            <v>ALVENARIA ESTRUTURAL DE BLOCOS CERÂMICOS 14X19X29, (ESPESSURA DE 14 CM), PARA PAREDES COM ÁREA LÍQUIDA MENOR QUE 6M², SEM VÃOS, UTILIZANDO PALHETA E ARGAMASSA DE ASSENTAMENTO COM PREPARO EM BETONEIRA. AF_12/2014</v>
          </cell>
          <cell r="C5030" t="str">
            <v>M2</v>
          </cell>
          <cell r="D5030">
            <v>62.49</v>
          </cell>
        </row>
        <row r="5031">
          <cell r="A5031">
            <v>89291</v>
          </cell>
          <cell r="B5031" t="str">
            <v>ALVENARIA ESTRUTURAL DE BLOCOS CERÂMICOS 14X19X29, (ESPESSURA DE 14 CM), PARA PAREDES COM ÁREA LÍQUIDA MENOR QUE 6M², SEM VÃOS, UTILIZANDO PALHETA E ARGAMASSA DE ASSENTAMENTO COM PREPARO MANUAL. AF_12/2014</v>
          </cell>
          <cell r="C5031" t="str">
            <v>M2</v>
          </cell>
          <cell r="D5031">
            <v>63.91</v>
          </cell>
        </row>
        <row r="5032">
          <cell r="A5032">
            <v>89292</v>
          </cell>
          <cell r="B5032" t="str">
            <v>ALVENARIA ESTRUTURAL DE BLOCOS CERÂMICOS 14X19X29, (ESPESSURA DE 14 CM), PARA PAREDES COM ÁREA LÍQUIDA MAIOR OU IGUAL A 6M², SEM VÃOS, UTILIZANDO PALHETA E ARGAMASSA DE ASSENTAMENTO COM PREPARO EM BETONEIRA. AF_12/2014</v>
          </cell>
          <cell r="C5032" t="str">
            <v>M2</v>
          </cell>
          <cell r="D5032">
            <v>58</v>
          </cell>
        </row>
        <row r="5033">
          <cell r="A5033">
            <v>89293</v>
          </cell>
          <cell r="B5033" t="str">
            <v>ALVENARIA ESTRUTURAL DE BLOCOS CERÂMICOS 14X19X29, (ESPESSURA DE 14 CM), PARA PAREDES COM ÁREA LÍQUIDA MAIOR OU IGUAL A 6M2, SEM VÃOS, UTILIZANDO PALHETA E ARGAMASSA DE ASSENTAMENTO COM PREPARO MANUAL. AF_12/2014</v>
          </cell>
          <cell r="C5033" t="str">
            <v>M2</v>
          </cell>
          <cell r="D5033">
            <v>59.42</v>
          </cell>
        </row>
        <row r="5034">
          <cell r="A5034">
            <v>89294</v>
          </cell>
          <cell r="B5034" t="str">
            <v>ALVENARIA ESTRUTURAL DE BLOCOS CERÂMICOS 14X19X29, (ESPESSURA DE 14 CM), PARA PAREDES COM ÁREA LÍQUIDA MENOR QUE 6M², COM VÃOS, UTILIZANDO PALHETA E ARGAMASSA DE ASSENTAMENTO COM PREPARO EM BETONEIRA. AF_12/2014</v>
          </cell>
          <cell r="C5034" t="str">
            <v>M2</v>
          </cell>
          <cell r="D5034">
            <v>68.400000000000006</v>
          </cell>
        </row>
        <row r="5035">
          <cell r="A5035">
            <v>89295</v>
          </cell>
          <cell r="B5035" t="str">
            <v>ALVENARIA ESTRUTURAL DE BLOCOS CERÂMICOS 14X19X29, (ESPESSURA DE 14 CM), PARA PAREDES COM ÁREA LÍQUIDA MENOR QUE 6M², COM VÃOS, UTILIZANDO PALHETA E ARGAMASSA DE ASSENTAMENTO COM PREPARO MANUAL. AF_12/2014</v>
          </cell>
          <cell r="C5035" t="str">
            <v>M2</v>
          </cell>
          <cell r="D5035">
            <v>69.819999999999993</v>
          </cell>
        </row>
        <row r="5036">
          <cell r="A5036">
            <v>89296</v>
          </cell>
          <cell r="B5036" t="str">
            <v>ALVENARIA ESTRUTURAL DE BLOCOS CERÂMICOS 14X19X29, (ESPESSURA DE 14 CM), PARA PAREDES COM ÁREA LÍQUIDA MAIOR OU IGUAL A 6M², COM VÃOS, UTILIZANDO PALHETA E ARGAMASSA DE ASSENTAMENTO COM PREPARO EM BETONEIRA. AF_12/2014</v>
          </cell>
          <cell r="C5036" t="str">
            <v>M2</v>
          </cell>
          <cell r="D5036">
            <v>61.43</v>
          </cell>
        </row>
        <row r="5037">
          <cell r="A5037">
            <v>89297</v>
          </cell>
          <cell r="B5037" t="str">
            <v>ALVENARIA ESTRUTURAL DE BLOCOS CERÂMICOS 14X19X29, (ESPESSURA DE 14 CM), PARA PAREDES COM ÁREA LÍQUIDA MAIOR OU IGUAL A 6M², COM VÃOS, UTILIZANDO PALHETA E ARGAMASSA DE ASSENTAMENTO COM PREPARO MANUAL. AF_12/2014</v>
          </cell>
          <cell r="C5037" t="str">
            <v>M2</v>
          </cell>
          <cell r="D5037">
            <v>62.85</v>
          </cell>
        </row>
        <row r="5038">
          <cell r="A5038">
            <v>89298</v>
          </cell>
          <cell r="B5038" t="str">
            <v>ALVENARIA ESTRUTURAL DE BLOCOS CERÂMICOS 14X19X39, (ESPESSURA DE 14 CM), PARA PAREDES COM ÁREA LÍQUIDA MENOR QUE 6M², SEM VÃOS, UTILIZANDO COLHER DE PEDREIRO E ARGAMASSA DE ASSENTAMENTO COM PREPARO EM BETONEIRA. AF_12/2014</v>
          </cell>
          <cell r="C5038" t="str">
            <v>M2</v>
          </cell>
          <cell r="D5038">
            <v>63.64</v>
          </cell>
        </row>
        <row r="5039">
          <cell r="A5039">
            <v>89299</v>
          </cell>
          <cell r="B5039" t="str">
            <v>ALVENARIA ESTRUTURAL DE BLOCOS CERÂMICOS 14X19X39, (ESPESSURA DE 14 CM), PARA PAREDES COM ÁREA LÍQUIDA MENOR QUE 6M², SEM VÃOS, UTILIZANDO COLHER DE PEDREIRO E ARGAMASSA DE ASSENTAMENTO COM PREPARO MANUAL. AF_12/2014</v>
          </cell>
          <cell r="C5039" t="str">
            <v>M2</v>
          </cell>
          <cell r="D5039">
            <v>65.459999999999994</v>
          </cell>
        </row>
        <row r="5040">
          <cell r="A5040">
            <v>89300</v>
          </cell>
          <cell r="B5040" t="str">
            <v>ALVENARIA ESTRUTURAL DE BLOCOS CERÂMICOS 14X19X39, (ESPESSURA DE 14 CM), PARA PAREDES COM ÁREA LÍQUIDA MAIOR OU IGUAL A 6M², SEM VÃOS, UTILIZANDO COLHER DE PEDREIRO E ARGAMASSA DE ASSENTAMENTO COM PREPARO EM BETONEIRA. AF_12/2014</v>
          </cell>
          <cell r="C5040" t="str">
            <v>M2</v>
          </cell>
          <cell r="D5040">
            <v>59.08</v>
          </cell>
        </row>
        <row r="5041">
          <cell r="A5041">
            <v>89301</v>
          </cell>
          <cell r="B5041" t="str">
            <v>ALVENARIA ESTRUTURAL DE BLOCOS CERÂMICOS 14X19X39, (ESPESSURA DE 14 CM), PARA PAREDES COM ÁREA LÍQUIDA MAIOR OU IGUAL A 6M², SEM VÃOS, UTILIZANDO COLHER DE PEDREIRO E ARGAMASSA DE ASSENTAMENTO COM PREPARO MANUAL. AF_12/2014</v>
          </cell>
          <cell r="C5041" t="str">
            <v>M2</v>
          </cell>
          <cell r="D5041">
            <v>60.9</v>
          </cell>
        </row>
        <row r="5042">
          <cell r="A5042">
            <v>89302</v>
          </cell>
          <cell r="B5042" t="str">
            <v>ALVENARIA ESTRUTURAL DE BLOCOS CERÂMICOS 14X19X39, (ESPESSURA DE 14 CM), PARA PAREDES COM ÁREA LÍQUIDA MENOR QUE 6M², COM VÃOS, UTILIZANDO COLHER DE PEDREIRO E ARGAMASSA DE ASSENTAMENTO COM PREPARO EM BETONEIRA. AF_12/2014</v>
          </cell>
          <cell r="C5042" t="str">
            <v>M2</v>
          </cell>
          <cell r="D5042">
            <v>71</v>
          </cell>
        </row>
        <row r="5043">
          <cell r="A5043">
            <v>89303</v>
          </cell>
          <cell r="B5043" t="str">
            <v>ALVENARIA ESTRUTURAL DE BLOCOS CERÂMICOS 14X19X39, (ESPESSURA DE 14 CM), PARA PAREDES COM ÁREA LÍQUIDA MENOR QUE 6M², COM VÃOS, UTILIZANDO COLHER DE PEDREIRO E ARGAMASSA DE ASSENTAMENTO COM PREPARO MANUAL. AF_12/2014</v>
          </cell>
          <cell r="C5043" t="str">
            <v>M2</v>
          </cell>
          <cell r="D5043">
            <v>72.819999999999993</v>
          </cell>
        </row>
        <row r="5044">
          <cell r="A5044">
            <v>89304</v>
          </cell>
          <cell r="B5044" t="str">
            <v>ALVENARIA ESTRUTURAL DE BLOCOS CERÂMICOS 14X19X39, (ESPESSURA DE 14 CM), PARA PAREDES COM ÁREA LÍQUIDA MAIOR OU IGUAL A 6M², COM VÃOS, UTILIZANDO COLHER DE PEDREIRO E ARGAMASSA DE ASSENTAMENTO COM PREPARO EM BETONEIRA. AF_12/2014</v>
          </cell>
          <cell r="C5044" t="str">
            <v>M2</v>
          </cell>
          <cell r="D5044">
            <v>63.59</v>
          </cell>
        </row>
        <row r="5045">
          <cell r="A5045">
            <v>89305</v>
          </cell>
          <cell r="B5045" t="str">
            <v>ALVENARIA ESTRUTURAL DE BLOCOS CERÂMICOS 14X19X39, (ESPESSURA DE 14 CM), PARA PAREDES COM ÁREA LÍQUIDA MAIOR OU IGUAL A 6M², COM VÃOS, UTILIZANDO COLHER DE PEDREIRO E ARGAMASSA DE ASSENTAMENTO COM PREPARO MANUAL. AF_12/2014</v>
          </cell>
          <cell r="C5045" t="str">
            <v>M2</v>
          </cell>
          <cell r="D5045">
            <v>65.41</v>
          </cell>
        </row>
        <row r="5046">
          <cell r="A5046">
            <v>89306</v>
          </cell>
          <cell r="B5046" t="str">
            <v>ALVENARIA ESTRUTURAL DE BLOCOS CERÂMICOS 14X19X29, (ESPESSURA DE 14 CM), PARA PAREDES COM ÁREA LÍQUIDA MENOR QUE 6M², SEM VÃOS, UTILIZANDO COLHER DE PEDREIRO E ARGAMASSA DE ASSENTAMENTO COM PREPARO EM BETONEIRA. AF_12/2014</v>
          </cell>
          <cell r="C5046" t="str">
            <v>M2</v>
          </cell>
          <cell r="D5046">
            <v>72.53</v>
          </cell>
        </row>
        <row r="5047">
          <cell r="A5047">
            <v>89307</v>
          </cell>
          <cell r="B5047" t="str">
            <v>ALVENARIA ESTRUTURAL DE BLOCOS CERÂMICOS 14X19X29, (ESPESSURA DE 14 CM), PARA PAREDES COM ÁREA LÍQUIDA MENOR QUE 6M², SEM VÃOS, UTILIZANDO COLHER DE PEDREIRO E ARGAMASSA DE ASSENTAMENTO COM PREPARO MANUAL. AF_12/2014</v>
          </cell>
          <cell r="C5047" t="str">
            <v>M2</v>
          </cell>
          <cell r="D5047">
            <v>74.540000000000006</v>
          </cell>
        </row>
        <row r="5048">
          <cell r="A5048">
            <v>89308</v>
          </cell>
          <cell r="B5048" t="str">
            <v>ALVENARIA ESTRUTURAL DE BLOCOS CERÂMICOS 14X19X29, (ESPESSURA DE 14 CM), PARA PAREDES COM ÁREA LÍQUIDA MAIOR OU IGUAL A 6M², SEM VÃOS, UTILIZANDO COLHER DE PEDREIRO E ARGAMASSA DE ASSENTAMENTO COM PREPARO EM BETONEIRA. AF_12/2014</v>
          </cell>
          <cell r="C5048" t="str">
            <v>M2</v>
          </cell>
          <cell r="D5048">
            <v>68.03</v>
          </cell>
        </row>
        <row r="5049">
          <cell r="A5049">
            <v>89309</v>
          </cell>
          <cell r="B5049" t="str">
            <v>ALVENARIA ESTRUTURAL DE BLOCOS CERÂMICOS 14X19X29, (ESPESSURA DE 14 CM), PARA PAREDES COM ÁREA LÍQUIDA MAIOR OU IGUAL A 6M², SEM VÃOS, UTILIZANDO COLHER DE PEDREIRO E ARGAMASSA DE ASSENTAMENTO COM PREPARO MANUAL. AF_12/2014</v>
          </cell>
          <cell r="C5049" t="str">
            <v>M2</v>
          </cell>
          <cell r="D5049">
            <v>70.040000000000006</v>
          </cell>
        </row>
        <row r="5050">
          <cell r="A5050">
            <v>89310</v>
          </cell>
          <cell r="B5050" t="str">
            <v>ALVENARIA ESTRUTURAL DE BLOCOS CERÂMICOS 14X19X29, (ESPESSURA DE 14 CM), PARA PAREDES COM ÁREA LÍQUIDA MENOR QUE 6M², COM VÃOS, UTILIZANDO COLHER DE PEDREIRO E ARGAMASSA DE ASSENTAMENTO COM PREPARO EM BETONEIRA. AF_12/2014</v>
          </cell>
          <cell r="C5050" t="str">
            <v>M2</v>
          </cell>
          <cell r="D5050">
            <v>82.84</v>
          </cell>
        </row>
        <row r="5051">
          <cell r="A5051">
            <v>89311</v>
          </cell>
          <cell r="B5051" t="str">
            <v>ALVENARIA ESTRUTURAL DE BLOCOS CERÂMICOS 14X19X29, (ESPESSURA DE 14 CM), PARA PAREDES COM ÁREA LÍQUIDA MENOR QUE 6M², COM VÃOS, UTILIZANDO COLHER DE PEDREIRO E ARGAMASSA DE ASSENTAMENTO COM PREPARO MANUAL. AF_12/2014</v>
          </cell>
          <cell r="C5051" t="str">
            <v>M2</v>
          </cell>
          <cell r="D5051">
            <v>84.85</v>
          </cell>
        </row>
        <row r="5052">
          <cell r="A5052">
            <v>89312</v>
          </cell>
          <cell r="B5052" t="str">
            <v>ALVENARIA ESTRUTURAL DE BLOCOS CERÂMICOS 14X19X29, (ESPESSURA DE 14 CM), PARA PAREDES COM ÁREA LÍQUIDA MAIOR OU IGUAL A 6M², COM VÃOS, UTILIZANDO COLHER DE PEDREIRO E ARGAMASSA DE ASSENTAMENTO COM PREPARO EM BETONEIRA. AF_12/2014</v>
          </cell>
          <cell r="C5052" t="str">
            <v>M2</v>
          </cell>
          <cell r="D5052">
            <v>73.290000000000006</v>
          </cell>
        </row>
        <row r="5053">
          <cell r="A5053">
            <v>89313</v>
          </cell>
          <cell r="B5053" t="str">
            <v>ALVENARIA ESTRUTURAL DE BLOCOS CERÂMICOS 14X19X29, (ESPESSURA DE 14 CM), PARA PAREDES COM ÁREA LÍQUIDA MAIOR OU IGUAL A 6M², COM VÃOS, UTILIZANDO COLHER DE PEDREIRO E ARGAMASSA DE ASSENTAMENTO COM PREPARO MANUAL. AF_12/2014</v>
          </cell>
          <cell r="C5053" t="str">
            <v>M2</v>
          </cell>
          <cell r="D5053">
            <v>75.3</v>
          </cell>
        </row>
        <row r="5054">
          <cell r="A5054">
            <v>95465</v>
          </cell>
          <cell r="B5054" t="str">
            <v>COBOGO CERAMICO (ELEMENTO VAZADO), 9X20X20CM, ASSENTADO COM ARGAMASSA TRACO 1:4 DE CIMENTO E AREIA</v>
          </cell>
          <cell r="C5054" t="str">
            <v>M2</v>
          </cell>
          <cell r="D5054">
            <v>140.78</v>
          </cell>
        </row>
        <row r="5055">
          <cell r="A5055">
            <v>87447</v>
          </cell>
          <cell r="B5055" t="str">
            <v>ALVENARIA DE VEDAÇÃO DE BLOCOS VAZADOS DE CONCRETO DE 9X19X39CM (ESPESSURA 9CM) DE PAREDES COM ÁREA LÍQUIDA MENOR QUE 6M² SEM VÃOS E ARGAMASSA DE ASSENTAMENTO COM PREPARO EM BETONEIRA. AF_06/2014</v>
          </cell>
          <cell r="C5055" t="str">
            <v>M2</v>
          </cell>
          <cell r="D5055">
            <v>50.72</v>
          </cell>
        </row>
        <row r="5056">
          <cell r="A5056">
            <v>87448</v>
          </cell>
          <cell r="B5056" t="str">
            <v>ALVENARIA DE VEDAÇÃO DE BLOCOS VAZADOS DE CONCRETO DE 9X19X39CM (ESPESSURA 9CM) DE PAREDES COM ÁREA LÍQUIDA MENOR QUE 6M² SEM VÃOS E ARGAMASSA DE ASSENTAMENTO COM PREPARO MANUAL. AF_06/2014</v>
          </cell>
          <cell r="C5056" t="str">
            <v>M2</v>
          </cell>
          <cell r="D5056">
            <v>51.3</v>
          </cell>
        </row>
        <row r="5057">
          <cell r="A5057">
            <v>87449</v>
          </cell>
          <cell r="B5057" t="str">
            <v>ALVENARIA DE VEDAÇÃO DE BLOCOS VAZADOS DE CONCRETO DE 14X19X39CM (ESPESSURA 14CM) DE PAREDES COM ÁREA LÍQUIDA MENOR QUE 6M² SEM VÃOS E ARGAMASSA DE ASSENTAMENTO COM PREPARO EM BETONEIRA. AF_06/2014</v>
          </cell>
          <cell r="C5057" t="str">
            <v>M2</v>
          </cell>
          <cell r="D5057">
            <v>64.349999999999994</v>
          </cell>
        </row>
        <row r="5058">
          <cell r="A5058">
            <v>87450</v>
          </cell>
          <cell r="B5058" t="str">
            <v>ALVENARIA DE VEDAÇÃO DE BLOCOS VAZADOS DE CONCRETO DE 14X19X39CM (ESPESSURA 14CM) DE PAREDES COM ÁREA LÍQUIDA MENOR QUE 6M² SEM VÃOS E ARGAMASSA DE ASSENTAMENTO COM PREPARO MANUAL. AF_06/2014</v>
          </cell>
          <cell r="C5058" t="str">
            <v>M2</v>
          </cell>
          <cell r="D5058">
            <v>65.44</v>
          </cell>
        </row>
        <row r="5059">
          <cell r="A5059">
            <v>87451</v>
          </cell>
          <cell r="B5059" t="str">
            <v>ALVENARIA DE VEDAÇÃO DE BLOCOS VAZADOS DE CONCRETO DE 19X19X39CM (ESPESSURA 19CM) DE PAREDES COM ÁREA LÍQUIDA MENOR QUE 6M² SEM VÃOS E ARGAMASSA DE ASSENTAMENTO COM PREPARO EM BETONEIRA. AF_06/2014</v>
          </cell>
          <cell r="C5059" t="str">
            <v>M2</v>
          </cell>
          <cell r="D5059">
            <v>79.98</v>
          </cell>
        </row>
        <row r="5060">
          <cell r="A5060">
            <v>87452</v>
          </cell>
          <cell r="B5060" t="str">
            <v>ALVENARIA DE VEDAÇÃO DE BLOCOS VAZADOS DE CONCRETO DE 19X19X39CM (ESPESSURA 19CM) DE PAREDES COM ÁREA LÍQUIDA MENOR QUE 6M² SEM VÃOS E ARGAMASSA DE ASSENTAMENTO COM PREPARO MANUAL. AF_06/2014</v>
          </cell>
          <cell r="C5060" t="str">
            <v>M2</v>
          </cell>
          <cell r="D5060">
            <v>80.430000000000007</v>
          </cell>
        </row>
        <row r="5061">
          <cell r="A5061">
            <v>87453</v>
          </cell>
          <cell r="B5061" t="str">
            <v>ALVENARIA DE VEDAÇÃO DE BLOCOS VAZADOS DE CONCRETO DE 9X19X39CM (ESPESSURA 9CM) DE PAREDES COM ÁREA LÍQUIDA MAIOR OU IGUAL A 6M² SEM VÃOS E ARGAMASSA DE ASSENTAMENTO COM PREPARO EM BETONEIRA. AF_06/2014</v>
          </cell>
          <cell r="C5061" t="str">
            <v>M2</v>
          </cell>
          <cell r="D5061">
            <v>47.19</v>
          </cell>
        </row>
        <row r="5062">
          <cell r="A5062">
            <v>87454</v>
          </cell>
          <cell r="B5062" t="str">
            <v>ALVENARIA DE VEDAÇÃO DE BLOCOS VAZADOS DE CONCRETO DE 9X19X39CM (ESPESSURA 9CM) DE PAREDES COM ÁREA LÍQUIDA MAIOR OU IGUAL A 6M² SEM VÃOS E ARGAMASSA DE ASSENTAMENTO COM PREPARO MANUAL. AF_06/2014</v>
          </cell>
          <cell r="C5062" t="str">
            <v>M2</v>
          </cell>
          <cell r="D5062">
            <v>48.12</v>
          </cell>
        </row>
        <row r="5063">
          <cell r="A5063">
            <v>87455</v>
          </cell>
          <cell r="B5063" t="str">
            <v>ALVENARIA DE VEDAÇÃO DE BLOCOS VAZADOS DE CONCRETO DE 14X19X39CM (ESPESSURA 14CM) DE PAREDES COM ÁREA LÍQUIDA MAIOR OU IGUAL A 6M² SEM VÃOS E ARGAMASSA DE ASSENTAMENTO COM PREPARO EM BETONEIRA. AF_06/2014</v>
          </cell>
          <cell r="C5063" t="str">
            <v>M2</v>
          </cell>
          <cell r="D5063">
            <v>59.99</v>
          </cell>
        </row>
        <row r="5064">
          <cell r="A5064">
            <v>87456</v>
          </cell>
          <cell r="B5064" t="str">
            <v>ALVENARIA DE VEDAÇÃO DE BLOCOS VAZADOS DE CONCRETO DE 14X19X39CM (ESPESSURA 14CM) DE PAREDES COM ÁREA LÍQUIDA MAIOR OU IGUAL A 6M² SEM VÃOS E ARGAMASSA DE ASSENTAMENTO COM PREPARO MANUAL. AF_06/2014</v>
          </cell>
          <cell r="C5064" t="str">
            <v>M2</v>
          </cell>
          <cell r="D5064">
            <v>61.43</v>
          </cell>
        </row>
        <row r="5065">
          <cell r="A5065">
            <v>87457</v>
          </cell>
          <cell r="B5065" t="str">
            <v>ALVENARIA DE VEDAÇÃO DE BLOCOS VAZADOS DE CONCRETO DE 19X19X39CM (ESPESSURA 19CM) DE PAREDES COM ÁREA LÍQUIDA MAIOR OU IGUAL A 6M² SEM VÃOS E ARGAMASSA DE ASSENTAMENTO COM PREPARO EM BETONEIRA. AF_06/2014</v>
          </cell>
          <cell r="C5065" t="str">
            <v>M2</v>
          </cell>
          <cell r="D5065">
            <v>73.989999999999995</v>
          </cell>
        </row>
        <row r="5066">
          <cell r="A5066">
            <v>87458</v>
          </cell>
          <cell r="B5066" t="str">
            <v>ALVENARIA DE VEDAÇÃO DE BLOCOS VAZADOS DE CONCRETO DE 19X19X39CM (ESPESSURA 19CM) DE PAREDES COM ÁREA LÍQUIDA MAIOR OU IGUAL A 6M² SEM VÃOS E ARGAMASSA DE ASSENTAMENTO COM PREPARO MANUAL. AF_06/2014</v>
          </cell>
          <cell r="C5066" t="str">
            <v>M2</v>
          </cell>
          <cell r="D5066">
            <v>75.36</v>
          </cell>
        </row>
        <row r="5067">
          <cell r="A5067">
            <v>87459</v>
          </cell>
          <cell r="B5067" t="str">
            <v>ALVENARIA DE VEDAÇÃO DE BLOCOS VAZADOS DE CONCRETO DE 9X19X39CM (ESPESSURA 9CM) DE PAREDES COM ÁREA LÍQUIDA MENOR QUE 6M² COM VÃOS E ARGAMASSA DE ASSENTAMENTO COM PREPARO EM BETONEIRA. AF_06/2014</v>
          </cell>
          <cell r="C5067" t="str">
            <v>M2</v>
          </cell>
          <cell r="D5067">
            <v>56.47</v>
          </cell>
        </row>
        <row r="5068">
          <cell r="A5068">
            <v>87460</v>
          </cell>
          <cell r="B5068" t="str">
            <v>ALVENARIA DE VEDAÇÃO DE BLOCOS VAZADOS DE CONCRETO DE 9X19X39CM (ESPESSURA 9CM) DE PAREDES COM ÁREA LÍQUIDA MENOR QUE 6M² COM VÃOS E ARGAMASSA DE ASSENTAMENTO COM PREPARO MANUAL. AF_06/2014</v>
          </cell>
          <cell r="C5068" t="str">
            <v>M2</v>
          </cell>
          <cell r="D5068">
            <v>57.4</v>
          </cell>
        </row>
        <row r="5069">
          <cell r="A5069">
            <v>87461</v>
          </cell>
          <cell r="B5069" t="str">
            <v>ALVENARIA DE VEDAÇÃO DE BLOCOS VAZADOS DE CONCRETO DE 14X19X39CM (ESPESSURA 14CM) DE PAREDES COM ÁREA LÍQUIDA MENOR QUE 6M² COM VÃOS E ARGAMASSA DE ASSENTAMENTO COM PREPARO EM BETONEIRA. AF_06/2014</v>
          </cell>
          <cell r="C5069" t="str">
            <v>M2</v>
          </cell>
          <cell r="D5069">
            <v>70.14</v>
          </cell>
        </row>
        <row r="5070">
          <cell r="A5070">
            <v>87462</v>
          </cell>
          <cell r="B5070" t="str">
            <v>ALVENARIA DE VEDAÇÃO DE BLOCOS VAZADOS DE CONCRETO DE 14X19X39CM (ESPESSURA 14CM) DE PAREDES COM ÁREA LÍQUIDA MENOR QUE 6M² COM VÃOS E ARGAMASSA DE ASSENTAMENTO COM PREPARO MANUAL. AF_06/2014</v>
          </cell>
          <cell r="C5070" t="str">
            <v>M2</v>
          </cell>
          <cell r="D5070">
            <v>71.23</v>
          </cell>
        </row>
        <row r="5071">
          <cell r="A5071">
            <v>87463</v>
          </cell>
          <cell r="B5071" t="str">
            <v>ALVENARIA DE VEDAÇÃO DE BLOCOS VAZADOS DE CONCRETO DE 19X19X39CM (ESPESSURA 19CM) DE PAREDES COM ÁREA LÍQUIDA MENOR QUE 6M² COM VÃOS E ARGAMASSA DE ASSENTAMENTO COM PREPARO EM BETONEIRA. AF_06/2014</v>
          </cell>
          <cell r="C5071" t="str">
            <v>M2</v>
          </cell>
          <cell r="D5071">
            <v>84.92</v>
          </cell>
        </row>
        <row r="5072">
          <cell r="A5072">
            <v>87464</v>
          </cell>
          <cell r="B5072" t="str">
            <v>ALVENARIA DE VEDAÇÃO DE BLOCOS VAZADOS DE CONCRETO DE 19X19X39CM (ESPESSURA 19CM) DE PAREDES COM ÁREA LÍQUIDA MENOR QUE 6M² COM VÃOS E ARGAMASSA DE ASSENTAMENTO COM PREPARO MANUAL. AF_06/2014</v>
          </cell>
          <cell r="C5072" t="str">
            <v>M2</v>
          </cell>
          <cell r="D5072">
            <v>86.29</v>
          </cell>
        </row>
        <row r="5073">
          <cell r="A5073">
            <v>87465</v>
          </cell>
          <cell r="B5073" t="str">
            <v>ALVENARIA DE VEDAÇÃO DE BLOCOS VAZADOS DE CONCRETO DE 9X19X39CM (ESPESSURA 9CM) DE PAREDES COM ÁREA LÍQUIDA MAIOR OU IGUAL A 6M² COM VÃOS E ARGAMASSA DE ASSENTAMENTO COM PREPARO EM BETONEIRA. AF_06/2014</v>
          </cell>
          <cell r="C5073" t="str">
            <v>M2</v>
          </cell>
          <cell r="D5073">
            <v>50.45</v>
          </cell>
        </row>
        <row r="5074">
          <cell r="A5074">
            <v>87466</v>
          </cell>
          <cell r="B5074" t="str">
            <v>ALVENARIA DE VEDAÇÃO DE BLOCOS VAZADOS DE CONCRETO DE 9X19X39CM (ESPESSURA 9CM) DE PAREDES COM ÁREA LÍQUIDA MAIOR OU IGUAL A 6M² COM VÃOS E ARGAMASSA DE ASSENTAMENTO COM PREPARO MANUAL. AF_06/2014</v>
          </cell>
          <cell r="C5074" t="str">
            <v>M2</v>
          </cell>
          <cell r="D5074">
            <v>51.38</v>
          </cell>
        </row>
        <row r="5075">
          <cell r="A5075">
            <v>87467</v>
          </cell>
          <cell r="B5075" t="str">
            <v>ALVENARIA DE VEDAÇÃO DE BLOCOS VAZADOS DE CONCRETO DE 14X19X39CM (ESPESSURA 14CM) DE PAREDES COM ÁREA LÍQUIDA MAIOR OU IGUAL A 6M² COM VÃOS E ARGAMASSA DE ASSENTAMENTO COM PREPARO EM BETONEIRA. AF_06/2014</v>
          </cell>
          <cell r="C5075" t="str">
            <v>M2</v>
          </cell>
          <cell r="D5075">
            <v>63.63</v>
          </cell>
        </row>
        <row r="5076">
          <cell r="A5076">
            <v>87468</v>
          </cell>
          <cell r="B5076" t="str">
            <v>ALVENARIA DE VEDAÇÃO DE BLOCOS VAZADOS DE CONCRETO DE 14X19X39CM (ESPESSURA 14CM) DE PAREDES COM ÁREA LÍQUIDA MAIOR OU IGUAL A 6M² COM VÃOS E ARGAMASSA DE ASSENTAMENTO COM PREPARO MANUAL. AF_06/2014</v>
          </cell>
          <cell r="C5076" t="str">
            <v>M2</v>
          </cell>
          <cell r="D5076">
            <v>64.72</v>
          </cell>
        </row>
        <row r="5077">
          <cell r="A5077">
            <v>87469</v>
          </cell>
          <cell r="B5077" t="str">
            <v>ALVENARIA DE VEDAÇÃO DE BLOCOS VAZADOS DE CONCRETO DE 19X19X39CM (ESPESSURA 19CM) DE PAREDES COM ÁREA LÍQUIDA MAIOR OU IGUAL A 6M² COM VÃOS E ARGAMASSA DE ASSENTAMENTO COM PREPARO EM BETONEIRA. AF_06/2014</v>
          </cell>
          <cell r="C5077" t="str">
            <v>M2</v>
          </cell>
          <cell r="D5077">
            <v>77.8</v>
          </cell>
        </row>
        <row r="5078">
          <cell r="A5078">
            <v>87470</v>
          </cell>
          <cell r="B5078" t="str">
            <v>ALVENARIA DE VEDAÇÃO DE BLOCOS VAZADOS DE CONCRETO DE 19X19X39CM (ESPESSURA 19CM) DE PAREDES COM ÁREA LÍQUIDA MAIOR OU IGUAL A 6M² COM VÃOS E ARGAMASSA DE ASSENTAMENTO COM PREPARO MANUAL. AF_06/2014</v>
          </cell>
          <cell r="C5078" t="str">
            <v>M2</v>
          </cell>
          <cell r="D5078">
            <v>79.17</v>
          </cell>
        </row>
        <row r="5079">
          <cell r="A5079">
            <v>89044</v>
          </cell>
          <cell r="B5079" t="str">
            <v>(COMPOSIÇÃO REPRESENTATIVA) DO SERVIÇO DE ALVENARIA DE VEDAÇÃO DE BLOCOS VAZADOS DE CONCRETO DE 9X19X39CM (ESPESSURA 9CM), PARA EDIFICAÇÃO HABITACIONAL MULTIFAMILIAR (PRÉDIO). AF_11/2014</v>
          </cell>
          <cell r="C5079" t="str">
            <v>M2</v>
          </cell>
          <cell r="D5079">
            <v>50.56</v>
          </cell>
        </row>
        <row r="5080">
          <cell r="A5080">
            <v>89169</v>
          </cell>
          <cell r="B5080" t="str">
            <v>(COMPOSIÇÃO REPRESENTATIVA) DO SERVIÇO DE ALVENARIA DE VEDAÇÃO DE BLOCOS VAZADOS DE CONCRETO DE 9X19X39CM (ESPESSURA 9CM), PARA EDIFICAÇÃO HABITACIONAL UNIFAMILIAR (CASA) E EDIFICAÇÃO PÚBLICA PADRÃO. AF_11/2014</v>
          </cell>
          <cell r="C5080" t="str">
            <v>M2</v>
          </cell>
          <cell r="D5080">
            <v>51.32</v>
          </cell>
        </row>
        <row r="5081">
          <cell r="A5081">
            <v>89978</v>
          </cell>
          <cell r="B5081" t="str">
            <v>(COMPOSIÇÃO REPRESENTATIVA) DO SERVIÇO DE ALVENARIA DE VEDAÇÃO DE BLOCOS VAZADOS DE CONCRETO DE 14X19X39CM (ESPESSURA 14CM), PARA EDIFICAÇÃO HABITACIONAL UNIFAMILIAR (CASA) E EDIFICAÇÃO PÚBLICA PADRÃO. AF_12/2014</v>
          </cell>
          <cell r="C5081" t="str">
            <v>M2</v>
          </cell>
          <cell r="D5081">
            <v>64.64</v>
          </cell>
        </row>
        <row r="5082">
          <cell r="A5082" t="str">
            <v>73937/1</v>
          </cell>
          <cell r="B5082" t="str">
            <v>COBOGO DE CONCRETO (ELEMENTO VAZADO), 7X50X50CM, ASSENTADO COM ARGAMASSA TRACO 1:4 (CIMENTO E AREIA)</v>
          </cell>
          <cell r="C5082" t="str">
            <v>M2</v>
          </cell>
          <cell r="D5082">
            <v>119.81</v>
          </cell>
        </row>
        <row r="5083">
          <cell r="A5083" t="str">
            <v>73937/3</v>
          </cell>
          <cell r="B5083" t="str">
            <v>COBOGO DE CONCRETO (ELEMENTO VAZADO), 7X50X50CM, ASSENTADO COM ARGAMASSA TRACO 1:3 (CIMENTO E AREIA)</v>
          </cell>
          <cell r="C5083" t="str">
            <v>M2</v>
          </cell>
          <cell r="D5083">
            <v>120.03</v>
          </cell>
        </row>
        <row r="5084">
          <cell r="A5084" t="str">
            <v>73937/5</v>
          </cell>
          <cell r="B5084" t="str">
            <v>COBOGO DE CONCRETO (ELEMENTO VAZADO), 10X29X39CM ABERTURA COM VIDRO, ASSENTADO COM ARGAMASSA TRACO 1:4 (CIMENTO E AREIA MEDIA NAO PENEIRADA)</v>
          </cell>
          <cell r="C5084" t="str">
            <v>M2</v>
          </cell>
          <cell r="D5084">
            <v>211.24</v>
          </cell>
        </row>
        <row r="5085">
          <cell r="A5085">
            <v>89453</v>
          </cell>
          <cell r="B5085" t="str">
            <v>ALVENARIA DE BLOCOS DE CONCRETO ESTRUTURAL 14X19X39 CM, (ESPESSURA 14 CM), FBK = 4,5 MPA, PARA PAREDES COM ÁREA LÍQUIDA MENOR QUE 6M², SEM VÃOS, UTILIZANDO PALHETA. AF_12/2014</v>
          </cell>
          <cell r="C5085" t="str">
            <v>M2</v>
          </cell>
          <cell r="D5085">
            <v>58.65</v>
          </cell>
        </row>
        <row r="5086">
          <cell r="A5086">
            <v>89454</v>
          </cell>
          <cell r="B5086" t="str">
            <v>ALVENARIA DE BLOCOS DE CONCRETO ESTRUTURAL 14X19X39 CM, (ESPESSURA 14 CM), FBK = 4,5 MPA, PARA PAREDES COM ÁREA LÍQUIDA MAIOR OU IGUAL A 6M², SEM VÃOS, UTILIZANDO PALHETA. AF_12/2014</v>
          </cell>
          <cell r="C5086" t="str">
            <v>M2</v>
          </cell>
          <cell r="D5086">
            <v>55.92</v>
          </cell>
        </row>
        <row r="5087">
          <cell r="A5087">
            <v>89455</v>
          </cell>
          <cell r="B5087" t="str">
            <v>ALVENARIA DE BLOCOS DE CONCRETO ESTRUTURAL 14X19X39 CM, (ESPESSURA 14 CM) FBK = 14,0 MPA, PARA PAREDES COM ÁREA LÍQUIDA MENOR QUE 6M², SEM VÃOS, UTILIZANDO PALHETA. AF_12/2014</v>
          </cell>
          <cell r="C5087" t="str">
            <v>M2</v>
          </cell>
          <cell r="D5087">
            <v>72.91</v>
          </cell>
        </row>
        <row r="5088">
          <cell r="A5088">
            <v>89456</v>
          </cell>
          <cell r="B5088" t="str">
            <v>ALVENARIA DE BLOCOS DE CONCRETO ESTRUTURAL 14X19X39 CM, (ESPESSURA 14 CM) FBK = 14,0 MPA, PARA PAREDES COM ÁREA LÍQUIDA MAIOR OU IGUAL A 6M², SEM VÃOS, UTILIZANDO PALHETA. AF_12/2014</v>
          </cell>
          <cell r="C5088" t="str">
            <v>M2</v>
          </cell>
          <cell r="D5088">
            <v>69.62</v>
          </cell>
        </row>
        <row r="5089">
          <cell r="A5089">
            <v>89457</v>
          </cell>
          <cell r="B5089" t="str">
            <v>ALVENARIA DE BLOCOS DE CONCRETO ESTRUTURAL 14X19X39 CM, (ESPESSURA 14 CM), FBK = 4,5 MPA, PARA PAREDES COM ÁREA LÍQUIDA MENOR QUE 6M², COM VÃOS, UTILIZANDO PALHETA. AF_12/2014</v>
          </cell>
          <cell r="C5089" t="str">
            <v>M2</v>
          </cell>
          <cell r="D5089">
            <v>62.44</v>
          </cell>
        </row>
        <row r="5090">
          <cell r="A5090">
            <v>89458</v>
          </cell>
          <cell r="B5090" t="str">
            <v>ALVENARIA DE BLOCOS DE CONCRETO ESTRUTURAL 14X19X39 CM, (ESPESSURA 14 CM), FBK = 4,5 MPA, PARA PAREDES COM ÁREA LÍQUIDA MAIOR OU IGUAL A 6M², COM VÃOS, UTILIZANDO PALHETA. AF_12/2014</v>
          </cell>
          <cell r="C5090" t="str">
            <v>M2</v>
          </cell>
          <cell r="D5090">
            <v>58.04</v>
          </cell>
        </row>
        <row r="5091">
          <cell r="A5091">
            <v>89459</v>
          </cell>
          <cell r="B5091" t="str">
            <v>ALVENARIA DE BLOCOS DE CONCRETO ESTRUTURAL 14X19X39 CM, (ESPESSURA 14 CM) FBK = 14,0 MPA, PARA PAREDES COM ÁREA LÍQUIDA MENOR QUE 6M², COM VÃOS, UTILIZANDO PALHETA. AF_12/2014</v>
          </cell>
          <cell r="C5091" t="str">
            <v>M2</v>
          </cell>
          <cell r="D5091">
            <v>78.19</v>
          </cell>
        </row>
        <row r="5092">
          <cell r="A5092">
            <v>89460</v>
          </cell>
          <cell r="B5092" t="str">
            <v>ALVENARIA DE BLOCOS DE CONCRETO ESTRUTURAL 14X19X39 CM, (ESPESSURA 14 CM) FBK = 14,0 MPA, PARA PAREDES COM ÁREA LÍQUIDA MAIOR OU IGUAL A 6M², COM VÃOS, UTILIZANDO PALHETA. AF_12/2014</v>
          </cell>
          <cell r="C5092" t="str">
            <v>M2</v>
          </cell>
          <cell r="D5092">
            <v>72.790000000000006</v>
          </cell>
        </row>
        <row r="5093">
          <cell r="A5093">
            <v>89462</v>
          </cell>
          <cell r="B5093" t="str">
            <v>ALVENARIA DE BLOCOS DE CONCRETO ESTRUTURAL 14X19X29 CM, (ESPESSURA 14 CM), FBK = 4,5 MPA, PARA PAREDES COM ÁREA LÍQUIDA MENOR QUE 6M², SEM VÃOS, UTILIZANDO PALHETA. AF_12/2014</v>
          </cell>
          <cell r="C5093" t="str">
            <v>M2</v>
          </cell>
          <cell r="D5093">
            <v>67.650000000000006</v>
          </cell>
        </row>
        <row r="5094">
          <cell r="A5094">
            <v>89463</v>
          </cell>
          <cell r="B5094" t="str">
            <v>ALVENARIA DE BLOCOS DE CONCRETO ESTRUTURAL 14X19X29 CM, (ESPESSURA 14 CM), FBK = 4,5 MPA, PARA PAREDES COM ÁREA LÍQUIDA MAIOR OU IGUAL A 6M², SEM VÃOS, UTILIZANDO PALHETA. AF_12/2014</v>
          </cell>
          <cell r="C5094" t="str">
            <v>M2</v>
          </cell>
          <cell r="D5094">
            <v>65.209999999999994</v>
          </cell>
        </row>
        <row r="5095">
          <cell r="A5095">
            <v>89464</v>
          </cell>
          <cell r="B5095" t="str">
            <v>ALVENARIA DE BLOCOS DE CONCRETO ESTRUTURAL 14X19X29 CM, (ESPESSURA 14 CM) FBK = 14,0 MPA, PARA PAREDES COM ÁREA LÍQUIDA MENOR QUE 6M², SEM VÃOS, UTILIZANDO PALHETA. AF_12/2014</v>
          </cell>
          <cell r="C5095" t="str">
            <v>M2</v>
          </cell>
          <cell r="D5095">
            <v>90.79</v>
          </cell>
        </row>
        <row r="5096">
          <cell r="A5096">
            <v>89465</v>
          </cell>
          <cell r="B5096" t="str">
            <v>ALVENARIA DE BLOCOS DE CONCRETO ESTRUTURAL 14X19X29 CM, (ESPESSURA 14 CM) FBK = 14,0 MPA, PARA PAREDES COM ÁREA LÍQUIDA MAIOR OU IGUAL A 6M², SEM VÃOS, UTILIZANDO PALHETA. AF_12/2014</v>
          </cell>
          <cell r="C5096" t="str">
            <v>M2</v>
          </cell>
          <cell r="D5096">
            <v>87.86</v>
          </cell>
        </row>
        <row r="5097">
          <cell r="A5097">
            <v>89466</v>
          </cell>
          <cell r="B5097" t="str">
            <v>ALVENARIA DE BLOCOS DE CONCRETO ESTRUTURAL 14X19X29 CM, (ESPESSURA 14 CM), FBK = 4,5 MPA, PARA PAREDES COM ÁREA LÍQUIDA MENOR QUE 6M², COM VÃOS, UTILIZANDO PALHETA. AF_12/2014</v>
          </cell>
          <cell r="C5097" t="str">
            <v>M2</v>
          </cell>
          <cell r="D5097">
            <v>71.62</v>
          </cell>
        </row>
        <row r="5098">
          <cell r="A5098">
            <v>89467</v>
          </cell>
          <cell r="B5098" t="str">
            <v>ALVENARIA DE BLOCOS DE CONCRETO ESTRUTURAL 14X19X29 CM, (ESPESSURA 14 CM), FBK = 4,5 MPA, PARA PAREDES COM ÁREA LÍQUIDA MAIOR OU IGUAL A 6M², COM VÃOS, UTILIZANDO PALHETA. AF_12/2014</v>
          </cell>
          <cell r="C5098" t="str">
            <v>M2</v>
          </cell>
          <cell r="D5098">
            <v>67.33</v>
          </cell>
        </row>
        <row r="5099">
          <cell r="A5099">
            <v>89468</v>
          </cell>
          <cell r="B5099" t="str">
            <v>ALVENARIA DE BLOCOS DE CONCRETO ESTRUTURAL 14X19X29 CM, (ESPESSURA 14 CM) FBK = 14,0 MPA, PARA PAREDES COM ÁREA LÍQUIDA MENOR QUE 6M², COM VÃOS, UTILIZANDO PALHETA. AF_12/2014</v>
          </cell>
          <cell r="C5099" t="str">
            <v>M2</v>
          </cell>
          <cell r="D5099">
            <v>95.67</v>
          </cell>
        </row>
        <row r="5100">
          <cell r="A5100">
            <v>89469</v>
          </cell>
          <cell r="B5100" t="str">
            <v>ALVENARIA DE BLOCOS DE CONCRETO ESTRUTURAL 14X19X29 CM, (ESPESSURA 14 CM) FBK = 14,0 MPA, PARA PAREDES COM ÁREA LÍQUIDA MAIOR OU IGUAL A 6M², COM VÃOS, UTILIZANDO PALHETA. AF_12/2014</v>
          </cell>
          <cell r="C5100" t="str">
            <v>M2</v>
          </cell>
          <cell r="D5100">
            <v>90.48</v>
          </cell>
        </row>
        <row r="5101">
          <cell r="A5101">
            <v>89470</v>
          </cell>
          <cell r="B5101" t="str">
            <v>ALVENARIA DE BLOCOS DE CONCRETO ESTRUTURAL 14X19X39 CM, (ESPESSURA 14 CM), FBK = 4,5 MPA, PARA PAREDES COM ÁREA LÍQUIDA MENOR QUE 6M², SEM VÃOS, UTILIZANDO COLHER DE PEDREIRO. AF_12/2014</v>
          </cell>
          <cell r="C5101" t="str">
            <v>M2</v>
          </cell>
          <cell r="D5101">
            <v>70</v>
          </cell>
        </row>
        <row r="5102">
          <cell r="A5102">
            <v>89471</v>
          </cell>
          <cell r="B5102" t="str">
            <v>ALVENARIA DE BLOCOS DE CONCRETO ESTRUTURAL 14X19X39 CM, (ESPESSURA 14 CM), FBK = 4,5 MPA, PARA PAREDES COM ÁREA LÍQUIDA MAIOR OU IGUAL A 6M², SEM VÃOS, UTILIZANDO COLHER DE PEDREIRO. AF_12/2014</v>
          </cell>
          <cell r="C5102" t="str">
            <v>M2</v>
          </cell>
          <cell r="D5102">
            <v>67.27</v>
          </cell>
        </row>
        <row r="5103">
          <cell r="A5103">
            <v>89472</v>
          </cell>
          <cell r="B5103" t="str">
            <v>ALVENARIA DE BLOCOS DE CONCRETO ESTRUTURAL 14X19X39 CM, (ESPESSURA 14 CM) FBK = 14,0 MPA, PARA PAREDES COM ÁREA LÍQUIDA MENOR QUE 6M², SEM VÃOS, UTILIZANDO COLHER DE PEDREIRO. AF_12/2014</v>
          </cell>
          <cell r="C5103" t="str">
            <v>M2</v>
          </cell>
          <cell r="D5103">
            <v>84.2</v>
          </cell>
        </row>
        <row r="5104">
          <cell r="A5104">
            <v>89473</v>
          </cell>
          <cell r="B5104" t="str">
            <v>ALVENARIA DE BLOCOS DE CONCRETO ESTRUTURAL 14X19X39 CM, (ESPESSURA 14 CM) FBK = 14,0 MPA, PARA PAREDES COM ÁREA LÍQUIDA MAIOR OU IGUAL A 6M², SEM VÃOS, UTILIZANDO COLHER DE PEDREIRO. AF_12/2014</v>
          </cell>
          <cell r="C5104" t="str">
            <v>M2</v>
          </cell>
          <cell r="D5104">
            <v>81.099999999999994</v>
          </cell>
        </row>
        <row r="5105">
          <cell r="A5105">
            <v>89474</v>
          </cell>
          <cell r="B5105" t="str">
            <v>ALVENARIA DE BLOCOS DE CONCRETO ESTRUTURAL 14X19X39 CM, (ESPESSURA 14 CM), FBK = 4,5 MPA, PARA PAREDES COM ÁREA LÍQUIDA MENOR QUE 6M², COM VÃOS, UTILIZANDO COLHER DE PEDREIRO. AF_12/2014</v>
          </cell>
          <cell r="C5105" t="str">
            <v>M2</v>
          </cell>
          <cell r="D5105">
            <v>77.06</v>
          </cell>
        </row>
        <row r="5106">
          <cell r="A5106">
            <v>89475</v>
          </cell>
          <cell r="B5106" t="str">
            <v>ALVENARIA DE BLOCOS DE CONCRETO ESTRUTURAL 14X19X39 CM, (ESPESSURA 14 CM), FBK = 4,5 MPA, PARA PAREDES COM ÁREA LÍQUIDA MAIOR OU IGUAL A 6M², COM VÃOS, UTILIZANDO COLHER DE PEDREIRO. AF_12/2014</v>
          </cell>
          <cell r="C5106" t="str">
            <v>M2</v>
          </cell>
          <cell r="D5106">
            <v>71.180000000000007</v>
          </cell>
        </row>
        <row r="5107">
          <cell r="A5107">
            <v>89476</v>
          </cell>
          <cell r="B5107" t="str">
            <v>ALVENARIA DE BLOCOS DE CONCRETO ESTRUTURAL 14X19X39 CM, (ESPESSURA 14 CM) FBK = 14,0 MPA, PARA PAREDES COM ÁREA LÍQUIDA MENOR QUE 6M², COM VÃOS, UTILIZANDO COLHER DE PEDREIRO. AF_12/2014</v>
          </cell>
          <cell r="C5107" t="str">
            <v>M2</v>
          </cell>
          <cell r="D5107">
            <v>92.93</v>
          </cell>
        </row>
        <row r="5108">
          <cell r="A5108">
            <v>89477</v>
          </cell>
          <cell r="B5108" t="str">
            <v>ALVENARIA DE BLOCOS DE CONCRETO ESTRUTURAL 14X19X39 CM, (ESPESSURA 14 CM) FBK = 14,0 MPA, PARA PAREDES COM ÁREA LÍQUIDA MAIOR OU IGUAL A 6M², COM VÃOS, UTILIZANDO COLHER DE PEDREIRO. AF_12/2014</v>
          </cell>
          <cell r="C5108" t="str">
            <v>M2</v>
          </cell>
          <cell r="D5108">
            <v>86.27</v>
          </cell>
        </row>
        <row r="5109">
          <cell r="A5109">
            <v>89478</v>
          </cell>
          <cell r="B5109" t="str">
            <v>ALVENARIA DE BLOCOS DE CONCRETO ESTRUTURAL 14X19X29 CM, (ESPESSURA 14 CM), FBK = 4,5 MPA, PARA PAREDES COM ÁREA LÍQUIDA MENOR QUE 6M², SEM VÃOS, UTILIZANDO COLHER DE PEDREIRO. AF_12/2014</v>
          </cell>
          <cell r="C5109" t="str">
            <v>M2</v>
          </cell>
          <cell r="D5109">
            <v>79.19</v>
          </cell>
        </row>
        <row r="5110">
          <cell r="A5110">
            <v>89479</v>
          </cell>
          <cell r="B5110" t="str">
            <v>ALVENARIA DE BLOCOS DE CONCRETO ESTRUTURAL 14X19X29 CM, (ESPESSURA 14 CM), FBK = 4,5 MPA, PARA PAREDES COM ÁREA LÍQUIDA MAIOR OU IGUAL A 6M², SEM VÃOS, UTILIZANDO COLHER DE PEDREIRO. AF_12/2014</v>
          </cell>
          <cell r="C5110" t="str">
            <v>M2</v>
          </cell>
          <cell r="D5110">
            <v>76.739999999999995</v>
          </cell>
        </row>
        <row r="5111">
          <cell r="A5111">
            <v>89480</v>
          </cell>
          <cell r="B5111" t="str">
            <v>ALVENARIA DE BLOCOS DE CONCRETO ESTRUTURAL 14X19X29 CM, (ESPESSURA 14 CM) FBK = 14,0 MPA, PARA PAREDES COM ÁREA LÍQUIDA MENOR QUE 6M², SEM VÃOS, UTILIZANDO COLHER DE PEDREIRO. AF_12/2014</v>
          </cell>
          <cell r="C5111" t="str">
            <v>M2</v>
          </cell>
          <cell r="D5111">
            <v>102.29</v>
          </cell>
        </row>
        <row r="5112">
          <cell r="A5112">
            <v>89483</v>
          </cell>
          <cell r="B5112" t="str">
            <v>ALVENARIA DE BLOCOS DE CONCRETO ESTRUTURAL 14X19X29 CM, (ESPESSURA 14 CM) FBK = 14,0 MPA, PARA PAREDES COM ÁREA LÍQUIDA MAIOR OU IGUAL A 6M², SEM VÃOS, UTILIZANDO COLHER DE PEDREIRO. AF_12/2014</v>
          </cell>
          <cell r="C5112" t="str">
            <v>M2</v>
          </cell>
          <cell r="D5112">
            <v>99.56</v>
          </cell>
        </row>
        <row r="5113">
          <cell r="A5113">
            <v>89484</v>
          </cell>
          <cell r="B5113" t="str">
            <v>ALVENARIA DE BLOCOS DE CONCRETO ESTRUTURAL 14X19X29 CM, (ESPESSURA 14 CM), FBK = 4,5 MPA, PARA PAREDES COM ÁREA LÍQUIDA MENOR QUE 6M², COM VÃOS, UTILIZANDO COLHER DE PEDREIRO. AF_12/2014</v>
          </cell>
          <cell r="C5113" t="str">
            <v>M2</v>
          </cell>
          <cell r="D5113">
            <v>86.41</v>
          </cell>
        </row>
        <row r="5114">
          <cell r="A5114">
            <v>89486</v>
          </cell>
          <cell r="B5114" t="str">
            <v>ALVENARIA DE BLOCOS DE CONCRETO ESTRUTURAL 14X19X29 CM, (ESPESSURA 14 CM), FBK = 4,5 MPA, PARA PAREDES COM ÁREA LÍQUIDA MAIOR OU IGUAL A 6M², COM VÃOS, UTILIZANDO COLHER DE PEDREIRO. AF_12/2014</v>
          </cell>
          <cell r="C5114" t="str">
            <v>M2</v>
          </cell>
          <cell r="D5114">
            <v>80.86</v>
          </cell>
        </row>
        <row r="5115">
          <cell r="A5115">
            <v>89487</v>
          </cell>
          <cell r="B5115" t="str">
            <v>ALVENARIA DE BLOCOS DE CONCRETO ESTRUTURAL 14X19X29 CM, (ESPESSURA 14 CM) FBK = 14,0 MPA, PARA PAREDES COM ÁREA LÍQUIDA MENOR QUE 6M², COM VÃOS, UTILIZANDO COLHER DE PEDREIRO. AF_12/2014</v>
          </cell>
          <cell r="C5115" t="str">
            <v>M2</v>
          </cell>
          <cell r="D5115">
            <v>110.63</v>
          </cell>
        </row>
        <row r="5116">
          <cell r="A5116">
            <v>89488</v>
          </cell>
          <cell r="B5116" t="str">
            <v>ALVENARIA DE BLOCOS DE CONCRETO ESTRUTURAL 14X19X29 CM, (ESPESSURA 14 CM) FBK = 14,0 MPA, PARA PAREDES COM ÁREA LÍQUIDA MAIOR OU IGUAL A 6M², COM VÃOS, UTILIZANDO COLHER DE PEDREIRO. AF_12/2014</v>
          </cell>
          <cell r="C5116" t="str">
            <v>M2</v>
          </cell>
          <cell r="D5116">
            <v>104.15</v>
          </cell>
        </row>
        <row r="5117">
          <cell r="A5117">
            <v>91815</v>
          </cell>
          <cell r="B5117" t="str">
            <v>(COMPOSIÇÃO REPRESENTATIVA) DE ALVENARIA DE BLOCOS DE CONCRETO ESTRUTURAL 14X19X39 CM, (ESPESSURA 14 CM), FBK = 4,5 MPA, UTILIZANDO PALHETA, PARA EDIFICAÇÃO HABITACIONAL. AF_10/2015</v>
          </cell>
          <cell r="C5117" t="str">
            <v>M2</v>
          </cell>
          <cell r="D5117">
            <v>58.64</v>
          </cell>
        </row>
        <row r="5118">
          <cell r="A5118">
            <v>91816</v>
          </cell>
          <cell r="B5118" t="str">
            <v>COMPOSIÇÃO REPRESENTATIVA DE SERVIÇOS DE ALVENARIA DE BLOCOS DE CONCRETO ESTRUTURAL 14X19X29 CM, (ESPESSURA 14 CM), FBK = 4,5 MPA, UTILIZANDO PALHETA, PARA EDIFICAÇÃO HABITACIONAL. AF_10/2015</v>
          </cell>
          <cell r="C5118" t="str">
            <v>M2</v>
          </cell>
          <cell r="D5118">
            <v>67.83</v>
          </cell>
        </row>
        <row r="5119">
          <cell r="A5119">
            <v>72139</v>
          </cell>
          <cell r="B5119" t="str">
            <v>BLOCOS DE VIDRO TIPO CANELADO 19X19X8CM, ASSENTADO COM ARGAMASSA TRACO 1:3 (CIMENTO E AREIA GROSSA) PREPARO MECANICO, COM REJUNTAMENTO EM CIMENTO BRANCO E BARRAS DE ACO</v>
          </cell>
          <cell r="C5119" t="str">
            <v>M2</v>
          </cell>
          <cell r="D5119">
            <v>504.89</v>
          </cell>
        </row>
        <row r="5120">
          <cell r="A5120">
            <v>72175</v>
          </cell>
          <cell r="B5120" t="str">
            <v>BLOCOS DE VIDRO TIPO XADREZ 20X20X10CM, ASSENTADO COM ARGAMASSA TRACO 1:3 (CIMENTO E AREIA GROSSA) PREPARO MECANICO, COM REJUNTAMENTO EM CIMENTO BRANCO E BARRAS DE ACO</v>
          </cell>
          <cell r="C5120" t="str">
            <v>M2</v>
          </cell>
          <cell r="D5120">
            <v>508.64</v>
          </cell>
        </row>
        <row r="5121">
          <cell r="A5121">
            <v>72176</v>
          </cell>
          <cell r="B5121" t="str">
            <v>BLOCOS DE VIDRO TIPO XADREZ 20X10X8CM, ASSENTADO COM ARGAMASSA TRACO 1:3 (CIMENTO E AREIA GROSSA) PREPARO MECANICO, COM REJUNTAMENTO EM CIMENTO BRANCO E BARRAS DE ACO</v>
          </cell>
          <cell r="C5121" t="str">
            <v>M2</v>
          </cell>
          <cell r="D5121">
            <v>512.39</v>
          </cell>
        </row>
        <row r="5122">
          <cell r="A5122">
            <v>72178</v>
          </cell>
          <cell r="B5122" t="str">
            <v>RETIRADA DE DIVISORIAS EM CHAPAS DE MADEIRA, COM MONTANTES METALICOS</v>
          </cell>
          <cell r="C5122" t="str">
            <v>M2</v>
          </cell>
          <cell r="D5122">
            <v>25.35</v>
          </cell>
        </row>
        <row r="5123">
          <cell r="A5123">
            <v>72179</v>
          </cell>
          <cell r="B5123" t="str">
            <v>RECOLOCACAO DE PLACAS DIVISORIAS DE GRANILITE, CONSIDERANDO REAPROVEITAMENTO DO MATERIAL</v>
          </cell>
          <cell r="C5123" t="str">
            <v>M2</v>
          </cell>
          <cell r="D5123">
            <v>49.7</v>
          </cell>
        </row>
        <row r="5124">
          <cell r="A5124">
            <v>72180</v>
          </cell>
          <cell r="B5124" t="str">
            <v>RECOLOCACAO DE DIVISORIAS TIPO CHAPAS OU TABUAS, EXCLUSIVE ENTARUGAMENTO, CONSIDERANDO REAPROVEITAMENTO DO MATERIAL</v>
          </cell>
          <cell r="C5124" t="str">
            <v>M2</v>
          </cell>
          <cell r="D5124">
            <v>15.65</v>
          </cell>
        </row>
        <row r="5125">
          <cell r="A5125">
            <v>72181</v>
          </cell>
          <cell r="B5125" t="str">
            <v>RECOLOCACAO DE DIVISORIAS TIPO CHAPAS OU TABUAS, INCLUSIVE ENTARUGAMENTO, CONSIDERANDO REAPROVEITAMENTO DO MATERIAL</v>
          </cell>
          <cell r="C5125" t="str">
            <v>M2</v>
          </cell>
          <cell r="D5125">
            <v>31.72</v>
          </cell>
        </row>
        <row r="5126">
          <cell r="A5126" t="str">
            <v>73774/1</v>
          </cell>
          <cell r="B5126" t="str">
            <v>DIVISORIA EM MARMORITE ESPESSURA 35MM, CHUMBAMENTO NO PISO E PAREDE COM ARGAMASSA DE CIMENTO E AREIA, POLIMENTO MANUAL, EXCLUSIVE FERRAGENS</v>
          </cell>
          <cell r="C5126" t="str">
            <v>M2</v>
          </cell>
          <cell r="D5126">
            <v>284.39</v>
          </cell>
        </row>
        <row r="5127">
          <cell r="A5127" t="str">
            <v>73909/1</v>
          </cell>
          <cell r="B5127" t="str">
            <v>DIVISORIA EM MADEIRA COMPENSADA RESINADA ESPESSURA 6MM, ESTRUTURADA EM MADEIRA DE LEI 3"X3"</v>
          </cell>
          <cell r="C5127" t="str">
            <v>M2</v>
          </cell>
          <cell r="D5127">
            <v>199.09</v>
          </cell>
        </row>
        <row r="5128">
          <cell r="A5128" t="str">
            <v>74229/1</v>
          </cell>
          <cell r="B5128" t="str">
            <v>DIVISORIA EM MARMORE BRANCO POLIDO, ESPESSURA 3 CM, ASSENTADO COM ARGAMASSA TRACO 1:4 (CIMENTO E AREIA), ARREMATE COM CIMENTO BRANCO, EXCLUSIVE FERRAGENS</v>
          </cell>
          <cell r="C5128" t="str">
            <v>M2</v>
          </cell>
          <cell r="D5128">
            <v>533</v>
          </cell>
        </row>
        <row r="5129">
          <cell r="A5129">
            <v>79627</v>
          </cell>
          <cell r="B5129" t="str">
            <v>DIVISORIA EM GRANITO BRANCO POLIDO, ESP = 3CM, ASSENTADO COM ARGAMASSA TRACO 1:4, ARREMATE EM CIMENTO BRANCO, EXCLUSIVE FERRAGENS</v>
          </cell>
          <cell r="C5129" t="str">
            <v>M2</v>
          </cell>
          <cell r="D5129">
            <v>630.21</v>
          </cell>
        </row>
        <row r="5130">
          <cell r="A5130">
            <v>96358</v>
          </cell>
          <cell r="B5130" t="str">
            <v>PAREDE COM PLACAS DE GESSO ACARTONADO (DRYWALL), PARA USO INTERNO, COM DUAS FACES SIMPLES E ESTRUTURA METÁLICA COM GUIAS SIMPLES, SEM VÃOS. AF_06/2017_P</v>
          </cell>
          <cell r="C5130" t="str">
            <v>M2</v>
          </cell>
          <cell r="D5130">
            <v>79.180000000000007</v>
          </cell>
        </row>
        <row r="5131">
          <cell r="A5131">
            <v>96359</v>
          </cell>
          <cell r="B5131" t="str">
            <v>PAREDE COM PLACAS DE GESSO ACARTONADO (DRYWALL), PARA USO INTERNO, COM DUAS FACES SIMPLES E ESTRUTURA METÁLICA COM GUIAS SIMPLES, COM VÃOS AF_06/2017_P</v>
          </cell>
          <cell r="C5131" t="str">
            <v>M2</v>
          </cell>
          <cell r="D5131">
            <v>87.08</v>
          </cell>
        </row>
        <row r="5132">
          <cell r="A5132">
            <v>96360</v>
          </cell>
          <cell r="B5132" t="str">
            <v>PAREDE COM PLACAS DE GESSO ACARTONADO (DRYWALL), PARA USO INTERNO, COM DUAS FACES SIMPLES E ESTRUTURA METÁLICA COM GUIAS DUPLAS, SEM VÃOS. AF_06/2017_P</v>
          </cell>
          <cell r="C5132" t="str">
            <v>M2</v>
          </cell>
          <cell r="D5132">
            <v>100.38</v>
          </cell>
        </row>
        <row r="5133">
          <cell r="A5133">
            <v>96361</v>
          </cell>
          <cell r="B5133" t="str">
            <v>PAREDE COM PLACAS DE GESSO ACARTONADO (DRYWALL), PARA USO INTERNO, COM DUAS FACES SIMPLES E ESTRUTURA METÁLICA COM GUIAS DUPLAS, COM VÃOS. AF_06/2017_P</v>
          </cell>
          <cell r="C5133" t="str">
            <v>M2</v>
          </cell>
          <cell r="D5133">
            <v>115.78</v>
          </cell>
        </row>
        <row r="5134">
          <cell r="A5134">
            <v>96362</v>
          </cell>
          <cell r="B5134" t="str">
            <v>PAREDE COM PLACAS DE GESSO ACARTONADO (DRYWALL), PARA USO INTERNO, COM UMA FACE SIMPLES E OUTRA FACE DUPLA E ESTRUTURA METÁLICA COM GUIAS SIMPLES, SEM VÃOS. AF_06/2017_P</v>
          </cell>
          <cell r="C5134" t="str">
            <v>M2</v>
          </cell>
          <cell r="D5134">
            <v>104.68</v>
          </cell>
        </row>
        <row r="5135">
          <cell r="A5135">
            <v>96363</v>
          </cell>
          <cell r="B5135" t="str">
            <v>PAREDE COM PLACAS DE GESSO ACARTONADO (DRYWALL), PARA USO INTERNO, COM UMA FACE SIMPLES E OUTRA FACE DUPLA E ESTRUTURA METÁLICA COM GUIAS SIMPLES, COM VÃOS. AF_06/2017_P</v>
          </cell>
          <cell r="C5135" t="str">
            <v>M2</v>
          </cell>
          <cell r="D5135">
            <v>112.84</v>
          </cell>
        </row>
        <row r="5136">
          <cell r="A5136">
            <v>96364</v>
          </cell>
          <cell r="B5136" t="str">
            <v>PAREDE COM PLACAS DE GESSO ACARTONADO (DRYWALL), PARA USO INTERNO COM UMA FACE SIMPLES E OUTRA FACE DUPLA E ESTRUTURA METÁLICA COM GUIAS DUPLAS, SEM VÃOS. AF_06/2017_P</v>
          </cell>
          <cell r="C5136" t="str">
            <v>M2</v>
          </cell>
          <cell r="D5136">
            <v>125.88</v>
          </cell>
        </row>
        <row r="5137">
          <cell r="A5137">
            <v>96365</v>
          </cell>
          <cell r="B5137" t="str">
            <v>PAREDE COM PLACAS DE GESSO ACARTONADO (DRYWALL), PARA USO INTERNO, COM UMA FACE SIMPLES E OUTRA FACE DUPLA E   ESTRUTURA METÁLICA COM GUIAS DUPLAS, COM VÃOS. AF_06/2017_P</v>
          </cell>
          <cell r="C5137" t="str">
            <v>M2</v>
          </cell>
          <cell r="D5137">
            <v>141.52000000000001</v>
          </cell>
        </row>
        <row r="5138">
          <cell r="A5138">
            <v>96366</v>
          </cell>
          <cell r="B5138" t="str">
            <v>PAREDE COM PLACAS DE GESSO ACARTONADO (DRYWALL), PARA USO INTERNO, COM DUAS FACES DUPLAS E ESTRUTURA METÁLICA COM GUIAS SIMPLES, SEM VÃOS. AF_06/2017_P</v>
          </cell>
          <cell r="C5138" t="str">
            <v>M2</v>
          </cell>
          <cell r="D5138">
            <v>130.16999999999999</v>
          </cell>
        </row>
        <row r="5139">
          <cell r="A5139">
            <v>96367</v>
          </cell>
          <cell r="B5139" t="str">
            <v>PAREDE COM PLACAS DE GESSO ACARTONADO (DRYWALL), PARA USO INTERNO, COM DUAS FACES DUPLAS E ESTRUTURA METÁLICA COM GUIAS SIMPLES, COM VÃOS. AF_06/2017_P</v>
          </cell>
          <cell r="C5139" t="str">
            <v>M2</v>
          </cell>
          <cell r="D5139">
            <v>138.57</v>
          </cell>
        </row>
        <row r="5140">
          <cell r="A5140">
            <v>96368</v>
          </cell>
          <cell r="B5140" t="str">
            <v>PAREDE COM PLACAS DE GESSO ACARTONADO (DRYWALL), PARA USO INTERNO COM DUAS FACES DUPLAS E ESTRUTURA METÁLICA COM GUIAS DUPLAS, SEM VÃOS. AF_06/2017</v>
          </cell>
          <cell r="C5140" t="str">
            <v>M2</v>
          </cell>
          <cell r="D5140">
            <v>151.37</v>
          </cell>
        </row>
        <row r="5141">
          <cell r="A5141">
            <v>96369</v>
          </cell>
          <cell r="B5141" t="str">
            <v>PAREDE COM PLACAS DE GESSO ACARTONADO (DRYWALL), PARA USO INTERNO, COM DUAS FACES DUPLAS E ESTRUTURA METÁLICA COM GUIAS DUPLAS, COM VÃOS. AF_06/2017_P</v>
          </cell>
          <cell r="C5141" t="str">
            <v>M2</v>
          </cell>
          <cell r="D5141">
            <v>167.27</v>
          </cell>
        </row>
        <row r="5142">
          <cell r="A5142">
            <v>96370</v>
          </cell>
          <cell r="B5142" t="str">
            <v>PAREDE COM PLACAS DE GESSO ACARTONADO (DRYWALL), PARA USO INTERNO, COM UMA FACE SIMPLES E ESTRUTURA METÁLICA COM GUIAS SIMPLES, SEM VÃOS. AF_06/2017_P</v>
          </cell>
          <cell r="C5142" t="str">
            <v>M2</v>
          </cell>
          <cell r="D5142">
            <v>50.56</v>
          </cell>
        </row>
        <row r="5143">
          <cell r="A5143">
            <v>96371</v>
          </cell>
          <cell r="B5143" t="str">
            <v>PAREDE COM PLACAS DE GESSO ACARTONADO (DRYWALL), PARA USO INTERNO, COM UMA FACE SIMPLES E ESTRUTURA METÁLICA COM GUIAS SIMPLES, COM VÃOS. AF_06/2017_P</v>
          </cell>
          <cell r="C5143" t="str">
            <v>M2</v>
          </cell>
          <cell r="D5143">
            <v>58.33</v>
          </cell>
        </row>
        <row r="5144">
          <cell r="A5144">
            <v>96372</v>
          </cell>
          <cell r="B5144" t="str">
            <v>INSTALAÇÃO DE ISOLAMENTO COM LÃ DE ROCHA EM PAREDES DRYWALL. AF_06/2017</v>
          </cell>
          <cell r="C5144" t="str">
            <v>M2</v>
          </cell>
          <cell r="D5144">
            <v>22.3</v>
          </cell>
        </row>
        <row r="5145">
          <cell r="A5145">
            <v>96373</v>
          </cell>
          <cell r="B5145" t="str">
            <v>INSTALAÇÃO DE REFORÇO METÁLICO EM PAREDE DRYWALL. AF_06/2017</v>
          </cell>
          <cell r="C5145" t="str">
            <v>M</v>
          </cell>
          <cell r="D5145">
            <v>7.61</v>
          </cell>
        </row>
        <row r="5146">
          <cell r="A5146">
            <v>96374</v>
          </cell>
          <cell r="B5146" t="str">
            <v>INSTALAÇÃO DE REFORÇO DE MADEIRA EM PAREDE DRYWALL. AF_06/2017</v>
          </cell>
          <cell r="C5146" t="str">
            <v>M</v>
          </cell>
          <cell r="D5146">
            <v>15.98</v>
          </cell>
        </row>
        <row r="5147">
          <cell r="A5147" t="str">
            <v>73863/1</v>
          </cell>
          <cell r="B5147" t="str">
            <v>ALVENARIA COM BLOCOS DE CONCRETO CELULAR 10X30X60CM, ESPESSURA 10CM, ASSENTADOS COM ARGAMASSA TRACO 1:2:9 (CIMENTO, CAL E AREIA) PREPARO MANUAL</v>
          </cell>
          <cell r="C5147" t="str">
            <v>M2</v>
          </cell>
          <cell r="D5147">
            <v>60.62</v>
          </cell>
        </row>
        <row r="5148">
          <cell r="A5148" t="str">
            <v>73863/2</v>
          </cell>
          <cell r="B5148" t="str">
            <v>ALVENARIA COM BLOCOS DE CONCRETO CELULAR 20X30X60CM, ESPESSURA 20CM, ASSENTADOS COM ARGAMASSA TRACO 1:2:9 (CIMENTO, CAL E AREIA) PREPARO MANUAL</v>
          </cell>
          <cell r="C5148" t="str">
            <v>M2</v>
          </cell>
          <cell r="D5148">
            <v>124.04</v>
          </cell>
        </row>
        <row r="5149">
          <cell r="A5149" t="str">
            <v>73790/2</v>
          </cell>
          <cell r="B5149" t="str">
            <v>REASSENTAMENTO DE PARALELEPIPEDO SOBRE COLCHAO DE PO DE PEDRA ESPESSURA 10CM, REJUNTADO COM BETUME E PEDRISCO, CONSIDERANDO APROVEITAMENTO DO PARALELEPIPEDO</v>
          </cell>
          <cell r="C5149" t="str">
            <v>M2</v>
          </cell>
          <cell r="D5149">
            <v>56.27</v>
          </cell>
        </row>
        <row r="5150">
          <cell r="A5150" t="str">
            <v>73790/4</v>
          </cell>
          <cell r="B5150" t="str">
            <v>REASSENTAMENTO DE PARALELEPIPEDO SOBRE COLCHAO DE PO DE PEDRA ESPESSURA 10CM, REJUNTADO COM ARGAMASSA TRACO 1:3 (CIMENTO E AREIA), CONSIDERANDO APROVEITAMENTO DO PARALELEPIPEDO</v>
          </cell>
          <cell r="C5150" t="str">
            <v>M2</v>
          </cell>
          <cell r="D5150">
            <v>42.91</v>
          </cell>
        </row>
        <row r="5151">
          <cell r="A5151">
            <v>83694</v>
          </cell>
          <cell r="B5151" t="str">
            <v>RECOMPOSICAO DE PAVIMENTACAO TIPO BLOKRET SOBRE COLCHAO DE AREIA COM REAPROVEITAMENTO DE MATERIAL</v>
          </cell>
          <cell r="C5151" t="str">
            <v>M2</v>
          </cell>
          <cell r="D5151">
            <v>15.21</v>
          </cell>
        </row>
        <row r="5152">
          <cell r="A5152" t="str">
            <v>83695/1</v>
          </cell>
          <cell r="B5152" t="str">
            <v>REJUNTAMENTO PAVIMENTACAO PARALELEPIPEDO BETUME CASCALH INCL MATERIAIS</v>
          </cell>
          <cell r="C5152" t="str">
            <v>M2</v>
          </cell>
          <cell r="D5152">
            <v>28.04</v>
          </cell>
        </row>
        <row r="5153">
          <cell r="A5153">
            <v>83771</v>
          </cell>
          <cell r="B5153" t="str">
            <v>RECOMPOSICAO DE REVESTIMENTO PRIMARIO MEDIDO P/ VOLUME COMPACTADO</v>
          </cell>
          <cell r="C5153" t="str">
            <v>M3</v>
          </cell>
          <cell r="D5153">
            <v>6.85</v>
          </cell>
        </row>
        <row r="5154">
          <cell r="A5154">
            <v>92970</v>
          </cell>
          <cell r="B5154" t="str">
            <v>DEMOLIÇÃO DE PAVIMENTAÇÃO ASFÁLTICA COM UTILIZAÇÃO DE MARTELO PERFURADOR, ESPESSURA ATÉ 15 CM, EXCLUSIVE CARGA E TRANSPORTE</v>
          </cell>
          <cell r="C5154" t="str">
            <v>M2</v>
          </cell>
          <cell r="D5154">
            <v>11.03</v>
          </cell>
        </row>
        <row r="5155">
          <cell r="A5155">
            <v>100576</v>
          </cell>
          <cell r="B5155" t="str">
            <v>REGULARIZAÇÃO E COMPACTAÇÃO DE SUBLEITO DE SOLO  PREDOMINANTEMENTE ARGILOSO. AF_11/2019</v>
          </cell>
          <cell r="C5155" t="str">
            <v>M2</v>
          </cell>
          <cell r="D5155">
            <v>1.33</v>
          </cell>
        </row>
        <row r="5156">
          <cell r="A5156">
            <v>100577</v>
          </cell>
          <cell r="B5156" t="str">
            <v>REGULARIZAÇÃO E COMPACTAÇÃO DE SUBLEITO DE SOLO PREDOMINANTEMENTE ARENOSO. AF_11/2019</v>
          </cell>
          <cell r="C5156" t="str">
            <v>M2</v>
          </cell>
          <cell r="D5156">
            <v>0.61</v>
          </cell>
        </row>
        <row r="5157">
          <cell r="A5157">
            <v>96388</v>
          </cell>
          <cell r="B5157" t="str">
            <v>EXECUÇÃO E COMPACTAÇÃO DE BASE E OU SUB BASE PARA PAVIMENTAÇÃO DE SOLOS DE COMPORTAMENTO LATERÍTICO (ARENOSO) - EXCLUSIVE SOLO, ESCAVAÇÃO, CARGA E TRANSPORTE. AF_11/2019</v>
          </cell>
          <cell r="C5157" t="str">
            <v>M3</v>
          </cell>
          <cell r="D5157">
            <v>6.24</v>
          </cell>
        </row>
        <row r="5158">
          <cell r="A5158">
            <v>96389</v>
          </cell>
          <cell r="B5158" t="str">
            <v>EXECUÇÃO E COMPACTAÇÃO DE BASE E OU SUB BASE PARA PAVIMENTAÇÃO DE SOLO (PREDOMINANTEMENTE ARENOSO) MELHORADO COM CIMENTO (TEOR DE 2%) - EXCLUSIVE  SOLO, ESCAVAÇÃO, CARGA E TRANSPORTE. AF_11/2019</v>
          </cell>
          <cell r="C5158" t="str">
            <v>M3</v>
          </cell>
          <cell r="D5158">
            <v>33.15</v>
          </cell>
        </row>
        <row r="5159">
          <cell r="A5159">
            <v>96390</v>
          </cell>
          <cell r="B5159" t="str">
            <v>EXECUÇÃO E COMPACTAÇÃO DE BASE E OU SUB BASE PARA PAVIMENTAÇÃO DE SOLO (PREDOMINANTEMENTE ARENOSO) MELHORADO COM CIMENTO (TEOR DE 4%) - EXCLUSIVE  SOLO, ESCAVAÇÃO, CARGA E TRANSPORTE. AF_11/2019</v>
          </cell>
          <cell r="C5159" t="str">
            <v>M3</v>
          </cell>
          <cell r="D5159">
            <v>54.04</v>
          </cell>
        </row>
        <row r="5160">
          <cell r="A5160">
            <v>96391</v>
          </cell>
          <cell r="B5160" t="str">
            <v>EXECUÇÃO E COMPACTAÇÃO DE BASE E OU SUB BASE PARA PAVIMENTAÇÃO DE SOLO (PREDOMINANTEMENTE ARENOSO) COM CIMENTO (TEOR DE 6%) - EXCLUSIVE SOLO, ESCAVAÇÃO, CARGA E TRANSPORTE. AF_11/2019</v>
          </cell>
          <cell r="C5160" t="str">
            <v>M3</v>
          </cell>
          <cell r="D5160">
            <v>75.87</v>
          </cell>
        </row>
        <row r="5161">
          <cell r="A5161">
            <v>96392</v>
          </cell>
          <cell r="B5161" t="str">
            <v>EXECUÇÃO E COMPACTAÇÃO DE BASE E OU SUB BASE PARA PAVIMENTAÇÃO DE SOLO (PREDOMINANTEMENTE ARENOSO) COM CIMENTO (TEOR DE 8%) - EXCLUSIVE SOLO, ESCAVAÇÃO, CARGA E TRANSPORTE. AF_11/2019</v>
          </cell>
          <cell r="C5161" t="str">
            <v>M3</v>
          </cell>
          <cell r="D5161">
            <v>96.97</v>
          </cell>
        </row>
        <row r="5162">
          <cell r="A5162">
            <v>96396</v>
          </cell>
          <cell r="B5162" t="str">
            <v>EXECUÇÃO E COMPACTAÇÃO DE BASE E OU SUB BASE PARA PAVIMENTAÇÃO DE BRITA GRADUADA SIMPLES - EXCLUSIVE CARGA E TRANSPORTE. AF_11/2019</v>
          </cell>
          <cell r="C5162" t="str">
            <v>M3</v>
          </cell>
          <cell r="D5162">
            <v>138.44</v>
          </cell>
        </row>
        <row r="5163">
          <cell r="A5163">
            <v>96397</v>
          </cell>
          <cell r="B5163" t="str">
            <v>EXECUÇÃO E COMPACTAÇÃO DE BASE E OU SUB BASE PARA PAVIMENTAÇÃO DE BRITA GRADUADA SIMPLES TRATADA COM CIMENTO - EXCLUSIVE CARGA E TRANSPORTE. AF_11/2019</v>
          </cell>
          <cell r="C5163" t="str">
            <v>M3</v>
          </cell>
          <cell r="D5163">
            <v>177.33</v>
          </cell>
        </row>
        <row r="5164">
          <cell r="A5164">
            <v>96398</v>
          </cell>
          <cell r="B5164" t="str">
            <v>EXECUÇÃO E COMPACTAÇÃO DE BASE E OU SUB BASE PARA PAVIMENTAÇÃO DE CONCRETO COMPACTADO COM ROLO - EXCLUSIVE CARGA E TRANSPORTE. AF_11/2019</v>
          </cell>
          <cell r="C5164" t="str">
            <v>M3</v>
          </cell>
          <cell r="D5164">
            <v>193.09</v>
          </cell>
        </row>
        <row r="5165">
          <cell r="A5165">
            <v>96399</v>
          </cell>
          <cell r="B5165" t="str">
            <v>EXECUÇÃO E COMPACTAÇÃO DE BASE E OU SUB BASE PARA PAVIMENTAÇÃO DE PEDRA RACHÃO - EXCLUSIVE ESCAVAÇÃO, CARGA E TRANSPORTE. AF_11/2019</v>
          </cell>
          <cell r="C5165" t="str">
            <v>M3</v>
          </cell>
          <cell r="D5165">
            <v>100.04</v>
          </cell>
        </row>
        <row r="5166">
          <cell r="A5166">
            <v>96400</v>
          </cell>
          <cell r="B5166" t="str">
            <v>EXECUÇÃO E COMPACTAÇÃO DE BASE E OU SUB BASE PARA PAVIMENTAÇÃO DE MACADAME SECO - EXCLUSIVE CARGA E TRANSPORTE. AF_11/2019</v>
          </cell>
          <cell r="C5166" t="str">
            <v>M3</v>
          </cell>
          <cell r="D5166">
            <v>126.71</v>
          </cell>
        </row>
        <row r="5167">
          <cell r="A5167">
            <v>96401</v>
          </cell>
          <cell r="B5167" t="str">
            <v>EXECUÇÃO DE IMPRIMAÇÃO COM ASFALTO DILUÍDO CM-30. AF_11/2019</v>
          </cell>
          <cell r="C5167" t="str">
            <v>M2</v>
          </cell>
          <cell r="D5167">
            <v>7.7</v>
          </cell>
        </row>
        <row r="5168">
          <cell r="A5168">
            <v>96402</v>
          </cell>
          <cell r="B5168" t="str">
            <v>EXECUÇÃO DE PINTURA DE LIGAÇÃO COM EMULSÃO ASFÁLTICA RR-2C. AF_11/2019</v>
          </cell>
          <cell r="C5168" t="str">
            <v>M2</v>
          </cell>
          <cell r="D5168">
            <v>2.0499999999999998</v>
          </cell>
        </row>
        <row r="5169">
          <cell r="A5169">
            <v>100564</v>
          </cell>
          <cell r="B5169" t="str">
            <v>EXECUÇÃO E COMPACTAÇÃO DE BASE E OU SUB-BASE PARA PAVIMENTAÇÃO DE SOLO (PREDOMINANTEMENTE ARENOSO) BRITA - 40/60 - EXCLUSIVE SOLO, ESCAVAÇÃO, CARGA E TRANSPORTE. AF_11/2019</v>
          </cell>
          <cell r="C5169" t="str">
            <v>M3</v>
          </cell>
          <cell r="D5169">
            <v>78.77</v>
          </cell>
        </row>
        <row r="5170">
          <cell r="A5170">
            <v>100565</v>
          </cell>
          <cell r="B5170" t="str">
            <v>EXECUÇÃO E COMPACTAÇÃO DE BASE E OU SUB-BASE PARA PAVIMENTAÇÃO DE SOLO (PREDOMINANTEMENTE ARENOSO) BRITA - 50/50 - EXCLUSIVE SOLO, ESCAVAÇÃO, CARGA E TRANSPORTE. AF_11/2019</v>
          </cell>
          <cell r="C5170" t="str">
            <v>M3</v>
          </cell>
          <cell r="D5170">
            <v>67.81</v>
          </cell>
        </row>
        <row r="5171">
          <cell r="A5171">
            <v>100566</v>
          </cell>
          <cell r="B5171" t="str">
            <v>EXECUÇÃO E COMPACTAÇÃO DE BASE E OU SUB-BASE PARA PAVIMENTAÇÃO DE SOLO (PREDOMINANTEMENTE ARENOSO) BRITA - 40/60 COM CIMENTO (TEOR DE 4%) - EXCLUSIVE SOLO, ESCAVAÇÃO, CARGA E TRANSPORTE. AF_11/2019</v>
          </cell>
          <cell r="C5171" t="str">
            <v>M3</v>
          </cell>
          <cell r="D5171">
            <v>121.71</v>
          </cell>
        </row>
        <row r="5172">
          <cell r="A5172">
            <v>100567</v>
          </cell>
          <cell r="B5172" t="str">
            <v>EXECUÇÃO E COMPACTAÇÃO DE BASE E OU SUB-BASE PARA PAVIMENTAÇÃO DE SOLO (PREDOMINANTEMENTE ARENOSO) BRITA - 40/60 COM CIMENTO (TEOR DE 6%) - EXCLUSIVE SOLO, ESCAVAÇÃO, CARGA E TRANSPORTE. AF_11/2019</v>
          </cell>
          <cell r="C5172" t="str">
            <v>M3</v>
          </cell>
          <cell r="D5172">
            <v>141.81</v>
          </cell>
        </row>
        <row r="5173">
          <cell r="A5173">
            <v>100568</v>
          </cell>
          <cell r="B5173" t="str">
            <v>EXECUÇÃO E COMPACTAÇÃO DE BASE E OU SUB-BASE PARA PAVIMENTAÇÃO DE SOLO (PREDOMINANTEMENTE ARENOSO) BRITA - 40/60 COM CIMENTO (TEOR DE 8%) - EXCLUSIVE SOLO, ESCAVAÇÃO, CARGA E TRANSPORTE. AF_11/2019</v>
          </cell>
          <cell r="C5173" t="str">
            <v>M3</v>
          </cell>
          <cell r="D5173">
            <v>161.55000000000001</v>
          </cell>
        </row>
        <row r="5174">
          <cell r="A5174">
            <v>100569</v>
          </cell>
          <cell r="B5174" t="str">
            <v>EXECUÇÃO E COMPACTAÇÃO DE BASE E OU SUB-BASE PARA PAVIMENTAÇÃO DE SOLO (PREDOMINANTEMENTE ARENOSO) BRITA - 50/50 COM CIMENTO (TEOR DE 4%)  - EXCLUSIVE SOLO, ESCAVAÇÃO, CARGA E TRANSPORTE. AF_11/2019</v>
          </cell>
          <cell r="C5174" t="str">
            <v>M3</v>
          </cell>
          <cell r="D5174">
            <v>111.15</v>
          </cell>
        </row>
        <row r="5175">
          <cell r="A5175">
            <v>100570</v>
          </cell>
          <cell r="B5175" t="str">
            <v>EXECUÇÃO E COMPACTAÇÃO DE BASE E OU SUB-BASE PARA PAVIMENTAÇÃO DE SOLO (PREDOMINANTEMENTE ARENOSO) BRITA - 50/50 COM CIMENTO (TEOR DE 6%) - EXCLUSIVE SOLO, ESCAVAÇÃO, CARGA E TRANSPORTE. AF_11/2019</v>
          </cell>
          <cell r="C5175" t="str">
            <v>M3</v>
          </cell>
          <cell r="D5175">
            <v>132.72</v>
          </cell>
        </row>
        <row r="5176">
          <cell r="A5176">
            <v>100571</v>
          </cell>
          <cell r="B5176" t="str">
            <v>EXECUÇÃO E COMPACTAÇÃO DE BASE E OU SUB-BASE PARA PAVIMENTAÇÃO DE SOLO (PREDOMINANTEMENTE ARENOSO) BRITA - 50/50 COM CIMENTO (TEOR DE 8%) - EXCLUSIVE SOLO, ESCAVAÇÃO, CARGA E TRANSPORTE. AF_11/2019</v>
          </cell>
          <cell r="C5176" t="str">
            <v>M3</v>
          </cell>
          <cell r="D5176">
            <v>151.47</v>
          </cell>
        </row>
        <row r="5177">
          <cell r="A5177">
            <v>100572</v>
          </cell>
          <cell r="B5177" t="str">
            <v>EXECUÇÃO E COMPACTAÇÃO DE BASE E OU SUB-BASE PARA PAVIMENTAÇÃO DE SOLO (PREDOMINANTEMENTE ARGILOSO) BRITA - 40/60 - EXCLUSIVE SOLO, ESCAVAÇÃO, CARGA E TRANSPORTE. AF_11/2019</v>
          </cell>
          <cell r="C5177" t="str">
            <v>M3</v>
          </cell>
          <cell r="D5177">
            <v>81.78</v>
          </cell>
        </row>
        <row r="5178">
          <cell r="A5178">
            <v>100573</v>
          </cell>
          <cell r="B5178" t="str">
            <v>EXECUÇÃO E COMPACTAÇÃO DE BASE E OU SUB-BASE PARA PAVIMENTAÇÃO DE SOLO (PREDOMINANTEMENTE ARGILOSO) BRITA - 50/50 - EXCLUSIVE SOLO, ESCAVAÇÃO, CARGA E TRANSPORTE. AF_11/2019</v>
          </cell>
          <cell r="C5178" t="str">
            <v>M3</v>
          </cell>
          <cell r="D5178">
            <v>70.819999999999993</v>
          </cell>
        </row>
        <row r="5179">
          <cell r="A5179">
            <v>100574</v>
          </cell>
          <cell r="B5179" t="str">
            <v>ESPALHAMENTO DE MATERIAL COM TRATOR DE ESTEIRAS. AF_11/2019</v>
          </cell>
          <cell r="C5179" t="str">
            <v>M3</v>
          </cell>
          <cell r="D5179">
            <v>0.82</v>
          </cell>
        </row>
        <row r="5180">
          <cell r="A5180">
            <v>100575</v>
          </cell>
          <cell r="B5180" t="str">
            <v>REGULARIZAÇÃO DE SUPERFÍCIES COM MOTONIVELADORA. AF_11/2019</v>
          </cell>
          <cell r="C5180" t="str">
            <v>M2</v>
          </cell>
          <cell r="D5180">
            <v>0.06</v>
          </cell>
        </row>
        <row r="5181">
          <cell r="A5181">
            <v>72799</v>
          </cell>
          <cell r="B5181" t="str">
            <v>PAVIMENTO EM PARALELEPIPEDO SOBRE COLCHAO DE AREIA REJUNTADO COM ARGAMASSA DE CIMENTO E AREIA NO TRAÇO 1:3 (PEDRAS PEQUENAS 30 A 35 PECAS POR M2)</v>
          </cell>
          <cell r="C5181" t="str">
            <v>M2</v>
          </cell>
          <cell r="D5181">
            <v>78.94</v>
          </cell>
        </row>
        <row r="5182">
          <cell r="A5182">
            <v>72942</v>
          </cell>
          <cell r="B5182" t="str">
            <v>PINTURA DE LIGACAO COM EMULSAO RR-1C</v>
          </cell>
          <cell r="C5182" t="str">
            <v>M2</v>
          </cell>
          <cell r="D5182">
            <v>2.54</v>
          </cell>
        </row>
        <row r="5183">
          <cell r="A5183">
            <v>72943</v>
          </cell>
          <cell r="B5183" t="str">
            <v>PINTURA DE LIGACAO COM EMULSAO RR-2C</v>
          </cell>
          <cell r="C5183" t="str">
            <v>M2</v>
          </cell>
          <cell r="D5183">
            <v>2.2400000000000002</v>
          </cell>
        </row>
        <row r="5184">
          <cell r="A5184">
            <v>72972</v>
          </cell>
          <cell r="B5184" t="str">
            <v>CONTENCAO LATERAL COM SOLO LOCAL PARA PAVIMENTO POLIEDRICO</v>
          </cell>
          <cell r="C5184" t="str">
            <v>M2</v>
          </cell>
          <cell r="D5184">
            <v>0.85</v>
          </cell>
        </row>
        <row r="5185">
          <cell r="A5185">
            <v>72973</v>
          </cell>
          <cell r="B5185" t="str">
            <v>CORTE E PREPARO DE CORDAO DE PEDRA PARA PAVIMENTO POLIEDRICO</v>
          </cell>
          <cell r="C5185" t="str">
            <v>M</v>
          </cell>
          <cell r="D5185">
            <v>1.59</v>
          </cell>
        </row>
        <row r="5186">
          <cell r="A5186">
            <v>72974</v>
          </cell>
          <cell r="B5186" t="str">
            <v>CORTE E PREPARO DE PEDRA PARA PAVIMENTO POLIEDRICO</v>
          </cell>
          <cell r="C5186" t="str">
            <v>M2</v>
          </cell>
          <cell r="D5186">
            <v>5.31</v>
          </cell>
        </row>
        <row r="5187">
          <cell r="A5187">
            <v>72975</v>
          </cell>
          <cell r="B5187" t="str">
            <v>DESMONTE MANUAL DE PEDRA PARA PAVIMENTO POLIEDRICO</v>
          </cell>
          <cell r="C5187" t="str">
            <v>M2</v>
          </cell>
          <cell r="D5187">
            <v>0.59</v>
          </cell>
        </row>
        <row r="5188">
          <cell r="A5188">
            <v>72978</v>
          </cell>
          <cell r="B5188" t="str">
            <v>EXTRACAO, CARGA E ASSENTAMENTO DE CORDAO DE PEDRA PARA PAVIMENTO POLIEDRICO, EXCLUSIVE TRANSPORTE DE PEDRA E INDENIZACAO PEDREIRA</v>
          </cell>
          <cell r="C5188" t="str">
            <v>M</v>
          </cell>
          <cell r="D5188">
            <v>5.31</v>
          </cell>
        </row>
        <row r="5189">
          <cell r="A5189">
            <v>72979</v>
          </cell>
          <cell r="B5189" t="str">
            <v>EXTRACAO, CARGA, PREPARO E ASSENTAMENTO DE PEDRAS POLIEDRICAS, EXCLUSIVE TRANSPORTE DE PEDRA E INDENIZACAO PEDREIRA</v>
          </cell>
          <cell r="C5189" t="str">
            <v>M2</v>
          </cell>
          <cell r="D5189">
            <v>10.15</v>
          </cell>
        </row>
        <row r="5190">
          <cell r="A5190" t="str">
            <v>73760/1</v>
          </cell>
          <cell r="B5190" t="str">
            <v>CAPA SELANTE COMPREENDENDO APLICAÇÃO DE ASFALTO NA PROPORÇÃO DE 0,7 A 1,5L / M2, DISTRIBUIÇÃO DE AGREGADOS DE 5 A 15KG/M2 E COMPACTAÇÃO COM ROLO - COM USO DA EMULSAO RR-2C, INCLUSO APLICACAO E COMPACTACAO</v>
          </cell>
          <cell r="C5190" t="str">
            <v>M2</v>
          </cell>
          <cell r="D5190">
            <v>5.21</v>
          </cell>
        </row>
        <row r="5191">
          <cell r="A5191" t="str">
            <v>73849/1</v>
          </cell>
          <cell r="B5191" t="str">
            <v>AREIA ASFALTO A QUENTE (AAUQ) COM CAP 50/70, INCLUSO USINAGEM E APLICACAO, EXCLUSIVE TRANSPORTE</v>
          </cell>
          <cell r="C5191" t="str">
            <v>M3</v>
          </cell>
          <cell r="D5191">
            <v>831.34</v>
          </cell>
        </row>
        <row r="5192">
          <cell r="A5192" t="str">
            <v>73849/2</v>
          </cell>
          <cell r="B5192" t="str">
            <v>AREIA ASFALTO A FRIO (AAUF), COM EMULSAO RR-2C INCLUSO USINAGEM E APLICACAO, EXCLUSIVE TRANSPORTE</v>
          </cell>
          <cell r="C5192" t="str">
            <v>M3</v>
          </cell>
          <cell r="D5192">
            <v>691.91</v>
          </cell>
        </row>
        <row r="5193">
          <cell r="A5193">
            <v>92391</v>
          </cell>
          <cell r="B5193" t="str">
            <v>EXECUÇÃO DE PAVIMENTO EM PISO INTERTRAVADO, COM BLOCO PISOGRAMA DE 35 X 25 CM, ESPESSURA 6 CM. AF_12/2015</v>
          </cell>
          <cell r="C5193" t="str">
            <v>M2</v>
          </cell>
          <cell r="D5193">
            <v>60.48</v>
          </cell>
        </row>
        <row r="5194">
          <cell r="A5194">
            <v>92392</v>
          </cell>
          <cell r="B5194" t="str">
            <v>EXECUÇÃO DE PAVIMENTO EM PISO INTERTRAVADO, COM BLOCO PISOGRAMA DE 35 X 25 CM, ESPESSURA 8 CM. AF_12/2015</v>
          </cell>
          <cell r="C5194" t="str">
            <v>M2</v>
          </cell>
          <cell r="D5194">
            <v>63.5</v>
          </cell>
        </row>
        <row r="5195">
          <cell r="A5195">
            <v>92393</v>
          </cell>
          <cell r="B5195" t="str">
            <v>EXECUÇÃO DE PAVIMENTO EM PISO INTERTRAVADO, COM BLOCO SEXTAVADO DE 25 X 25 CM, ESPESSURA 6 CM. AF_12/2015</v>
          </cell>
          <cell r="C5195" t="str">
            <v>M2</v>
          </cell>
          <cell r="D5195">
            <v>54.26</v>
          </cell>
        </row>
        <row r="5196">
          <cell r="A5196">
            <v>92394</v>
          </cell>
          <cell r="B5196" t="str">
            <v>EXECUÇÃO DE PAVIMENTO EM PISO INTERTRAVADO, COM BLOCO SEXTAVADO DE 25 X 25 CM, ESPESSURA 8 CM. AF_12/2015</v>
          </cell>
          <cell r="C5196" t="str">
            <v>M2</v>
          </cell>
          <cell r="D5196">
            <v>58.37</v>
          </cell>
        </row>
        <row r="5197">
          <cell r="A5197">
            <v>92395</v>
          </cell>
          <cell r="B5197" t="str">
            <v>EXECUÇÃO DE PAVIMENTO EM PISO INTERTRAVADO, COM BLOCO SEXTAVADO DE 25 X 25 CM, ESPESSURA 10 CM. AF_12/2015</v>
          </cell>
          <cell r="C5197" t="str">
            <v>M2</v>
          </cell>
          <cell r="D5197">
            <v>73.91</v>
          </cell>
        </row>
        <row r="5198">
          <cell r="A5198">
            <v>92396</v>
          </cell>
          <cell r="B5198" t="str">
            <v>EXECUÇÃO DE PASSEIO EM PISO INTERTRAVADO, COM BLOCO RETANGULAR COR NATURAL DE 20 X 10 CM, ESPESSURA 6 CM. AF_12/2015</v>
          </cell>
          <cell r="C5198" t="str">
            <v>M2</v>
          </cell>
          <cell r="D5198">
            <v>64.87</v>
          </cell>
        </row>
        <row r="5199">
          <cell r="A5199">
            <v>92397</v>
          </cell>
          <cell r="B5199" t="str">
            <v>EXECUÇÃO DE PÁTIO/ESTACIONAMENTO EM PISO INTERTRAVADO, COM BLOCO RETANGULAR COR NATURAL DE 20 X 10 CM, ESPESSURA 6 CM. AF_12/2015</v>
          </cell>
          <cell r="C5199" t="str">
            <v>M2</v>
          </cell>
          <cell r="D5199">
            <v>53.49</v>
          </cell>
        </row>
        <row r="5200">
          <cell r="A5200">
            <v>92398</v>
          </cell>
          <cell r="B5200" t="str">
            <v>EXECUÇÃO DE PÁTIO/ESTACIONAMENTO EM PISO INTERTRAVADO, COM BLOCO RETANGULAR COR NATURAL DE 20 X 10 CM, ESPESSURA 8 CM. AF_12/2015</v>
          </cell>
          <cell r="C5200" t="str">
            <v>M2</v>
          </cell>
          <cell r="D5200">
            <v>60.16</v>
          </cell>
        </row>
        <row r="5201">
          <cell r="A5201">
            <v>92399</v>
          </cell>
          <cell r="B5201" t="str">
            <v>EXECUÇÃO DE VIA EM PISO INTERTRAVADO, COM BLOCO RETANGULAR COR NATURAL DE 20 X 10 CM, ESPESSURA 8 CM. AF_12/2015</v>
          </cell>
          <cell r="C5201" t="str">
            <v>M2</v>
          </cell>
          <cell r="D5201">
            <v>61.42</v>
          </cell>
        </row>
        <row r="5202">
          <cell r="A5202">
            <v>92400</v>
          </cell>
          <cell r="B5202" t="str">
            <v>EXECUÇÃO DE PÁTIO/ESTACIONAMENTO EM PISO INTERTRAVADO, COM BLOCO RETANGULAR DE 20 X 10 CM, ESPESSURA 10 CM. AF_12/2015</v>
          </cell>
          <cell r="C5202" t="str">
            <v>M2</v>
          </cell>
          <cell r="D5202">
            <v>73.819999999999993</v>
          </cell>
        </row>
        <row r="5203">
          <cell r="A5203">
            <v>92401</v>
          </cell>
          <cell r="B5203" t="str">
            <v>EXECUÇÃO DE VIA EM PISO INTERTRAVADO, COM BLOCO RETANGULAR DE 20 X 10 CM, ESPESSURA 10 CM. AF_12/2015</v>
          </cell>
          <cell r="C5203" t="str">
            <v>M2</v>
          </cell>
          <cell r="D5203">
            <v>75.2</v>
          </cell>
        </row>
        <row r="5204">
          <cell r="A5204">
            <v>92402</v>
          </cell>
          <cell r="B5204" t="str">
            <v>EXECUÇÃO DE PASSEIO EM PISO INTERTRAVADO, COM BLOCO 16 FACES DE 22 X 11 CM, ESPESSURA 6 CM. AF_12/2015</v>
          </cell>
          <cell r="C5204" t="str">
            <v>M2</v>
          </cell>
          <cell r="D5204">
            <v>66.42</v>
          </cell>
        </row>
        <row r="5205">
          <cell r="A5205">
            <v>92403</v>
          </cell>
          <cell r="B5205" t="str">
            <v>EXECUÇÃO DE PÁTIO/ESTACIONAMENTO EM PISO INTERTRAVADO, COM BLOCO 16 FACES DE 22 X 11 CM, ESPESSURA 6 CM. AF_12/2015</v>
          </cell>
          <cell r="C5205" t="str">
            <v>M2</v>
          </cell>
          <cell r="D5205">
            <v>54.93</v>
          </cell>
        </row>
        <row r="5206">
          <cell r="A5206">
            <v>92404</v>
          </cell>
          <cell r="B5206" t="str">
            <v>EXECUÇÃO DE PÁTIO/ESTACIONAMENTO EM PISO INTERTRAVADO, COM BLOCO 16 FACES DE 22 X 11 CM, ESPESSURA 8 CM. AF_12/2015</v>
          </cell>
          <cell r="C5206" t="str">
            <v>M2</v>
          </cell>
          <cell r="D5206">
            <v>61.58</v>
          </cell>
        </row>
        <row r="5207">
          <cell r="A5207">
            <v>92405</v>
          </cell>
          <cell r="B5207" t="str">
            <v>EXECUÇÃO DE VIA EM PISO INTERTRAVADO, COM BLOCO 16 FACES DE 22 X 11 CM, ESPESSURA 8 CM. AF_12/2015</v>
          </cell>
          <cell r="C5207" t="str">
            <v>M2</v>
          </cell>
          <cell r="D5207">
            <v>62.84</v>
          </cell>
        </row>
        <row r="5208">
          <cell r="A5208">
            <v>92406</v>
          </cell>
          <cell r="B5208" t="str">
            <v>EXECUÇÃO DE PÁTIO/ESTACIONAMENTO EM PISO INTERTRAVADO, COM BLOCO 16 FACES DE 22 X 11 CM, ESPESSURA 10 CM. AF_12/2015</v>
          </cell>
          <cell r="C5208" t="str">
            <v>M2</v>
          </cell>
          <cell r="D5208">
            <v>75.260000000000005</v>
          </cell>
        </row>
        <row r="5209">
          <cell r="A5209">
            <v>92407</v>
          </cell>
          <cell r="B5209" t="str">
            <v>EXECUÇÃO DE VIA EM PISO INTERTRAVADO, COM BLOCO 16 FACES DE 22 X 11 CM, ESPESSURA 10 CM. AF_12/2015</v>
          </cell>
          <cell r="C5209" t="str">
            <v>M2</v>
          </cell>
          <cell r="D5209">
            <v>76.599999999999994</v>
          </cell>
        </row>
        <row r="5210">
          <cell r="A5210">
            <v>93679</v>
          </cell>
          <cell r="B5210" t="str">
            <v>EXECUÇÃO DE PASSEIO EM PISO INTERTRAVADO, COM BLOCO RETANGULAR COLORIDO DE 20 X 10 CM, ESPESSURA 6 CM. AF_12/2015</v>
          </cell>
          <cell r="C5210" t="str">
            <v>M2</v>
          </cell>
          <cell r="D5210">
            <v>70.739999999999995</v>
          </cell>
        </row>
        <row r="5211">
          <cell r="A5211">
            <v>93680</v>
          </cell>
          <cell r="B5211" t="str">
            <v>EXECUÇÃO DE PÁTIO/ESTACIONAMENTO EM PISO INTERTRAVADO, COM BLOCO RETANGULAR COLORIDO DE 20 X 10 CM, ESPESSURA 6 CM. AF_12/2015</v>
          </cell>
          <cell r="C5211" t="str">
            <v>M2</v>
          </cell>
          <cell r="D5211">
            <v>59.11</v>
          </cell>
        </row>
        <row r="5212">
          <cell r="A5212">
            <v>93681</v>
          </cell>
          <cell r="B5212" t="str">
            <v>EXECUÇÃO DE PÁTIO/ESTACIONAMENTO EM PISO INTERTRAVADO, COM BLOCO RETANGULAR COLORIDO DE 20 X 10 CM, ESPESSURA 8 CM. AF_12/2015</v>
          </cell>
          <cell r="C5212" t="str">
            <v>M2</v>
          </cell>
          <cell r="D5212">
            <v>71.38</v>
          </cell>
        </row>
        <row r="5213">
          <cell r="A5213">
            <v>93682</v>
          </cell>
          <cell r="B5213" t="str">
            <v>EXECUÇÃO DE VIA EM PISO INTERTRAVADO, COM BLOCO RETANGULAR COLORIDO DE 20 X 10 CM, ESPESSURA 8 CM. AF_12/2015</v>
          </cell>
          <cell r="C5213" t="str">
            <v>M2</v>
          </cell>
          <cell r="D5213">
            <v>72.760000000000005</v>
          </cell>
        </row>
        <row r="5214">
          <cell r="A5214">
            <v>97114</v>
          </cell>
          <cell r="B5214" t="str">
            <v>EXECUÇÃO DE JUNTAS DE CONTRAÇÃO PARA PAVIMENTOS DE CONCRETO. AF_11/2017</v>
          </cell>
          <cell r="C5214" t="str">
            <v>M</v>
          </cell>
          <cell r="D5214">
            <v>0.38</v>
          </cell>
        </row>
        <row r="5215">
          <cell r="A5215">
            <v>97115</v>
          </cell>
          <cell r="B5215" t="str">
            <v>APLICAÇÃO DE GRAXA EM BARRAS DE TRANSFERÊNCIA PARA EXECUÇÃO DE PAVIMENTO DE CONCRETO. AF_11/2017</v>
          </cell>
          <cell r="C5215" t="str">
            <v>KG</v>
          </cell>
          <cell r="D5215">
            <v>30.1</v>
          </cell>
        </row>
        <row r="5216">
          <cell r="A5216">
            <v>97120</v>
          </cell>
          <cell r="B5216" t="str">
            <v>BARRAS DE LIGAÇÃO, AÇO CA-50 DE 10 MM, PARA EXECUÇÃO DE PAVIMENTO DE CONCRETO  FORNECIMENTO E INSTALAÇÃO. AF_11/2017</v>
          </cell>
          <cell r="C5216" t="str">
            <v>KG</v>
          </cell>
          <cell r="D5216">
            <v>6.89</v>
          </cell>
        </row>
        <row r="5217">
          <cell r="A5217">
            <v>97802</v>
          </cell>
          <cell r="B5217" t="str">
            <v>CONSTRUÇÃO DE PAVIMENTO COM TRATAMENTO SUPERFICIAL SIMPLES, COM EMULSÃO ASFÁLTICA RR-2C. AF_01/2018</v>
          </cell>
          <cell r="C5217" t="str">
            <v>M2</v>
          </cell>
          <cell r="D5217">
            <v>4.6500000000000004</v>
          </cell>
        </row>
        <row r="5218">
          <cell r="A5218">
            <v>97803</v>
          </cell>
          <cell r="B5218" t="str">
            <v>CONSTRUÇÃO DE PAVIMENTO COM TRATAMENTO SUPERFICIAL SIMPLES, COM EMULSÃO ASFÁLTICA RR-2C, COM BANHO DILUÍDO. AF_01/2018</v>
          </cell>
          <cell r="C5218" t="str">
            <v>M2</v>
          </cell>
          <cell r="D5218">
            <v>5.64</v>
          </cell>
        </row>
        <row r="5219">
          <cell r="A5219">
            <v>97805</v>
          </cell>
          <cell r="B5219" t="str">
            <v>CONSTRUÇÃO DE PAVIMENTO COM TRATAMENTO SUPERFICIAL DUPLO, COM EMULSÃO ASFÁLTICA RR-2C. AF_01/2018</v>
          </cell>
          <cell r="C5219" t="str">
            <v>M2</v>
          </cell>
          <cell r="D5219">
            <v>9.8699999999999992</v>
          </cell>
        </row>
        <row r="5220">
          <cell r="A5220">
            <v>97806</v>
          </cell>
          <cell r="B5220" t="str">
            <v>CONSTRUÇÃO DE PAVIMENTO COM TRATAMENTO SUPERFICIAL DUPLO, COM EMULSÃO ASFÁLTICA RR-2C, COM BANHO DILUÍDO. AF_01/2018</v>
          </cell>
          <cell r="C5220" t="str">
            <v>M2</v>
          </cell>
          <cell r="D5220">
            <v>12.2</v>
          </cell>
        </row>
        <row r="5221">
          <cell r="A5221">
            <v>97807</v>
          </cell>
          <cell r="B5221" t="str">
            <v>CONSTRUÇÃO DE PAVIMENTO COM TRATAMENTO SUPERFICIAL DUPLO, COM EMULSÃO ASFÁLTICA RR-2C, COM CAPA SELANTE. AF_01/2018</v>
          </cell>
          <cell r="C5221" t="str">
            <v>M2</v>
          </cell>
          <cell r="D5221">
            <v>14.08</v>
          </cell>
        </row>
        <row r="5222">
          <cell r="A5222">
            <v>97809</v>
          </cell>
          <cell r="B5222" t="str">
            <v>CONSTRUÇÃO DE PAVIMENTO COM TRATAMENTO SUPERFICIAL TRIPLO, COM EMULSÃO ASFÁLTICA RR-2C. AF_01/2018</v>
          </cell>
          <cell r="C5222" t="str">
            <v>M2</v>
          </cell>
          <cell r="D5222">
            <v>17.5</v>
          </cell>
        </row>
        <row r="5223">
          <cell r="A5223">
            <v>97810</v>
          </cell>
          <cell r="B5223" t="str">
            <v>CONSTRUÇÃO DE PAVIMENTO COM TRATAMENTO SUPERFICIAL TRIPLO, COM EMULSÃO ASFÁLTICA RR-2C, COM BANHO DILUÍDO. AF_01/2018</v>
          </cell>
          <cell r="C5223" t="str">
            <v>M2</v>
          </cell>
          <cell r="D5223">
            <v>19.829999999999998</v>
          </cell>
        </row>
        <row r="5224">
          <cell r="A5224">
            <v>97811</v>
          </cell>
          <cell r="B5224" t="str">
            <v>CONSTRUÇÃO DE PAVIMENTO COM TRATAMENTO SUPERFICIAL TRIPLO, COM EMULSÃO ASFÁLTICA RR-2C, COM CAPA SELANTE. AF_01/2018</v>
          </cell>
          <cell r="C5224" t="str">
            <v>M2</v>
          </cell>
          <cell r="D5224">
            <v>21.73</v>
          </cell>
        </row>
        <row r="5225">
          <cell r="A5225">
            <v>97813</v>
          </cell>
          <cell r="B5225" t="str">
            <v>RECONSTRUÇÃO DE PAVIMENTO COM TRATAMENTO SUPERFICIAL SIMPLES, COM EMULSÃO ASFÁLTICA RR-2C. AF_01/2018</v>
          </cell>
          <cell r="C5225" t="str">
            <v>M2</v>
          </cell>
          <cell r="D5225">
            <v>4.8099999999999996</v>
          </cell>
        </row>
        <row r="5226">
          <cell r="A5226">
            <v>97814</v>
          </cell>
          <cell r="B5226" t="str">
            <v>RECONSTRUÇÃO DE PAVIMENTO COM TRATAMENTO SUPERFICIAL SIMPLES, COM EMULSÃO ASFÁLTICA RR-2C, COM BANHO DILUÍDO. AF_01/2018</v>
          </cell>
          <cell r="C5226" t="str">
            <v>M2</v>
          </cell>
          <cell r="D5226">
            <v>5.8</v>
          </cell>
        </row>
        <row r="5227">
          <cell r="A5227">
            <v>97816</v>
          </cell>
          <cell r="B5227" t="str">
            <v>RECONSTRUÇÃO DE PAVIMENTO COM TRATAMENTO SUPERFICIAL DUPLO, COM EMULSÃO ASFÁLTICA RR-2C. AF_01/2018</v>
          </cell>
          <cell r="C5227" t="str">
            <v>M2</v>
          </cell>
          <cell r="D5227">
            <v>10.33</v>
          </cell>
        </row>
        <row r="5228">
          <cell r="A5228">
            <v>97817</v>
          </cell>
          <cell r="B5228" t="str">
            <v>RECONSTRUÇÃO DE PAVIMENTO COM TRATAMENTO SUPERFICIAL DUPLO, COM EMULSÃO ASFÁLTICA RR-2C, COM BANHO DILUÍDO. AF_01/2018</v>
          </cell>
          <cell r="C5228" t="str">
            <v>M2</v>
          </cell>
          <cell r="D5228">
            <v>12.66</v>
          </cell>
        </row>
        <row r="5229">
          <cell r="A5229">
            <v>97818</v>
          </cell>
          <cell r="B5229" t="str">
            <v>RECONSTRUÇÃO DE PAVIMENTO COM TRATAMENTO SUPERFICIAL DUPLO, COM EMULSÃO ASFÁLTICA RR-2C, COM CAPA SELANTE. AF_01/2018</v>
          </cell>
          <cell r="C5229" t="str">
            <v>M2</v>
          </cell>
          <cell r="D5229">
            <v>14.71</v>
          </cell>
        </row>
        <row r="5230">
          <cell r="A5230">
            <v>97820</v>
          </cell>
          <cell r="B5230" t="str">
            <v>RECONSTRUÇÃO DE PAVIMENTO COM TRATAMENTO SUPERFICIAL TRIPLO, COM EMULSÃO ASFÁLTICA RR-2C. AF_01/2018</v>
          </cell>
          <cell r="C5230" t="str">
            <v>M2</v>
          </cell>
          <cell r="D5230">
            <v>18.440000000000001</v>
          </cell>
        </row>
        <row r="5231">
          <cell r="A5231">
            <v>97821</v>
          </cell>
          <cell r="B5231" t="str">
            <v>RECONSTRUÇÃO DE PAVIMENTO COM TRATAMENTO SUPERFICIAL TRIPLO, COM EMULSÃO ASFÁLTICA RR-2C, COM BANHO DILUÍDO. AF_01/2018</v>
          </cell>
          <cell r="C5231" t="str">
            <v>M2</v>
          </cell>
          <cell r="D5231">
            <v>20.76</v>
          </cell>
        </row>
        <row r="5232">
          <cell r="A5232">
            <v>97822</v>
          </cell>
          <cell r="B5232" t="str">
            <v>RECONSTRUÇÃO DE PAVIMENTO COM TRATAMENTO SUPERFICIAL TRIPLO, COM EMULSÃO ASFÁLTICA RR-2C, COM CAPA SELANTE. AF_01/2018</v>
          </cell>
          <cell r="C5232" t="str">
            <v>M2</v>
          </cell>
          <cell r="D5232">
            <v>22.82</v>
          </cell>
        </row>
        <row r="5233">
          <cell r="A5233">
            <v>72947</v>
          </cell>
          <cell r="B5233" t="str">
            <v>SINALIZACAO HORIZONTAL COM TINTA RETRORREFLETIVA A BASE DE RESINA ACRILICA COM MICROESFERAS DE VIDRO</v>
          </cell>
          <cell r="C5233" t="str">
            <v>M2</v>
          </cell>
          <cell r="D5233">
            <v>10.95</v>
          </cell>
        </row>
        <row r="5234">
          <cell r="A5234">
            <v>83693</v>
          </cell>
          <cell r="B5234" t="str">
            <v>CAIACAO EM MEIO FIO</v>
          </cell>
          <cell r="C5234" t="str">
            <v>M2</v>
          </cell>
          <cell r="D5234">
            <v>3.52</v>
          </cell>
        </row>
        <row r="5235">
          <cell r="A5235" t="str">
            <v>73770/1</v>
          </cell>
          <cell r="B5235" t="str">
            <v>BARREIRA PRE-MOLDADA EXTERNA CONCRETO ARMADO 0,25X0,40X1,14M FCK=25MPA ACO CA-50 INCL VIGOTA HORIZONTAL MONTANTE A CADA 1,00M  FERROS DE LIGACAO E MATERIAIS.</v>
          </cell>
          <cell r="C5235" t="str">
            <v>M</v>
          </cell>
          <cell r="D5235">
            <v>504.43</v>
          </cell>
        </row>
        <row r="5236">
          <cell r="A5236" t="str">
            <v>73770/2</v>
          </cell>
          <cell r="B5236" t="str">
            <v>BARREIRA DUPLA PRE-MOL INTER CONCRETO ARMADO 0,15X0,65X0,77M FCK=25MPA ACO CA-50 INCL FERROS DE LIGACAO E MATERIAIS.</v>
          </cell>
          <cell r="C5236" t="str">
            <v>M</v>
          </cell>
          <cell r="D5236">
            <v>432.88</v>
          </cell>
        </row>
        <row r="5237">
          <cell r="A5237" t="str">
            <v>83696/1</v>
          </cell>
          <cell r="B5237" t="str">
            <v>PINTURA GUARDA-CORPO GUARDA-RODA E MURETA PROTECAO COM CAL EM PONTES EVIADUTOS MEDIDA PELO DOBRO DA AREA TOTAL (LARGURAXALTURA).</v>
          </cell>
          <cell r="C5237" t="str">
            <v>M2</v>
          </cell>
          <cell r="D5237">
            <v>5.22</v>
          </cell>
        </row>
        <row r="5238">
          <cell r="A5238">
            <v>72962</v>
          </cell>
          <cell r="B5238" t="str">
            <v>USINAGEM DE CBUQ COM CAP 50/70, PARA CAPA DE ROLAMENTO</v>
          </cell>
          <cell r="C5238" t="str">
            <v>T</v>
          </cell>
          <cell r="D5238">
            <v>322.56</v>
          </cell>
        </row>
        <row r="5239">
          <cell r="A5239">
            <v>72963</v>
          </cell>
          <cell r="B5239" t="str">
            <v>USINAGEM DE CBUQ COM CAP 50/70, PARA BINDER</v>
          </cell>
          <cell r="C5239" t="str">
            <v>T</v>
          </cell>
          <cell r="D5239">
            <v>271.11</v>
          </cell>
        </row>
        <row r="5240">
          <cell r="A5240" t="str">
            <v>73759/2</v>
          </cell>
          <cell r="B5240" t="str">
            <v>PRE-MISTURADO A FRIO COM EMULSAO RL-1C, INCLUSO USINAGEM E APLICACAO, EXCLUSIVE TRANSPORTE</v>
          </cell>
          <cell r="C5240" t="str">
            <v>M3</v>
          </cell>
          <cell r="D5240">
            <v>491</v>
          </cell>
        </row>
        <row r="5241">
          <cell r="A5241">
            <v>95995</v>
          </cell>
          <cell r="B5241" t="str">
            <v>EXECUÇÃO DE PAVIMENTO COM APLICAÇÃO DE CONCRETO ASFÁLTICO, CAMADA DE ROLAMENTO - EXCLUSIVE CARGA E TRANSPORTE. AF_11/2019</v>
          </cell>
          <cell r="C5241" t="str">
            <v>M3</v>
          </cell>
          <cell r="D5241">
            <v>906.28</v>
          </cell>
        </row>
        <row r="5242">
          <cell r="A5242">
            <v>95996</v>
          </cell>
          <cell r="B5242" t="str">
            <v>EXECUÇÃO DE PAVIMENTO COM APLICAÇÃO DE CONCRETO ASFÁLTICO, CAMADA DE BINDER - EXCLUSIVE CARGA E TRANSPORTE. AF_11/2019</v>
          </cell>
          <cell r="C5242" t="str">
            <v>M3</v>
          </cell>
          <cell r="D5242">
            <v>860.49</v>
          </cell>
        </row>
        <row r="5243">
          <cell r="A5243">
            <v>96001</v>
          </cell>
          <cell r="B5243" t="str">
            <v>FRESAGEM DE PAVIMENTO ASFÁLTICO (PROFUNDIDADE ATÉ 5,0 CM) - EXCLUSIVE TRANSPORTE. AF_11/2019</v>
          </cell>
          <cell r="C5243" t="str">
            <v>M2</v>
          </cell>
          <cell r="D5243">
            <v>5.0199999999999996</v>
          </cell>
        </row>
        <row r="5244">
          <cell r="A5244">
            <v>96393</v>
          </cell>
          <cell r="B5244" t="str">
            <v>USINAGEM DE BRITA GRADUADA SIMPLES, UTILIZANDO BRITA COMERCIAL COM USINA 300 T/H. AF_06/2017</v>
          </cell>
          <cell r="C5244" t="str">
            <v>M3</v>
          </cell>
          <cell r="D5244">
            <v>131.52000000000001</v>
          </cell>
        </row>
        <row r="5245">
          <cell r="A5245">
            <v>96394</v>
          </cell>
          <cell r="B5245" t="str">
            <v>USINAGEM DE BRITA GRADUADA TRATADA COM CIMENTO, UTILIZANDO BRITA COMERCIAL COM USINA 300 T/H. AF_06/2017</v>
          </cell>
          <cell r="C5245" t="str">
            <v>M3</v>
          </cell>
          <cell r="D5245">
            <v>169.51</v>
          </cell>
        </row>
        <row r="5246">
          <cell r="A5246">
            <v>96395</v>
          </cell>
          <cell r="B5246" t="str">
            <v>USINAGEM DE CONCRETO PARA COMPACTAÇÃO COM ROLO, UTILIZANDO BRITA COMERCIAL. AF_06/2017</v>
          </cell>
          <cell r="C5246" t="str">
            <v>M3</v>
          </cell>
          <cell r="D5246">
            <v>186.17</v>
          </cell>
        </row>
        <row r="5247">
          <cell r="A5247">
            <v>73445</v>
          </cell>
          <cell r="B5247" t="str">
            <v>CAIACAO INT OU EXT SOBRE REVESTIMENTO LISO C/ADOCAO DE FIXADOR COM    COM DUAS DEMAOS</v>
          </cell>
          <cell r="C5247" t="str">
            <v>M2</v>
          </cell>
          <cell r="D5247">
            <v>8.56</v>
          </cell>
        </row>
        <row r="5248">
          <cell r="A5248">
            <v>73446</v>
          </cell>
          <cell r="B5248" t="str">
            <v>PINTURA DE SUPERFICIE C/TINTA GRAFITE</v>
          </cell>
          <cell r="C5248" t="str">
            <v>M2</v>
          </cell>
          <cell r="D5248">
            <v>19.07</v>
          </cell>
        </row>
        <row r="5249">
          <cell r="A5249" t="str">
            <v>74133/1</v>
          </cell>
          <cell r="B5249" t="str">
            <v>EMASSAMENTO COM MASSA A OLEO, UMA DEMAO</v>
          </cell>
          <cell r="C5249" t="str">
            <v>M2</v>
          </cell>
          <cell r="D5249">
            <v>16.11</v>
          </cell>
        </row>
        <row r="5250">
          <cell r="A5250" t="str">
            <v>74133/2</v>
          </cell>
          <cell r="B5250" t="str">
            <v>EMASSAMENTO COM MASSA A OLEO, DUAS DEMAOS</v>
          </cell>
          <cell r="C5250" t="str">
            <v>M2</v>
          </cell>
          <cell r="D5250">
            <v>20.14</v>
          </cell>
        </row>
        <row r="5251">
          <cell r="A5251">
            <v>79462</v>
          </cell>
          <cell r="B5251" t="str">
            <v>EMASSAMENTO COM MASSA EPOXI, 2 DEMAOS</v>
          </cell>
          <cell r="C5251" t="str">
            <v>M2</v>
          </cell>
          <cell r="D5251">
            <v>50.71</v>
          </cell>
        </row>
        <row r="5252">
          <cell r="A5252" t="str">
            <v>79494/1</v>
          </cell>
          <cell r="B5252" t="str">
            <v>PINTURA DE QUADRO ESCOLAR COM TINTA ESMALTE ACABAMENTO FOSCO, DUAS DEMAOS SOBRE MASSA ACRILICA</v>
          </cell>
          <cell r="C5252" t="str">
            <v>M2</v>
          </cell>
          <cell r="D5252">
            <v>11.42</v>
          </cell>
        </row>
        <row r="5253">
          <cell r="A5253">
            <v>84651</v>
          </cell>
          <cell r="B5253" t="str">
            <v>PINTURA COM TINTA IMPERMEAVEL MINERAL EM PO, DUAS DEMAOS</v>
          </cell>
          <cell r="C5253" t="str">
            <v>M2</v>
          </cell>
          <cell r="D5253">
            <v>9.6</v>
          </cell>
        </row>
        <row r="5254">
          <cell r="A5254">
            <v>88411</v>
          </cell>
          <cell r="B5254" t="str">
            <v>APLICAÇÃO MANUAL DE FUNDO SELADOR ACRÍLICO EM PANOS COM PRESENÇA DE VÃOS DE EDIFÍCIOS DE MÚLTIPLOS PAVIMENTOS. AF_06/2014</v>
          </cell>
          <cell r="C5254" t="str">
            <v>M2</v>
          </cell>
          <cell r="D5254">
            <v>1.81</v>
          </cell>
        </row>
        <row r="5255">
          <cell r="A5255">
            <v>88412</v>
          </cell>
          <cell r="B5255" t="str">
            <v>APLICAÇÃO MANUAL DE FUNDO SELADOR ACRÍLICO EM PANOS CEGOS DE FACHADA (SEM PRESENÇA DE VÃOS) DE EDIFÍCIOS DE MÚLTIPLOS PAVIMENTOS. AF_06/2014</v>
          </cell>
          <cell r="C5255" t="str">
            <v>M2</v>
          </cell>
          <cell r="D5255">
            <v>1.25</v>
          </cell>
        </row>
        <row r="5256">
          <cell r="A5256">
            <v>88413</v>
          </cell>
          <cell r="B5256" t="str">
            <v>APLICAÇÃO MANUAL DE FUNDO SELADOR ACRÍLICO EM SUPERFÍCIES EXTERNAS DE SACADA DE EDIFÍCIOS DE MÚLTIPLOS PAVIMENTOS. AF_06/2014</v>
          </cell>
          <cell r="C5256" t="str">
            <v>M2</v>
          </cell>
          <cell r="D5256">
            <v>2.93</v>
          </cell>
        </row>
        <row r="5257">
          <cell r="A5257">
            <v>88414</v>
          </cell>
          <cell r="B5257" t="str">
            <v>APLICAÇÃO MANUAL DE FUNDO SELADOR ACRÍLICO EM SUPERFÍCIES INTERNAS DA SACADA DE EDIFÍCIOS DE MÚLTIPLOS PAVIMENTOS. AF_06/2014</v>
          </cell>
          <cell r="C5257" t="str">
            <v>M2</v>
          </cell>
          <cell r="D5257">
            <v>3.29</v>
          </cell>
        </row>
        <row r="5258">
          <cell r="A5258">
            <v>88415</v>
          </cell>
          <cell r="B5258" t="str">
            <v>APLICAÇÃO MANUAL DE FUNDO SELADOR ACRÍLICO EM PAREDES EXTERNAS DE CASAS. AF_06/2014</v>
          </cell>
          <cell r="C5258" t="str">
            <v>M2</v>
          </cell>
          <cell r="D5258">
            <v>1.99</v>
          </cell>
        </row>
        <row r="5259">
          <cell r="A5259">
            <v>88416</v>
          </cell>
          <cell r="B5259" t="str">
            <v>APLICAÇÃO MANUAL DE PINTURA COM TINTA TEXTURIZADA ACRÍLICA EM PANOS COM PRESENÇA DE VÃOS DE EDIFÍCIOS DE MÚLTIPLOS PAVIMENTOS, UMA COR. AF_06/2014</v>
          </cell>
          <cell r="C5259" t="str">
            <v>M2</v>
          </cell>
          <cell r="D5259">
            <v>15.25</v>
          </cell>
        </row>
        <row r="5260">
          <cell r="A5260">
            <v>88417</v>
          </cell>
          <cell r="B5260" t="str">
            <v>APLICAÇÃO MANUAL DE PINTURA COM TINTA TEXTURIZADA ACRÍLICA EM PANOS CEGOS DE FACHADA (SEM PRESENÇA DE VÃOS) DE EDIFÍCIOS DE MÚLTIPLOS PAVIMENTOS, UMA COR. AF_06/2014</v>
          </cell>
          <cell r="C5260" t="str">
            <v>M2</v>
          </cell>
          <cell r="D5260">
            <v>13.28</v>
          </cell>
        </row>
        <row r="5261">
          <cell r="A5261">
            <v>88420</v>
          </cell>
          <cell r="B5261" t="str">
            <v>APLICAÇÃO MANUAL DE PINTURA COM TINTA TEXTURIZADA ACRÍLICA EM SUPERFÍCIES EXTERNAS DE SACADA DE EDIFÍCIOS DE MÚLTIPLOS PAVIMENTOS, UMA COR. AF_06/2014</v>
          </cell>
          <cell r="C5261" t="str">
            <v>M2</v>
          </cell>
          <cell r="D5261">
            <v>19.25</v>
          </cell>
        </row>
        <row r="5262">
          <cell r="A5262">
            <v>88421</v>
          </cell>
          <cell r="B5262" t="str">
            <v>APLICAÇÃO MANUAL DE PINTURA COM TINTA TEXTURIZADA ACRÍLICA EM SUPERFÍCIES INTERNAS DA SACADA DE EDIFÍCIOS DE MÚLTIPLOS PAVIMENTOS, UMA COR. AF_06/2014</v>
          </cell>
          <cell r="C5262" t="str">
            <v>M2</v>
          </cell>
          <cell r="D5262">
            <v>20.51</v>
          </cell>
        </row>
        <row r="5263">
          <cell r="A5263">
            <v>88423</v>
          </cell>
          <cell r="B5263" t="str">
            <v>APLICAÇÃO MANUAL DE PINTURA COM TINTA TEXTURIZADA ACRÍLICA EM PAREDES EXTERNAS DE CASAS, UMA COR. AF_06/2014</v>
          </cell>
          <cell r="C5263" t="str">
            <v>M2</v>
          </cell>
          <cell r="D5263">
            <v>15.88</v>
          </cell>
        </row>
        <row r="5264">
          <cell r="A5264">
            <v>88424</v>
          </cell>
          <cell r="B5264" t="str">
            <v>APLICAÇÃO MANUAL DE PINTURA COM TINTA TEXTURIZADA ACRÍLICA EM PANOS COM PRESENÇA DE VÃOS DE EDIFÍCIOS DE MÚLTIPLOS PAVIMENTOS, DUAS CORES. AF_06/2014</v>
          </cell>
          <cell r="C5264" t="str">
            <v>M2</v>
          </cell>
          <cell r="D5264">
            <v>17.97</v>
          </cell>
        </row>
        <row r="5265">
          <cell r="A5265">
            <v>88426</v>
          </cell>
          <cell r="B5265" t="str">
            <v>APLICAÇÃO MANUAL DE PINTURA COM TINTA TEXTURIZADA ACRÍLICA EM PANOS CEGOS DE FACHADA (SEM PRESENÇA DE VÃOS) DE EDIFÍCIOS DE MÚLTIPLOS PAVIMENTOS, DUAS CORES. AF_06/2014</v>
          </cell>
          <cell r="C5265" t="str">
            <v>M2</v>
          </cell>
          <cell r="D5265">
            <v>14.56</v>
          </cell>
        </row>
        <row r="5266">
          <cell r="A5266">
            <v>88428</v>
          </cell>
          <cell r="B5266" t="str">
            <v>APLICAÇÃO MANUAL DE PINTURA COM TINTA TEXTURIZADA ACRÍLICA EM SUPERFÍCIES EXTERNAS DE SACADA DE EDIFÍCIOS DE MÚLTIPLOS PAVIMENTOS, DUAS CORES. AF_06/2014</v>
          </cell>
          <cell r="C5266" t="str">
            <v>M2</v>
          </cell>
          <cell r="D5266">
            <v>24.84</v>
          </cell>
        </row>
        <row r="5267">
          <cell r="A5267">
            <v>88429</v>
          </cell>
          <cell r="B5267" t="str">
            <v>APLICAÇÃO MANUAL DE PINTURA COM TINTA TEXTURIZADA ACRÍLICA EM SUPERFÍCIES INTERNAS DA SACADA DE EDIFÍCIOS DE MÚLTIPLOS PAVIMENTOS, DUAS CORES. AF_06/2014</v>
          </cell>
          <cell r="C5267" t="str">
            <v>M2</v>
          </cell>
          <cell r="D5267">
            <v>27.04</v>
          </cell>
        </row>
        <row r="5268">
          <cell r="A5268">
            <v>88431</v>
          </cell>
          <cell r="B5268" t="str">
            <v>APLICAÇÃO MANUAL DE PINTURA COM TINTA TEXTURIZADA ACRÍLICA EM PAREDES EXTERNAS DE CASAS, DUAS CORES. AF_06/2014</v>
          </cell>
          <cell r="C5268" t="str">
            <v>M2</v>
          </cell>
          <cell r="D5268">
            <v>19.05</v>
          </cell>
        </row>
        <row r="5269">
          <cell r="A5269">
            <v>88432</v>
          </cell>
          <cell r="B5269" t="str">
            <v>APLICAÇÃO MANUAL DE PINTURA COM TINTA TEXTURIZADA ACRÍLICA EM MOLDURAS DE EPS, PRÉ-FABRICADOS, OU OUTROS. AF_06/2014</v>
          </cell>
          <cell r="C5269" t="str">
            <v>M2</v>
          </cell>
          <cell r="D5269">
            <v>13.96</v>
          </cell>
        </row>
        <row r="5270">
          <cell r="A5270">
            <v>88482</v>
          </cell>
          <cell r="B5270" t="str">
            <v>APLICAÇÃO DE FUNDO SELADOR LÁTEX PVA EM TETO, UMA DEMÃO. AF_06/2014</v>
          </cell>
          <cell r="C5270" t="str">
            <v>M2</v>
          </cell>
          <cell r="D5270">
            <v>2.17</v>
          </cell>
        </row>
        <row r="5271">
          <cell r="A5271">
            <v>88483</v>
          </cell>
          <cell r="B5271" t="str">
            <v>APLICAÇÃO DE FUNDO SELADOR LÁTEX PVA EM PAREDES, UMA DEMÃO. AF_06/2014</v>
          </cell>
          <cell r="C5271" t="str">
            <v>M2</v>
          </cell>
          <cell r="D5271">
            <v>1.93</v>
          </cell>
        </row>
        <row r="5272">
          <cell r="A5272">
            <v>88484</v>
          </cell>
          <cell r="B5272" t="str">
            <v>APLICAÇÃO DE FUNDO SELADOR ACRÍLICO EM TETO, UMA DEMÃO. AF_06/2014</v>
          </cell>
          <cell r="C5272" t="str">
            <v>M2</v>
          </cell>
          <cell r="D5272">
            <v>2.0099999999999998</v>
          </cell>
        </row>
        <row r="5273">
          <cell r="A5273">
            <v>88485</v>
          </cell>
          <cell r="B5273" t="str">
            <v>APLICAÇÃO DE FUNDO SELADOR ACRÍLICO EM PAREDES, UMA DEMÃO. AF_06/2014</v>
          </cell>
          <cell r="C5273" t="str">
            <v>M2</v>
          </cell>
          <cell r="D5273">
            <v>1.67</v>
          </cell>
        </row>
        <row r="5274">
          <cell r="A5274">
            <v>88486</v>
          </cell>
          <cell r="B5274" t="str">
            <v>APLICAÇÃO MANUAL DE PINTURA COM TINTA LÁTEX PVA EM TETO, DUAS DEMÃOS. AF_06/2014</v>
          </cell>
          <cell r="C5274" t="str">
            <v>M2</v>
          </cell>
          <cell r="D5274">
            <v>10.029999999999999</v>
          </cell>
        </row>
        <row r="5275">
          <cell r="A5275">
            <v>88487</v>
          </cell>
          <cell r="B5275" t="str">
            <v>APLICAÇÃO MANUAL DE PINTURA COM TINTA LÁTEX PVA EM PAREDES, DUAS DEMÃOS. AF_06/2014</v>
          </cell>
          <cell r="C5275" t="str">
            <v>M2</v>
          </cell>
          <cell r="D5275">
            <v>8.9700000000000006</v>
          </cell>
        </row>
        <row r="5276">
          <cell r="A5276">
            <v>88488</v>
          </cell>
          <cell r="B5276" t="str">
            <v>APLICAÇÃO MANUAL DE PINTURA COM TINTA LÁTEX ACRÍLICA EM TETO, DUAS DEMÃOS. AF_06/2014</v>
          </cell>
          <cell r="C5276" t="str">
            <v>M2</v>
          </cell>
          <cell r="D5276">
            <v>12.88</v>
          </cell>
        </row>
        <row r="5277">
          <cell r="A5277">
            <v>88489</v>
          </cell>
          <cell r="B5277" t="str">
            <v>APLICAÇÃO MANUAL DE PINTURA COM TINTA LÁTEX ACRÍLICA EM PAREDES, DUAS DEMÃOS. AF_06/2014</v>
          </cell>
          <cell r="C5277" t="str">
            <v>M2</v>
          </cell>
          <cell r="D5277">
            <v>11.37</v>
          </cell>
        </row>
        <row r="5278">
          <cell r="A5278">
            <v>88490</v>
          </cell>
          <cell r="B5278" t="str">
            <v>APLICAÇÃO MECÂNICA DE PINTURA COM TINTA LÁTEX PVA EM TETO, DUAS DEMÃOS. AF_06/2014</v>
          </cell>
          <cell r="C5278" t="str">
            <v>M2</v>
          </cell>
          <cell r="D5278">
            <v>7.26</v>
          </cell>
        </row>
        <row r="5279">
          <cell r="A5279">
            <v>88491</v>
          </cell>
          <cell r="B5279" t="str">
            <v>APLICAÇÃO MECÂNICA DE PINTURA COM TINTA LÁTEX PVA EM PAREDES, DUAS DEMÃOS. AF_06/2014</v>
          </cell>
          <cell r="C5279" t="str">
            <v>M2</v>
          </cell>
          <cell r="D5279">
            <v>7.02</v>
          </cell>
        </row>
        <row r="5280">
          <cell r="A5280">
            <v>88492</v>
          </cell>
          <cell r="B5280" t="str">
            <v>APLICAÇÃO MECÂNICA DE PINTURA COM TINTA LÁTEX ACRÍLICA EM TETO, DUAS DEMÃOS. AF_06/2014</v>
          </cell>
          <cell r="C5280" t="str">
            <v>M2</v>
          </cell>
          <cell r="D5280">
            <v>8.73</v>
          </cell>
        </row>
        <row r="5281">
          <cell r="A5281">
            <v>88493</v>
          </cell>
          <cell r="B5281" t="str">
            <v>APLICAÇÃO MECÂNICA DE PINTURA COM TINTA LÁTEX ACRÍLICA EM PAREDES, DUAS DEMÃOS. AF_06/2014</v>
          </cell>
          <cell r="C5281" t="str">
            <v>M2</v>
          </cell>
          <cell r="D5281">
            <v>8.35</v>
          </cell>
        </row>
        <row r="5282">
          <cell r="A5282">
            <v>88494</v>
          </cell>
          <cell r="B5282" t="str">
            <v>APLICAÇÃO E LIXAMENTO DE MASSA LÁTEX EM TETO, UMA DEMÃO. AF_06/2014</v>
          </cell>
          <cell r="C5282" t="str">
            <v>M2</v>
          </cell>
          <cell r="D5282">
            <v>15.84</v>
          </cell>
        </row>
        <row r="5283">
          <cell r="A5283">
            <v>88495</v>
          </cell>
          <cell r="B5283" t="str">
            <v>APLICAÇÃO E LIXAMENTO DE MASSA LÁTEX EM PAREDES, UMA DEMÃO. AF_06/2014</v>
          </cell>
          <cell r="C5283" t="str">
            <v>M2</v>
          </cell>
          <cell r="D5283">
            <v>8.6</v>
          </cell>
        </row>
        <row r="5284">
          <cell r="A5284">
            <v>88496</v>
          </cell>
          <cell r="B5284" t="str">
            <v>APLICAÇÃO E LIXAMENTO DE MASSA LÁTEX EM TETO, DUAS DEMÃOS. AF_06/2014</v>
          </cell>
          <cell r="C5284" t="str">
            <v>M2</v>
          </cell>
          <cell r="D5284">
            <v>21.5</v>
          </cell>
        </row>
        <row r="5285">
          <cell r="A5285">
            <v>88497</v>
          </cell>
          <cell r="B5285" t="str">
            <v>APLICAÇÃO E LIXAMENTO DE MASSA LÁTEX EM PAREDES, DUAS DEMÃOS. AF_06/2014</v>
          </cell>
          <cell r="C5285" t="str">
            <v>M2</v>
          </cell>
          <cell r="D5285">
            <v>11.82</v>
          </cell>
        </row>
        <row r="5286">
          <cell r="A5286">
            <v>95305</v>
          </cell>
          <cell r="B5286" t="str">
            <v>TEXTURA ACRÍLICA, APLICAÇÃO MANUAL EM PAREDE, UMA DEMÃO. AF_09/2016</v>
          </cell>
          <cell r="C5286" t="str">
            <v>M2</v>
          </cell>
          <cell r="D5286">
            <v>11.8</v>
          </cell>
        </row>
        <row r="5287">
          <cell r="A5287">
            <v>95306</v>
          </cell>
          <cell r="B5287" t="str">
            <v>TEXTURA ACRÍLICA, APLICAÇÃO MANUAL EM TETO, UMA DEMÃO. AF_09/2016</v>
          </cell>
          <cell r="C5287" t="str">
            <v>M2</v>
          </cell>
          <cell r="D5287">
            <v>13.72</v>
          </cell>
        </row>
        <row r="5288">
          <cell r="A5288">
            <v>95622</v>
          </cell>
          <cell r="B5288" t="str">
            <v>APLICAÇÃO MANUAL DE TINTA LÁTEX ACRÍLICA EM PANOS COM PRESENÇA DE VÃOS DE EDIFÍCIOS DE MÚLTIPLOS PAVIMENTOS, DUAS DEMÃOS. AF_11/2016</v>
          </cell>
          <cell r="C5288" t="str">
            <v>M2</v>
          </cell>
          <cell r="D5288">
            <v>11.55</v>
          </cell>
        </row>
        <row r="5289">
          <cell r="A5289">
            <v>95623</v>
          </cell>
          <cell r="B5289" t="str">
            <v>APLICAÇÃO MANUAL DE TINTA LÁTEX ACRÍLICA EM PANOS SEM PRESENÇA DE VÃOS DE EDIFÍCIOS DE MÚLTIPLOS PAVIMENTOS, DUAS DEMÃOS. AF_11/2016</v>
          </cell>
          <cell r="C5289" t="str">
            <v>M2</v>
          </cell>
          <cell r="D5289">
            <v>8.85</v>
          </cell>
        </row>
        <row r="5290">
          <cell r="A5290">
            <v>95624</v>
          </cell>
          <cell r="B5290" t="str">
            <v>APLICAÇÃO MANUAL DE TINTA LÁTEX ACRÍLICA EM SUPERFÍCIES EXTERNAS DE SACADA DE EDIFÍCIOS DE MÚLTIPLOS PAVIMENTOS, DUAS DEMÃOS. AF_11/2016</v>
          </cell>
          <cell r="C5290" t="str">
            <v>M2</v>
          </cell>
          <cell r="D5290">
            <v>17.05</v>
          </cell>
        </row>
        <row r="5291">
          <cell r="A5291">
            <v>95625</v>
          </cell>
          <cell r="B5291" t="str">
            <v>APLICAÇÃO MANUAL DE TINTA LÁTEX ACRÍLICA EM SUPERFÍCIES INTERNAS DE SACADA DE EDIFÍCIOS DE MÚLTIPLOS PAVIMENTOS, DUAS DEMÃOS. AF_11/2016</v>
          </cell>
          <cell r="C5291" t="str">
            <v>M2</v>
          </cell>
          <cell r="D5291">
            <v>18.79</v>
          </cell>
        </row>
        <row r="5292">
          <cell r="A5292">
            <v>95626</v>
          </cell>
          <cell r="B5292" t="str">
            <v>APLICAÇÃO MANUAL DE TINTA LÁTEX ACRÍLICA EM PAREDE EXTERNAS DE CASAS, DUAS DEMÃOS. AF_11/2016</v>
          </cell>
          <cell r="C5292" t="str">
            <v>M2</v>
          </cell>
          <cell r="D5292">
            <v>12.44</v>
          </cell>
        </row>
        <row r="5293">
          <cell r="A5293">
            <v>96126</v>
          </cell>
          <cell r="B5293" t="str">
            <v>APLICAÇÃO MANUAL DE MASSA ACRÍLICA EM PANOS DE FACHADA COM PRESENÇA DE VÃOS, DE EDIFÍCIOS DE MÚLTIPLOS PAVIMENTOS, UMA DEMÃO. AF_05/2017</v>
          </cell>
          <cell r="C5293" t="str">
            <v>M2</v>
          </cell>
          <cell r="D5293">
            <v>14.26</v>
          </cell>
        </row>
        <row r="5294">
          <cell r="A5294">
            <v>96127</v>
          </cell>
          <cell r="B5294" t="str">
            <v>APLICAÇÃO MANUAL DE MASSA ACRÍLICA EM PANOS DE FACHADA SEM PRESENÇA DE VÃOS, DE EDIFÍCIOS DE MÚLTIPLOS PAVIMENTOS, UMA DEMÃO. AF_05/2017</v>
          </cell>
          <cell r="C5294" t="str">
            <v>M2</v>
          </cell>
          <cell r="D5294">
            <v>10.88</v>
          </cell>
        </row>
        <row r="5295">
          <cell r="A5295">
            <v>96128</v>
          </cell>
          <cell r="B5295" t="str">
            <v>APLICAÇÃO MANUAL DE MASSA ACRÍLICA EM SUPERFÍCIES EXTERNAS DE SACADA DE EDIFÍCIOS DE MÚLTIPLOS PAVIMENTOS, UMA DEMÃO. AF_05/2017</v>
          </cell>
          <cell r="C5295" t="str">
            <v>M2</v>
          </cell>
          <cell r="D5295">
            <v>21.1</v>
          </cell>
        </row>
        <row r="5296">
          <cell r="A5296">
            <v>96129</v>
          </cell>
          <cell r="B5296" t="str">
            <v>APLICAÇÃO MANUAL DE MASSA ACRÍLICA EM SUPERFÍCIES INTERNAS DE SACADA DE EDIFÍCIOS DE MÚLTIPLOS PAVIMENTOS, UMA DEMÃO. AF_05/2017</v>
          </cell>
          <cell r="C5296" t="str">
            <v>M2</v>
          </cell>
          <cell r="D5296">
            <v>23.27</v>
          </cell>
        </row>
        <row r="5297">
          <cell r="A5297">
            <v>96130</v>
          </cell>
          <cell r="B5297" t="str">
            <v>APLICAÇÃO MANUAL DE MASSA ACRÍLICA EM PAREDES EXTERNAS DE CASAS, UMA DEMÃO. AF_05/2017</v>
          </cell>
          <cell r="C5297" t="str">
            <v>M2</v>
          </cell>
          <cell r="D5297">
            <v>15.32</v>
          </cell>
        </row>
        <row r="5298">
          <cell r="A5298">
            <v>96131</v>
          </cell>
          <cell r="B5298" t="str">
            <v>APLICAÇÃO MANUAL DE MASSA ACRÍLICA EM PANOS DE FACHADA COM PRESENÇA DE VÃOS, DE EDIFÍCIOS DE MÚLTIPLOS PAVIMENTOS, DUAS DEMÃOS. AF_05/2017</v>
          </cell>
          <cell r="C5298" t="str">
            <v>M2</v>
          </cell>
          <cell r="D5298">
            <v>19.71</v>
          </cell>
        </row>
        <row r="5299">
          <cell r="A5299">
            <v>96132</v>
          </cell>
          <cell r="B5299" t="str">
            <v>APLICAÇÃO MANUAL DE MASSA ACRÍLICA EM PANOS DE FACHADA SEM PRESENÇA DE VÃOS, DE EDIFÍCIOS DE MÚLTIPLOS PAVIMENTOS, DUAS DEMÃOS. AF_05/2017</v>
          </cell>
          <cell r="C5299" t="str">
            <v>M2</v>
          </cell>
          <cell r="D5299">
            <v>15.22</v>
          </cell>
        </row>
        <row r="5300">
          <cell r="A5300">
            <v>96133</v>
          </cell>
          <cell r="B5300" t="str">
            <v>APLICAÇÃO MANUAL DE MASSA ACRÍLICA EM SUPERFÍCIES EXTERNAS DE SACADA DE EDIFÍCIOS DE MÚLTIPLOS PAVIMENTOS, DUAS DEMÃOS. AF_05/2017</v>
          </cell>
          <cell r="C5300" t="str">
            <v>M2</v>
          </cell>
          <cell r="D5300">
            <v>28.8</v>
          </cell>
        </row>
        <row r="5301">
          <cell r="A5301">
            <v>96134</v>
          </cell>
          <cell r="B5301" t="str">
            <v>APLICAÇÃO MANUAL DE MASSA ACRÍLICA EM SUPERFÍCIES INTERNAS DE SACADA DE EDIFÍCIOS DE MÚLTIPLOS PAVIMENTOS, DUAS DEMÃOS. AF_05/2017</v>
          </cell>
          <cell r="C5301" t="str">
            <v>M2</v>
          </cell>
          <cell r="D5301">
            <v>31.7</v>
          </cell>
        </row>
        <row r="5302">
          <cell r="A5302">
            <v>96135</v>
          </cell>
          <cell r="B5302" t="str">
            <v>APLICAÇÃO MANUAL DE MASSA ACRÍLICA EM PAREDES EXTERNAS DE CASAS, DUAS DEMÃOS. AF_05/2017</v>
          </cell>
          <cell r="C5302" t="str">
            <v>M2</v>
          </cell>
          <cell r="D5302">
            <v>21.15</v>
          </cell>
        </row>
        <row r="5303">
          <cell r="A5303">
            <v>79460</v>
          </cell>
          <cell r="B5303" t="str">
            <v>PINTURA EPOXI, DUAS DEMAOS</v>
          </cell>
          <cell r="C5303" t="str">
            <v>M2</v>
          </cell>
          <cell r="D5303">
            <v>40.22</v>
          </cell>
        </row>
        <row r="5304">
          <cell r="A5304">
            <v>79465</v>
          </cell>
          <cell r="B5304" t="str">
            <v>PINTURA COM TINTA A BASE DE BORRACHA CLORADA, 2 DEMAOS</v>
          </cell>
          <cell r="C5304" t="str">
            <v>M2</v>
          </cell>
          <cell r="D5304">
            <v>38.74</v>
          </cell>
        </row>
        <row r="5305">
          <cell r="A5305" t="str">
            <v>79514/1</v>
          </cell>
          <cell r="B5305" t="str">
            <v>PINTURA EPOXI, TRES DEMAOS</v>
          </cell>
          <cell r="C5305" t="str">
            <v>M2</v>
          </cell>
          <cell r="D5305">
            <v>56.08</v>
          </cell>
        </row>
        <row r="5306">
          <cell r="A5306">
            <v>84647</v>
          </cell>
          <cell r="B5306" t="str">
            <v>PINTURA EPOXI INCLUSO EMASSAMENTO E FUNDO PREPARADOR</v>
          </cell>
          <cell r="C5306" t="str">
            <v>M2</v>
          </cell>
          <cell r="D5306">
            <v>128.97</v>
          </cell>
        </row>
        <row r="5307">
          <cell r="A5307">
            <v>84656</v>
          </cell>
          <cell r="B5307" t="str">
            <v>TRATAMENTO EM  CONCRETO COM ESTUQUE E LIXAMENTO</v>
          </cell>
          <cell r="C5307" t="str">
            <v>M2</v>
          </cell>
          <cell r="D5307">
            <v>31.04</v>
          </cell>
        </row>
        <row r="5308">
          <cell r="A5308">
            <v>6082</v>
          </cell>
          <cell r="B5308" t="str">
            <v>PINTURA EM VERNIZ SINTETICO BRILHANTE EM MADEIRA, TRES DEMAOS</v>
          </cell>
          <cell r="C5308" t="str">
            <v>M2</v>
          </cell>
          <cell r="D5308">
            <v>15.97</v>
          </cell>
        </row>
        <row r="5309">
          <cell r="A5309">
            <v>40905</v>
          </cell>
          <cell r="B5309" t="str">
            <v>VERNIZ SINTETICO EM MADEIRA, DUAS DEMAOS</v>
          </cell>
          <cell r="C5309" t="str">
            <v>M2</v>
          </cell>
          <cell r="D5309">
            <v>19.72</v>
          </cell>
        </row>
        <row r="5310">
          <cell r="A5310" t="str">
            <v>73739/1</v>
          </cell>
          <cell r="B5310" t="str">
            <v>PINTURA ESMALTE ACETINADO EM MADEIRA, DUAS DEMAOS</v>
          </cell>
          <cell r="C5310" t="str">
            <v>M2</v>
          </cell>
          <cell r="D5310">
            <v>15.82</v>
          </cell>
        </row>
        <row r="5311">
          <cell r="A5311" t="str">
            <v>74065/1</v>
          </cell>
          <cell r="B5311" t="str">
            <v>PINTURA ESMALTE FOSCO PARA MADEIRA, DUAS DEMAOS, SOBRE FUNDO NIVELADOR BRANCO</v>
          </cell>
          <cell r="C5311" t="str">
            <v>M2</v>
          </cell>
          <cell r="D5311">
            <v>22.43</v>
          </cell>
        </row>
        <row r="5312">
          <cell r="A5312" t="str">
            <v>74065/2</v>
          </cell>
          <cell r="B5312" t="str">
            <v>PINTURA ESMALTE ACETINADO PARA MADEIRA, DUAS DEMAOS, SOBRE FUNDO NIVELADOR BRANCO</v>
          </cell>
          <cell r="C5312" t="str">
            <v>M2</v>
          </cell>
          <cell r="D5312">
            <v>22.07</v>
          </cell>
        </row>
        <row r="5313">
          <cell r="A5313" t="str">
            <v>74065/3</v>
          </cell>
          <cell r="B5313" t="str">
            <v>PINTURA ESMALTE BRILHANTE PARA MADEIRA, DUAS DEMAOS, SOBRE FUNDO NIVELADOR BRANCO</v>
          </cell>
          <cell r="C5313" t="str">
            <v>M2</v>
          </cell>
          <cell r="D5313">
            <v>21.97</v>
          </cell>
        </row>
        <row r="5314">
          <cell r="A5314">
            <v>79463</v>
          </cell>
          <cell r="B5314" t="str">
            <v>PINTURA A OLEO, 1 DEMAO</v>
          </cell>
          <cell r="C5314" t="str">
            <v>M2</v>
          </cell>
          <cell r="D5314">
            <v>13.49</v>
          </cell>
        </row>
        <row r="5315">
          <cell r="A5315">
            <v>79464</v>
          </cell>
          <cell r="B5315" t="str">
            <v>PINTURA A OLEO, 2 DEMAOS</v>
          </cell>
          <cell r="C5315" t="str">
            <v>M2</v>
          </cell>
          <cell r="D5315">
            <v>17.989999999999998</v>
          </cell>
        </row>
        <row r="5316">
          <cell r="A5316">
            <v>79466</v>
          </cell>
          <cell r="B5316" t="str">
            <v>PINTURA COM VERNIZ POLIURETANO, 2 DEMAOS</v>
          </cell>
          <cell r="C5316" t="str">
            <v>M2</v>
          </cell>
          <cell r="D5316">
            <v>16.95</v>
          </cell>
        </row>
        <row r="5317">
          <cell r="A5317" t="str">
            <v>79497/1</v>
          </cell>
          <cell r="B5317" t="str">
            <v>PINTURA A OLEO, 3 DEMAOS</v>
          </cell>
          <cell r="C5317" t="str">
            <v>M2</v>
          </cell>
          <cell r="D5317">
            <v>22.27</v>
          </cell>
        </row>
        <row r="5318">
          <cell r="A5318">
            <v>84645</v>
          </cell>
          <cell r="B5318" t="str">
            <v>VERNIZ SINTETICO BRILHANTE, 2 DEMAOS</v>
          </cell>
          <cell r="C5318" t="str">
            <v>M2</v>
          </cell>
          <cell r="D5318">
            <v>16.739999999999998</v>
          </cell>
        </row>
        <row r="5319">
          <cell r="A5319">
            <v>84657</v>
          </cell>
          <cell r="B5319" t="str">
            <v>FUNDO SINTETICO NIVELADOR BRANCO</v>
          </cell>
          <cell r="C5319" t="str">
            <v>M2</v>
          </cell>
          <cell r="D5319">
            <v>9.0299999999999994</v>
          </cell>
        </row>
        <row r="5320">
          <cell r="A5320">
            <v>84659</v>
          </cell>
          <cell r="B5320" t="str">
            <v>PINTURA ESMALTE FOSCO EM MADEIRA, DUAS DEMAOS</v>
          </cell>
          <cell r="C5320" t="str">
            <v>M2</v>
          </cell>
          <cell r="D5320">
            <v>14.63</v>
          </cell>
        </row>
        <row r="5321">
          <cell r="A5321">
            <v>84679</v>
          </cell>
          <cell r="B5321" t="str">
            <v>PINTURA IMUNIZANTE PARA MADEIRA, DUAS DEMAOS</v>
          </cell>
          <cell r="C5321" t="str">
            <v>M2</v>
          </cell>
          <cell r="D5321">
            <v>19</v>
          </cell>
        </row>
        <row r="5322">
          <cell r="A5322">
            <v>95464</v>
          </cell>
          <cell r="B5322" t="str">
            <v>PINTURA VERNIZ POLIURETANO BRILHANTE EM MADEIRA, TRES DEMAOS</v>
          </cell>
          <cell r="C5322" t="str">
            <v>M2</v>
          </cell>
          <cell r="D5322">
            <v>19.8</v>
          </cell>
        </row>
        <row r="5323">
          <cell r="A5323" t="str">
            <v>73794/1</v>
          </cell>
          <cell r="B5323" t="str">
            <v>PINTURA COM TINTA PROTETORA ACABAMENTO GRAFITE ESMALTE SOBRE SUPERFICIE METALICA, 2 DEMAOS</v>
          </cell>
          <cell r="C5323" t="str">
            <v>M2</v>
          </cell>
          <cell r="D5323">
            <v>33.619999999999997</v>
          </cell>
        </row>
        <row r="5324">
          <cell r="A5324" t="str">
            <v>73865/1</v>
          </cell>
          <cell r="B5324" t="str">
            <v>FUNDO PREPARADOR PRIMER A BASE DE EPOXI, PARA ESTRUTURA METALICA, UMA DEMAO, ESPESSURA DE 25 MICRA.</v>
          </cell>
          <cell r="C5324" t="str">
            <v>M2</v>
          </cell>
          <cell r="D5324">
            <v>8.4499999999999993</v>
          </cell>
        </row>
        <row r="5325">
          <cell r="A5325" t="str">
            <v>73924/1</v>
          </cell>
          <cell r="B5325" t="str">
            <v>PINTURA ESMALTE ALTO BRILHO, DUAS DEMAOS, SOBRE SUPERFICIE METALICA</v>
          </cell>
          <cell r="C5325" t="str">
            <v>M2</v>
          </cell>
          <cell r="D5325">
            <v>24.22</v>
          </cell>
        </row>
        <row r="5326">
          <cell r="A5326" t="str">
            <v>73924/2</v>
          </cell>
          <cell r="B5326" t="str">
            <v>PINTURA ESMALTE ACETINADO, DUAS DEMAOS, SOBRE SUPERFICIE METALICA</v>
          </cell>
          <cell r="C5326" t="str">
            <v>M2</v>
          </cell>
          <cell r="D5326">
            <v>24.32</v>
          </cell>
        </row>
        <row r="5327">
          <cell r="A5327" t="str">
            <v>73924/3</v>
          </cell>
          <cell r="B5327" t="str">
            <v>PINTURA ESMALTE FOSCO, DUAS DEMAOS, SOBRE SUPERFICIE METALICA</v>
          </cell>
          <cell r="C5327" t="str">
            <v>M2</v>
          </cell>
          <cell r="D5327">
            <v>24.68</v>
          </cell>
        </row>
        <row r="5328">
          <cell r="A5328" t="str">
            <v>74064/1</v>
          </cell>
          <cell r="B5328" t="str">
            <v>FUNDO ANTICORROSIVO A BASE DE OXIDO DE FERRO (ZARCAO), DUAS DEMAOS</v>
          </cell>
          <cell r="C5328" t="str">
            <v>M2</v>
          </cell>
          <cell r="D5328">
            <v>18.559999999999999</v>
          </cell>
        </row>
        <row r="5329">
          <cell r="A5329" t="str">
            <v>74064/2</v>
          </cell>
          <cell r="B5329" t="str">
            <v>FUNDO ANTICORROSIVO A BASE DE OXIDO DE FERRO (ZARCAO), UMA DEMAO</v>
          </cell>
          <cell r="C5329" t="str">
            <v>M2</v>
          </cell>
          <cell r="D5329">
            <v>12.17</v>
          </cell>
        </row>
        <row r="5330">
          <cell r="A5330" t="str">
            <v>74145/1</v>
          </cell>
          <cell r="B5330" t="str">
            <v>PINTURA ESMALTE FOSCO, DUAS DEMAOS, SOBRE SUPERFICIE METALICA, INCLUSO UMA DEMAO DE FUNDO ANTICORROSIVO. UTILIZACAO DE REVOLVER ( AR-COMPRIMIDO).</v>
          </cell>
          <cell r="C5330" t="str">
            <v>M2</v>
          </cell>
          <cell r="D5330">
            <v>16.13</v>
          </cell>
        </row>
        <row r="5331">
          <cell r="A5331" t="str">
            <v>79498/1</v>
          </cell>
          <cell r="B5331" t="str">
            <v>PINTURA A OLEO BRILHANTE SOBRE SUPERFICIE METALICA, UMA DEMAO INCLUSO UMA DEMAO DE FUNDO ANTICORROSIVO</v>
          </cell>
          <cell r="C5331" t="str">
            <v>M2</v>
          </cell>
          <cell r="D5331">
            <v>15.23</v>
          </cell>
        </row>
        <row r="5332">
          <cell r="A5332" t="str">
            <v>79515/1</v>
          </cell>
          <cell r="B5332" t="str">
            <v>PINTURA COM TINTA PROTETORA ACABAMENTO ALUMINIO, TRES DEMAOS</v>
          </cell>
          <cell r="C5332" t="str">
            <v>M2</v>
          </cell>
          <cell r="D5332">
            <v>30.98</v>
          </cell>
        </row>
        <row r="5333">
          <cell r="A5333">
            <v>84660</v>
          </cell>
          <cell r="B5333" t="str">
            <v>FUNDO PREPARADOR PRIMER SINTETICO, PARA ESTRUTURA METALICA, UMA DEMÃO, ESPESSURA DE 25 MICRA</v>
          </cell>
          <cell r="C5333" t="str">
            <v>M2</v>
          </cell>
          <cell r="D5333">
            <v>6.03</v>
          </cell>
        </row>
        <row r="5334">
          <cell r="A5334">
            <v>84661</v>
          </cell>
          <cell r="B5334" t="str">
            <v>PINTURA COM TINTA PROTETORA ACABAMENTO ALUMINIO, UMA DEMAO SOBRE SUPERFCIE METALICA</v>
          </cell>
          <cell r="C5334" t="str">
            <v>M2</v>
          </cell>
          <cell r="D5334">
            <v>15.62</v>
          </cell>
        </row>
        <row r="5335">
          <cell r="A5335">
            <v>84662</v>
          </cell>
          <cell r="B5335" t="str">
            <v>PINTURA COM TINTA PROTETORA ACABAMENTO ALUMINIO, DUAS DEMAOS SOBRE SUPERFICIE METALICA</v>
          </cell>
          <cell r="C5335" t="str">
            <v>M2</v>
          </cell>
          <cell r="D5335">
            <v>24.74</v>
          </cell>
        </row>
        <row r="5336">
          <cell r="A5336">
            <v>95468</v>
          </cell>
          <cell r="B5336" t="str">
            <v>PINTURA ESMALTE BRILHANTE (2 DEMAOS) SOBRE SUPERFICIE METALICA, INCLUSIVE PROTECAO COM ZARCAO (1 DEMAO)</v>
          </cell>
          <cell r="C5336" t="str">
            <v>M2</v>
          </cell>
          <cell r="D5336">
            <v>36.44</v>
          </cell>
        </row>
        <row r="5337">
          <cell r="A5337">
            <v>41595</v>
          </cell>
          <cell r="B5337" t="str">
            <v>PINTURA ACRILICA DE FAIXAS DE DEMARCACAO EM QUADRA POLIESPORTIVA, 5 CM DE LARGURA</v>
          </cell>
          <cell r="C5337" t="str">
            <v>M</v>
          </cell>
          <cell r="D5337">
            <v>10.58</v>
          </cell>
        </row>
        <row r="5338">
          <cell r="A5338" t="str">
            <v>73978/1</v>
          </cell>
          <cell r="B5338" t="str">
            <v>PINTURA HIDROFUGANTE COM SILICONE SOBRE PISO CIMENTADO, UMA DEMAO</v>
          </cell>
          <cell r="C5338" t="str">
            <v>M2</v>
          </cell>
          <cell r="D5338">
            <v>16.34</v>
          </cell>
        </row>
        <row r="5339">
          <cell r="A5339" t="str">
            <v>74245/1</v>
          </cell>
          <cell r="B5339" t="str">
            <v>PINTURA ACRILICA EM PISO CIMENTADO DUAS DEMAOS</v>
          </cell>
          <cell r="C5339" t="str">
            <v>M2</v>
          </cell>
          <cell r="D5339">
            <v>13.5</v>
          </cell>
        </row>
        <row r="5340">
          <cell r="A5340">
            <v>79467</v>
          </cell>
          <cell r="B5340" t="str">
            <v>PINTURA COM TINTA A BASE DE BORRACHA CLORADA , DE FAIXAS DE DEMARCACAO, EM QUADRA POLIESPORTIVA, 5 CM DE LARGURA.</v>
          </cell>
          <cell r="C5340" t="str">
            <v>ML</v>
          </cell>
          <cell r="D5340">
            <v>12.87</v>
          </cell>
        </row>
        <row r="5341">
          <cell r="A5341" t="str">
            <v>79500/2</v>
          </cell>
          <cell r="B5341" t="str">
            <v>PINTURA ACRILICA EM PISO CIMENTADO, TRES DEMAOS</v>
          </cell>
          <cell r="C5341" t="str">
            <v>M2</v>
          </cell>
          <cell r="D5341">
            <v>18.850000000000001</v>
          </cell>
        </row>
        <row r="5342">
          <cell r="A5342">
            <v>84663</v>
          </cell>
          <cell r="B5342" t="str">
            <v>APLICACAO DE VERNIZ POLIURETANO FOSCO SOBRE PISO DE PEDRAS DECORATIVAS, 3 DEMAOS</v>
          </cell>
          <cell r="C5342" t="str">
            <v>M2</v>
          </cell>
          <cell r="D5342">
            <v>20.2</v>
          </cell>
        </row>
        <row r="5343">
          <cell r="A5343">
            <v>84665</v>
          </cell>
          <cell r="B5343" t="str">
            <v>PINTURA ACRILICA PARA SINALIZAÇÃO HORIZONTAL EM PISO CIMENTADO</v>
          </cell>
          <cell r="C5343" t="str">
            <v>M2</v>
          </cell>
          <cell r="D5343">
            <v>18.32</v>
          </cell>
        </row>
        <row r="5344">
          <cell r="A5344">
            <v>84666</v>
          </cell>
          <cell r="B5344" t="str">
            <v>POLIMENTO E ENCERAMENTO DE PISO EM MADEIRA</v>
          </cell>
          <cell r="C5344" t="str">
            <v>M2</v>
          </cell>
          <cell r="D5344">
            <v>20.010000000000002</v>
          </cell>
        </row>
        <row r="5345">
          <cell r="A5345">
            <v>75889</v>
          </cell>
          <cell r="B5345" t="str">
            <v>PINTURA PARA TELHAS DE ALUMINIO COM TINTA ESMALTE AUTOMOTIVA</v>
          </cell>
          <cell r="C5345" t="str">
            <v>M2</v>
          </cell>
          <cell r="D5345">
            <v>17.7</v>
          </cell>
        </row>
        <row r="5346">
          <cell r="A5346">
            <v>72191</v>
          </cell>
          <cell r="B5346" t="str">
            <v>RECOLOCACAO DE TACOS DE MADEIRA COM REAPROVEITAMENTO DE MATERIAL E ASSENTAMENTO COM ARGAMASSA 1:4 (CIMENTO E AREIA)</v>
          </cell>
          <cell r="C5346" t="str">
            <v>M2</v>
          </cell>
          <cell r="D5346">
            <v>76.459999999999994</v>
          </cell>
        </row>
        <row r="5347">
          <cell r="A5347" t="str">
            <v>73734/1</v>
          </cell>
          <cell r="B5347" t="str">
            <v>PISO EM TACO DE MADEIRA 7X21CM, ASSENTADO COM ARGAMASSA TRACO 1:4 (CIMENTO E AREIA MEDIA)</v>
          </cell>
          <cell r="C5347" t="str">
            <v>M2</v>
          </cell>
          <cell r="D5347">
            <v>159.12</v>
          </cell>
        </row>
        <row r="5348">
          <cell r="A5348">
            <v>84181</v>
          </cell>
          <cell r="B5348" t="str">
            <v>PISO EM TACO DE MADEIRA 7X21CM, FIXADO COM COLA BASE DE PVA</v>
          </cell>
          <cell r="C5348" t="str">
            <v>M2</v>
          </cell>
          <cell r="D5348">
            <v>128.07</v>
          </cell>
        </row>
        <row r="5349">
          <cell r="A5349">
            <v>87246</v>
          </cell>
          <cell r="B5349" t="str">
            <v>REVESTIMENTO CERÂMICO PARA PISO COM PLACAS TIPO ESMALTADA EXTRA DE DIMENSÕES 35X35 CM APLICADA EM AMBIENTES DE ÁREA MENOR QUE 5 M2. AF_06/2014</v>
          </cell>
          <cell r="C5349" t="str">
            <v>M2</v>
          </cell>
          <cell r="D5349">
            <v>37.81</v>
          </cell>
        </row>
        <row r="5350">
          <cell r="A5350">
            <v>87247</v>
          </cell>
          <cell r="B5350" t="str">
            <v>REVESTIMENTO CERÂMICO PARA PISO COM PLACAS TIPO ESMALTADA EXTRA DE DIMENSÕES 35X35 CM APLICADA EM AMBIENTES DE ÁREA ENTRE 5 M2 E 10 M2. AF_06/2014</v>
          </cell>
          <cell r="C5350" t="str">
            <v>M2</v>
          </cell>
          <cell r="D5350">
            <v>32.380000000000003</v>
          </cell>
        </row>
        <row r="5351">
          <cell r="A5351">
            <v>87248</v>
          </cell>
          <cell r="B5351" t="str">
            <v>REVESTIMENTO CERÂMICO PARA PISO COM PLACAS TIPO ESMALTADA EXTRA DE DIMENSÕES 35X35 CM APLICADA EM AMBIENTES DE ÁREA MAIOR QUE 10 M2. AF_06/2014</v>
          </cell>
          <cell r="C5351" t="str">
            <v>M2</v>
          </cell>
          <cell r="D5351">
            <v>27.81</v>
          </cell>
        </row>
        <row r="5352">
          <cell r="A5352">
            <v>87249</v>
          </cell>
          <cell r="B5352" t="str">
            <v>REVESTIMENTO CERÂMICO PARA PISO COM PLACAS TIPO ESMALTADA EXTRA DE DIMENSÕES 45X45 CM APLICADA EM AMBIENTES DE ÁREA MENOR QUE 5 M2. AF_06/2014</v>
          </cell>
          <cell r="C5352" t="str">
            <v>M2</v>
          </cell>
          <cell r="D5352">
            <v>43.08</v>
          </cell>
        </row>
        <row r="5353">
          <cell r="A5353">
            <v>87250</v>
          </cell>
          <cell r="B5353" t="str">
            <v>REVESTIMENTO CERÂMICO PARA PISO COM PLACAS TIPO ESMALTADA EXTRA DE DIMENSÕES 45X45 CM APLICADA EM AMBIENTES DE ÁREA ENTRE 5 M2 E 10 M2. AF_06/2014</v>
          </cell>
          <cell r="C5353" t="str">
            <v>M2</v>
          </cell>
          <cell r="D5353">
            <v>34.46</v>
          </cell>
        </row>
        <row r="5354">
          <cell r="A5354">
            <v>87251</v>
          </cell>
          <cell r="B5354" t="str">
            <v>REVESTIMENTO CERÂMICO PARA PISO COM PLACAS TIPO ESMALTADA EXTRA DE DIMENSÕES 45X45 CM APLICADA EM AMBIENTES DE ÁREA MAIOR QUE 10 M2. AF_06/2014</v>
          </cell>
          <cell r="C5354" t="str">
            <v>M2</v>
          </cell>
          <cell r="D5354">
            <v>28.79</v>
          </cell>
        </row>
        <row r="5355">
          <cell r="A5355">
            <v>87255</v>
          </cell>
          <cell r="B5355" t="str">
            <v>REVESTIMENTO CERÂMICO PARA PISO COM PLACAS TIPO ESMALTADA EXTRA DE DIMENSÕES 60X60 CM APLICADA EM AMBIENTES DE ÁREA MENOR QUE 5 M2. AF_06/2014</v>
          </cell>
          <cell r="C5355" t="str">
            <v>M2</v>
          </cell>
          <cell r="D5355">
            <v>65.84</v>
          </cell>
        </row>
        <row r="5356">
          <cell r="A5356">
            <v>87256</v>
          </cell>
          <cell r="B5356" t="str">
            <v>REVESTIMENTO CERÂMICO PARA PISO COM PLACAS TIPO ESMALTADA EXTRA DE DIMENSÕES 60X60 CM APLICADA EM AMBIENTES DE ÁREA ENTRE 5 M2 E 10 M2. AF_06/2014</v>
          </cell>
          <cell r="C5356" t="str">
            <v>M2</v>
          </cell>
          <cell r="D5356">
            <v>55.81</v>
          </cell>
        </row>
        <row r="5357">
          <cell r="A5357">
            <v>87257</v>
          </cell>
          <cell r="B5357" t="str">
            <v>REVESTIMENTO CERÂMICO PARA PISO COM PLACAS TIPO ESMALTADA EXTRA DE DIMENSÕES 60X60 CM APLICADA EM AMBIENTES DE ÁREA MAIOR QUE 10 M2. AF_06/2014</v>
          </cell>
          <cell r="C5357" t="str">
            <v>M2</v>
          </cell>
          <cell r="D5357">
            <v>49.22</v>
          </cell>
        </row>
        <row r="5358">
          <cell r="A5358">
            <v>87258</v>
          </cell>
          <cell r="B5358" t="str">
            <v>REVESTIMENTO CERÂMICO PARA PISO COM PLACAS TIPO PORCELANATO DE DIMENSÕES 45X45 CM APLICADA EM AMBIENTES DE ÁREA MENOR QUE 5 M². AF_06/2014</v>
          </cell>
          <cell r="C5358" t="str">
            <v>M2</v>
          </cell>
          <cell r="D5358">
            <v>88.44</v>
          </cell>
        </row>
        <row r="5359">
          <cell r="A5359">
            <v>87259</v>
          </cell>
          <cell r="B5359" t="str">
            <v>REVESTIMENTO CERÂMICO PARA PISO COM PLACAS TIPO PORCELANATO DE DIMENSÕES 45X45 CM APLICADA EM AMBIENTES DE ÁREA ENTRE 5 M² E 10 M². AF_06/2014</v>
          </cell>
          <cell r="C5359" t="str">
            <v>M2</v>
          </cell>
          <cell r="D5359">
            <v>78.97</v>
          </cell>
        </row>
        <row r="5360">
          <cell r="A5360">
            <v>87260</v>
          </cell>
          <cell r="B5360" t="str">
            <v>REVESTIMENTO CERÂMICO PARA PISO COM PLACAS TIPO PORCELANATO DE DIMENSÕES 45X45 CM APLICADA EM AMBIENTES DE ÁREA MAIOR QUE 10 M². AF_06/2014</v>
          </cell>
          <cell r="C5360" t="str">
            <v>M2</v>
          </cell>
          <cell r="D5360">
            <v>73.22</v>
          </cell>
        </row>
        <row r="5361">
          <cell r="A5361">
            <v>87261</v>
          </cell>
          <cell r="B5361" t="str">
            <v>REVESTIMENTO CERÂMICO PARA PISO COM PLACAS TIPO PORCELANATO DE DIMENSÕES 60X60 CM APLICADA EM AMBIENTES DE ÁREA MENOR QUE 5 M². AF_06/2014</v>
          </cell>
          <cell r="C5361" t="str">
            <v>M2</v>
          </cell>
          <cell r="D5361">
            <v>100.34</v>
          </cell>
        </row>
        <row r="5362">
          <cell r="A5362">
            <v>87262</v>
          </cell>
          <cell r="B5362" t="str">
            <v>REVESTIMENTO CERÂMICO PARA PISO COM PLACAS TIPO PORCELANATO DE DIMENSÕES 60X60 CM APLICADA EM AMBIENTES DE ÁREA ENTRE 5 M² E 10 M². AF_06/2014</v>
          </cell>
          <cell r="C5362" t="str">
            <v>M2</v>
          </cell>
          <cell r="D5362">
            <v>89.57</v>
          </cell>
        </row>
        <row r="5363">
          <cell r="A5363">
            <v>87263</v>
          </cell>
          <cell r="B5363" t="str">
            <v>REVESTIMENTO CERÂMICO PARA PISO COM PLACAS TIPO PORCELANATO DE DIMENSÕES 60X60 CM APLICADA EM AMBIENTES DE ÁREA MAIOR QUE 10 M². AF_06/2014</v>
          </cell>
          <cell r="C5363" t="str">
            <v>M2</v>
          </cell>
          <cell r="D5363">
            <v>82.8</v>
          </cell>
        </row>
        <row r="5364">
          <cell r="A5364">
            <v>89046</v>
          </cell>
          <cell r="B5364" t="str">
            <v>(COMPOSIÇÃO REPRESENTATIVA) DO SERVIÇO DE REVESTIMENTO CERÂMICO PARA PISO COM PLACAS TIPO GRÉS DE DIMENSÕES 35X35 CM, PARA EDIFICAÇÃO HABITACIONAL MULTIFAMILIAR (PRÉDIO). AF_11/2014</v>
          </cell>
          <cell r="C5364" t="str">
            <v>M2</v>
          </cell>
          <cell r="D5364">
            <v>32.090000000000003</v>
          </cell>
        </row>
        <row r="5365">
          <cell r="A5365">
            <v>89171</v>
          </cell>
          <cell r="B5365" t="str">
            <v>(COMPOSIÇÃO REPRESENTATIVA) DO SERVIÇO DE REVESTIMENTO CERÂMICO PARA PISO COM PLACAS TIPO GRÉS DE DIMENSÕES 35X35 CM, PARA EDIFICAÇÃO HABITACIONAL UNIFAMILIAR (CASA) E EDIFICAÇÃO PÚBLICA PADRÃO. AF_11/2014</v>
          </cell>
          <cell r="C5365" t="str">
            <v>M2</v>
          </cell>
          <cell r="D5365">
            <v>29.88</v>
          </cell>
        </row>
        <row r="5366">
          <cell r="A5366">
            <v>93389</v>
          </cell>
          <cell r="B5366" t="str">
            <v>REVESTIMENTO CERÂMICO PARA PISO COM PLACAS TIPO ESMALTADA PADRÃO POPULAR DE DIMENSÕES 35X35 CM APLICADA EM AMBIENTES DE ÁREA MENOR QUE 5 M2. AF_06/2014</v>
          </cell>
          <cell r="C5366" t="str">
            <v>M2</v>
          </cell>
          <cell r="D5366">
            <v>34.880000000000003</v>
          </cell>
        </row>
        <row r="5367">
          <cell r="A5367">
            <v>93390</v>
          </cell>
          <cell r="B5367" t="str">
            <v>REVESTIMENTO CERÂMICO PARA PISO COM PLACAS TIPO ESMALTADA PADRÃO POPULAR DE DIMENSÕES 35X35 CM APLICADA EM AMBIENTES DE ÁREA ENTRE 5 M2 E 10 M2. AF_06/2014</v>
          </cell>
          <cell r="C5367" t="str">
            <v>M2</v>
          </cell>
          <cell r="D5367">
            <v>29.51</v>
          </cell>
        </row>
        <row r="5368">
          <cell r="A5368">
            <v>93391</v>
          </cell>
          <cell r="B5368" t="str">
            <v>REVESTIMENTO CERÂMICO PARA PISO COM PLACAS TIPO ESMALTADA PADRÃO POPULAR DE DIMENSÕES 35X35 CM APLICADA EM AMBIENTES DE ÁREA MAIOR QUE 10 M2. AF_06/2014</v>
          </cell>
          <cell r="C5368" t="str">
            <v>M2</v>
          </cell>
          <cell r="D5368">
            <v>24.94</v>
          </cell>
        </row>
        <row r="5369">
          <cell r="A5369" t="str">
            <v>73743/1</v>
          </cell>
          <cell r="B5369" t="str">
            <v>PISO EM PEDRA SÃO TOME ASSENTADO SOBRE ARGAMASSA 1:3 (CIMENTO E AREIA) REJUNTADO COM CIMENTO BRANCO</v>
          </cell>
          <cell r="C5369" t="str">
            <v>M2</v>
          </cell>
          <cell r="D5369">
            <v>347.41</v>
          </cell>
        </row>
        <row r="5370">
          <cell r="A5370" t="str">
            <v>73921/2</v>
          </cell>
          <cell r="B5370" t="str">
            <v>PISO EM PEDRA ARDOSIA ASSENTADO SOBRE ARGAMASSA COLANTE REJUNTADO COM CIMENTO COMUM</v>
          </cell>
          <cell r="C5370" t="str">
            <v>M2</v>
          </cell>
          <cell r="D5370">
            <v>69.41</v>
          </cell>
        </row>
        <row r="5371">
          <cell r="A5371">
            <v>84183</v>
          </cell>
          <cell r="B5371" t="str">
            <v>PISO EM PEDRA PORTUGUESA ASSENTADO SOBRE BASE DE AREIA, REJUNTADO COM CIMENTO COMUM</v>
          </cell>
          <cell r="C5371" t="str">
            <v>M2</v>
          </cell>
          <cell r="D5371">
            <v>236.63</v>
          </cell>
        </row>
        <row r="5372">
          <cell r="A5372">
            <v>98670</v>
          </cell>
          <cell r="B5372" t="str">
            <v>PISO EM LADRILHO HIDRÁULICO APLICADO EM AMBIENTES INTERNOS, INCLUSO APLICAÇÃO DE RESINA. AF_06/2018</v>
          </cell>
          <cell r="C5372" t="str">
            <v>M2</v>
          </cell>
          <cell r="D5372">
            <v>129.29</v>
          </cell>
        </row>
        <row r="5373">
          <cell r="A5373">
            <v>98671</v>
          </cell>
          <cell r="B5373" t="str">
            <v>PISO EM GRANITO APLICADO EM AMBIENTES INTERNOS. AF_06/2018</v>
          </cell>
          <cell r="C5373" t="str">
            <v>M2</v>
          </cell>
          <cell r="D5373">
            <v>307.89999999999998</v>
          </cell>
        </row>
        <row r="5374">
          <cell r="A5374">
            <v>98672</v>
          </cell>
          <cell r="B5374" t="str">
            <v>PISO EM MÁRMORE APLICADO EM AMBIENTES INTERNOS. AF_06/2018</v>
          </cell>
          <cell r="C5374" t="str">
            <v>M2</v>
          </cell>
          <cell r="D5374">
            <v>351.24</v>
          </cell>
        </row>
        <row r="5375">
          <cell r="A5375">
            <v>98673</v>
          </cell>
          <cell r="B5375" t="str">
            <v>PISO VINÍLICO SEMI-FLEXÍVEL EM PLACAS, PADRÃO LISO, ESPESSURA 3,2 MM, FIXADO COM COLA. AF_06/2018</v>
          </cell>
          <cell r="C5375" t="str">
            <v>M2</v>
          </cell>
          <cell r="D5375">
            <v>128.62</v>
          </cell>
        </row>
        <row r="5376">
          <cell r="A5376">
            <v>98679</v>
          </cell>
          <cell r="B5376" t="str">
            <v>PISO CIMENTADO, TRAÇO 1:3 (CIMENTO E AREIA), ACABAMENTO LISO, ESPESSURA 2,0 CM, PREPARO MECÂNICO DA ARGAMASSA. AF_06/2018</v>
          </cell>
          <cell r="C5376" t="str">
            <v>M2</v>
          </cell>
          <cell r="D5376">
            <v>24.75</v>
          </cell>
        </row>
        <row r="5377">
          <cell r="A5377">
            <v>98680</v>
          </cell>
          <cell r="B5377" t="str">
            <v>PISO CIMENTADO, TRAÇO 1:3 (CIMENTO E AREIA), ACABAMENTO LISO, ESPESSURA 3,0 CM, PREPARO MECÂNICO DA ARGAMASSA. AF_06/2018</v>
          </cell>
          <cell r="C5377" t="str">
            <v>M2</v>
          </cell>
          <cell r="D5377">
            <v>30.89</v>
          </cell>
        </row>
        <row r="5378">
          <cell r="A5378">
            <v>98681</v>
          </cell>
          <cell r="B5378" t="str">
            <v>PISO CIMENTADO, TRAÇO 1:3 (CIMENTO E AREIA), ACABAMENTO RÚSTICO, ESPESSURA 2,0 CM, PREPARO MECÂNICO DA ARGAMASSA. AF_06/2018</v>
          </cell>
          <cell r="C5378" t="str">
            <v>M2</v>
          </cell>
          <cell r="D5378">
            <v>22.95</v>
          </cell>
        </row>
        <row r="5379">
          <cell r="A5379">
            <v>98682</v>
          </cell>
          <cell r="B5379" t="str">
            <v>PISO CIMENTADO, TRAÇO 1:3 (CIMENTO E AREIA), ACABAMENTO RÚSTICO, ESPESSURA 3,0 CM, PREPARO MECÂNICO DA ARGAMASSA. AF_06/2018</v>
          </cell>
          <cell r="C5379" t="str">
            <v>M2</v>
          </cell>
          <cell r="D5379">
            <v>29.09</v>
          </cell>
        </row>
        <row r="5380">
          <cell r="A5380">
            <v>98685</v>
          </cell>
          <cell r="B5380" t="str">
            <v>RODAPÉ EM GRANITO, ALTURA 10 CM. AF_06/2018</v>
          </cell>
          <cell r="C5380" t="str">
            <v>M</v>
          </cell>
          <cell r="D5380">
            <v>56.04</v>
          </cell>
        </row>
        <row r="5381">
          <cell r="A5381">
            <v>98686</v>
          </cell>
          <cell r="B5381" t="str">
            <v>RODAPÉ EM LADRILHO HIDRÁULICO, ALTURA 7 CM. AF_06/2018</v>
          </cell>
          <cell r="C5381" t="str">
            <v>M</v>
          </cell>
          <cell r="D5381">
            <v>30.65</v>
          </cell>
        </row>
        <row r="5382">
          <cell r="A5382">
            <v>98688</v>
          </cell>
          <cell r="B5382" t="str">
            <v>RODAPÉ EM POLIESTIRENO, ALTURA 5 CM. AF_06/2018</v>
          </cell>
          <cell r="C5382" t="str">
            <v>M</v>
          </cell>
          <cell r="D5382">
            <v>34.19</v>
          </cell>
        </row>
        <row r="5383">
          <cell r="A5383">
            <v>98689</v>
          </cell>
          <cell r="B5383" t="str">
            <v>SOLEIRA EM GRANITO, LARGURA 15 CM, ESPESSURA 2,0 CM. AF_06/2018</v>
          </cell>
          <cell r="C5383" t="str">
            <v>M</v>
          </cell>
          <cell r="D5383">
            <v>79.87</v>
          </cell>
        </row>
        <row r="5384">
          <cell r="A5384">
            <v>72187</v>
          </cell>
          <cell r="B5384" t="str">
            <v>PISO DE BORRACHA FRISADO, ESPESSURA 7MM, ASSENTADO COM ARGAMASSA TRACO 1:3 (CIMENTO E AREIA)</v>
          </cell>
          <cell r="C5384" t="str">
            <v>M2</v>
          </cell>
          <cell r="D5384">
            <v>168.3</v>
          </cell>
        </row>
        <row r="5385">
          <cell r="A5385">
            <v>72188</v>
          </cell>
          <cell r="B5385" t="str">
            <v>PISO DE BORRACHA PASTILHADO, ESPESSURA 7MM, ASSENTADO COM ARGAMASSA TRACO 1:3 (CIMENTO E AREIA)</v>
          </cell>
          <cell r="C5385" t="str">
            <v>M2</v>
          </cell>
          <cell r="D5385">
            <v>168.3</v>
          </cell>
        </row>
        <row r="5386">
          <cell r="A5386" t="str">
            <v>73876/1</v>
          </cell>
          <cell r="B5386" t="str">
            <v>PISO DE BORRACHA PASTILHADO, ESPESSURA 7MM, FIXADO COM COLA</v>
          </cell>
          <cell r="C5386" t="str">
            <v>M2</v>
          </cell>
          <cell r="D5386">
            <v>150.75</v>
          </cell>
        </row>
        <row r="5387">
          <cell r="A5387">
            <v>84186</v>
          </cell>
          <cell r="B5387" t="str">
            <v>PISO DE BORRACHA CANELADA, ESPESSURA 3,5MM, FIXADO COM COLA</v>
          </cell>
          <cell r="C5387" t="str">
            <v>M2</v>
          </cell>
          <cell r="D5387">
            <v>64.34</v>
          </cell>
        </row>
        <row r="5388">
          <cell r="A5388">
            <v>84187</v>
          </cell>
          <cell r="B5388" t="str">
            <v>ASSENTAMENTO DE PISO DE BORRACHA PASTILHADA FIXADO COM COLA</v>
          </cell>
          <cell r="C5388" t="str">
            <v>M2</v>
          </cell>
          <cell r="D5388">
            <v>11.26</v>
          </cell>
        </row>
        <row r="5389">
          <cell r="A5389">
            <v>72815</v>
          </cell>
          <cell r="B5389" t="str">
            <v>APLICACAO DE TINTA A BASE DE EPOXI SOBRE PISO</v>
          </cell>
          <cell r="C5389" t="str">
            <v>M2</v>
          </cell>
          <cell r="D5389">
            <v>44.92</v>
          </cell>
        </row>
        <row r="5390">
          <cell r="A5390">
            <v>84191</v>
          </cell>
          <cell r="B5390" t="str">
            <v>PISO EM GRANILITE, MARMORITE OU GRANITINA ESPESSURA 8 MM, INCLUSO JUNTAS DE DILATACAO PLASTICAS</v>
          </cell>
          <cell r="C5390" t="str">
            <v>M2</v>
          </cell>
          <cell r="D5390">
            <v>108.23</v>
          </cell>
        </row>
        <row r="5391">
          <cell r="A5391" t="str">
            <v>74111/1</v>
          </cell>
          <cell r="B5391" t="str">
            <v>SOLEIRA / TABEIRA EM MARMORE BRANCO COMUM, POLIDO, LARGURA 5 CM, ESPESSURA 2 CM, ASSENTADA COM ARGAMASSA COLANTE</v>
          </cell>
          <cell r="C5391" t="str">
            <v>M</v>
          </cell>
          <cell r="D5391">
            <v>29.95</v>
          </cell>
        </row>
        <row r="5392">
          <cell r="A5392">
            <v>98695</v>
          </cell>
          <cell r="B5392" t="str">
            <v>SOLEIRA EM MÁRMORE, LARGURA 15 CM, ESPESSURA 2,0 CM. AF_06/2018</v>
          </cell>
          <cell r="C5392" t="str">
            <v>M</v>
          </cell>
          <cell r="D5392">
            <v>63.92</v>
          </cell>
        </row>
        <row r="5393">
          <cell r="A5393">
            <v>98697</v>
          </cell>
          <cell r="B5393" t="str">
            <v>RODAPÉ EM MÁRMORE, ALTURA 7 CM. AF_06/2018</v>
          </cell>
          <cell r="C5393" t="str">
            <v>M</v>
          </cell>
          <cell r="D5393">
            <v>41.97</v>
          </cell>
        </row>
        <row r="5394">
          <cell r="A5394" t="str">
            <v>73886/1</v>
          </cell>
          <cell r="B5394" t="str">
            <v>RODAPE EM MADEIRA, ALTURA 7CM, FIXADO EM PECAS DE MADEIRA</v>
          </cell>
          <cell r="C5394" t="str">
            <v>M</v>
          </cell>
          <cell r="D5394">
            <v>16.03</v>
          </cell>
        </row>
        <row r="5395">
          <cell r="A5395">
            <v>84162</v>
          </cell>
          <cell r="B5395" t="str">
            <v>RODAPE EM MADEIRA, ALTURA 7CM, FIXADO COM COLA</v>
          </cell>
          <cell r="C5395" t="str">
            <v>M</v>
          </cell>
          <cell r="D5395">
            <v>17.149999999999999</v>
          </cell>
        </row>
        <row r="5396">
          <cell r="A5396">
            <v>88648</v>
          </cell>
          <cell r="B5396" t="str">
            <v>RODAPÉ CERÂMICO DE 7CM DE ALTURA COM PLACAS TIPO ESMALTADA EXTRA  DE DIMENSÕES 35X35CM. AF_06/2014</v>
          </cell>
          <cell r="C5396" t="str">
            <v>M</v>
          </cell>
          <cell r="D5396">
            <v>4.5</v>
          </cell>
        </row>
        <row r="5397">
          <cell r="A5397">
            <v>88649</v>
          </cell>
          <cell r="B5397" t="str">
            <v>RODAPÉ CERÂMICO DE 7CM DE ALTURA COM PLACAS TIPO ESMALTADA EXTRA DE DIMENSÕES 45X45CM. AF_06/2014</v>
          </cell>
          <cell r="C5397" t="str">
            <v>M</v>
          </cell>
          <cell r="D5397">
            <v>5.01</v>
          </cell>
        </row>
        <row r="5398">
          <cell r="A5398">
            <v>88650</v>
          </cell>
          <cell r="B5398" t="str">
            <v>RODAPÉ CERÂMICO DE 7CM DE ALTURA COM PLACAS TIPO ESMALTADA EXTRA DE DIMENSÕES 60X60CM. AF_06/2014</v>
          </cell>
          <cell r="C5398" t="str">
            <v>M</v>
          </cell>
          <cell r="D5398">
            <v>8.94</v>
          </cell>
        </row>
        <row r="5399">
          <cell r="A5399">
            <v>96467</v>
          </cell>
          <cell r="B5399" t="str">
            <v>RODAPÉ CERÂMICO DE 7CM DE ALTURA COM PLACAS TIPO ESMALTADA COMERCIAL DE DIMENSÕES 35X35CM (PADRAO POPULAR). AF_06/2017</v>
          </cell>
          <cell r="C5399" t="str">
            <v>M</v>
          </cell>
          <cell r="D5399">
            <v>4.17</v>
          </cell>
        </row>
        <row r="5400">
          <cell r="A5400" t="str">
            <v>73850/1</v>
          </cell>
          <cell r="B5400" t="str">
            <v>RODAPE EM MARMORITE, ALTURA 10CM</v>
          </cell>
          <cell r="C5400" t="str">
            <v>M</v>
          </cell>
          <cell r="D5400">
            <v>24.12</v>
          </cell>
        </row>
        <row r="5401">
          <cell r="A5401">
            <v>84168</v>
          </cell>
          <cell r="B5401" t="str">
            <v>RODAPE EM ARDOSIA ASSENTADO COM ARGAMASSA TRACO 1:4 (CIMENTO E AREIA) ALTURA 10CM</v>
          </cell>
          <cell r="C5401" t="str">
            <v>M</v>
          </cell>
          <cell r="D5401">
            <v>29.56</v>
          </cell>
        </row>
        <row r="5402">
          <cell r="A5402">
            <v>68325</v>
          </cell>
          <cell r="B5402" t="str">
            <v>PISO EM CONCRETO 20 MPA PREPARO MECANICO, ESPESSURA 7CM, INCLUSO SELANTE ELASTICO A BASE DE POLIURETANO</v>
          </cell>
          <cell r="C5402" t="str">
            <v>M2</v>
          </cell>
          <cell r="D5402">
            <v>43.05</v>
          </cell>
        </row>
        <row r="5403">
          <cell r="A5403">
            <v>68333</v>
          </cell>
          <cell r="B5403" t="str">
            <v>PISO EM CONCRETO 20 MPA PREPARO MECANICO, ESPESSURA 7CM, INCLUSO JUNTAS DE DILATACAO EM MADEIRA</v>
          </cell>
          <cell r="C5403" t="str">
            <v>M2</v>
          </cell>
          <cell r="D5403">
            <v>44.53</v>
          </cell>
        </row>
        <row r="5404">
          <cell r="A5404">
            <v>72183</v>
          </cell>
          <cell r="B5404" t="str">
            <v>PISO EM CONCRETO 20MPA PREPARO MECANICO, ESPESSURA 7 CM, COM ARMACAO EM TELA SOLDADA</v>
          </cell>
          <cell r="C5404" t="str">
            <v>M2</v>
          </cell>
          <cell r="D5404">
            <v>77.900000000000006</v>
          </cell>
        </row>
        <row r="5405">
          <cell r="A5405">
            <v>94990</v>
          </cell>
          <cell r="B5405" t="str">
            <v>EXECUÇÃO DE PASSEIO (CALÇADA) OU PISO DE CONCRETO COM CONCRETO MOLDADO IN LOCO, FEITO EM OBRA, ACABAMENTO CONVENCIONAL, NÃO ARMADO. AF_07/2016</v>
          </cell>
          <cell r="C5405" t="str">
            <v>M3</v>
          </cell>
          <cell r="D5405">
            <v>552.27</v>
          </cell>
        </row>
        <row r="5406">
          <cell r="A5406">
            <v>94991</v>
          </cell>
          <cell r="B5406" t="str">
            <v>EXECUÇÃO DE PASSEIO (CALÇADA) OU PISO DE CONCRETO COM CONCRETO MOLDADO IN LOCO, USINADO, ACABAMENTO CONVENCIONAL, NÃO ARMADO. AF_07/2016</v>
          </cell>
          <cell r="C5406" t="str">
            <v>M3</v>
          </cell>
          <cell r="D5406">
            <v>516.95000000000005</v>
          </cell>
        </row>
        <row r="5407">
          <cell r="A5407">
            <v>94992</v>
          </cell>
          <cell r="B5407" t="str">
            <v>EXECUÇÃO DE PASSEIO (CALÇADA) OU PISO DE CONCRETO COM CONCRETO MOLDADO IN LOCO, FEITO EM OBRA, ACABAMENTO CONVENCIONAL, ESPESSURA 6 CM, ARMADO. AF_07/2016</v>
          </cell>
          <cell r="C5407" t="str">
            <v>M2</v>
          </cell>
          <cell r="D5407">
            <v>58.89</v>
          </cell>
        </row>
        <row r="5408">
          <cell r="A5408">
            <v>94993</v>
          </cell>
          <cell r="B5408" t="str">
            <v>EXECUÇÃO DE PASSEIO (CALÇADA) OU PISO DE CONCRETO COM CONCRETO MOLDADO IN LOCO, USINADO, ACABAMENTO CONVENCIONAL, ESPESSURA 6 CM, ARMADO. AF_07/2016</v>
          </cell>
          <cell r="C5408" t="str">
            <v>M2</v>
          </cell>
          <cell r="D5408">
            <v>56.77</v>
          </cell>
        </row>
        <row r="5409">
          <cell r="A5409">
            <v>94994</v>
          </cell>
          <cell r="B5409" t="str">
            <v>EXECUÇÃO DE PASSEIO (CALÇADA) OU PISO DE CONCRETO COM CONCRETO MOLDADO IN LOCO, FEITO EM OBRA, ACABAMENTO CONVENCIONAL, ESPESSURA 8 CM, ARMADO. AF_07/2016</v>
          </cell>
          <cell r="C5409" t="str">
            <v>M2</v>
          </cell>
          <cell r="D5409">
            <v>70.94</v>
          </cell>
        </row>
        <row r="5410">
          <cell r="A5410">
            <v>94995</v>
          </cell>
          <cell r="B5410" t="str">
            <v>EXECUÇÃO DE PASSEIO (CALÇADA) OU PISO DE CONCRETO COM CONCRETO MOLDADO IN LOCO, USINADO, ACABAMENTO CONVENCIONAL, ESPESSURA 8 CM, ARMADO. AF_07/2016</v>
          </cell>
          <cell r="C5410" t="str">
            <v>M2</v>
          </cell>
          <cell r="D5410">
            <v>68.099999999999994</v>
          </cell>
        </row>
        <row r="5411">
          <cell r="A5411">
            <v>94996</v>
          </cell>
          <cell r="B5411" t="str">
            <v>EXECUÇÃO DE PASSEIO (CALÇADA) OU PISO DE CONCRETO COM CONCRETO MOLDADO IN LOCO, FEITO EM OBRA, ACABAMENTO CONVENCIONAL, ESPESSURA 10 CM, ARMADO. AF_07/2016</v>
          </cell>
          <cell r="C5411" t="str">
            <v>M2</v>
          </cell>
          <cell r="D5411">
            <v>82.21</v>
          </cell>
        </row>
        <row r="5412">
          <cell r="A5412">
            <v>94997</v>
          </cell>
          <cell r="B5412" t="str">
            <v>EXECUÇÃO DE PASSEIO (CALÇADA) OU PISO DE CONCRETO COM CONCRETO MOLDADO IN LOCO, USINADO, ACABAMENTO CONVENCIONAL, ESPESSURA 10 CM, ARMADO. AF_07/2016</v>
          </cell>
          <cell r="C5412" t="str">
            <v>M2</v>
          </cell>
          <cell r="D5412">
            <v>78.680000000000007</v>
          </cell>
        </row>
        <row r="5413">
          <cell r="A5413">
            <v>94998</v>
          </cell>
          <cell r="B5413" t="str">
            <v>EXECUÇÃO DE PASSEIO (CALÇADA) OU PISO DE CONCRETO COM CONCRETO MOLDADO IN LOCO, FEITO EM OBRA, ACABAMENTO CONVENCIONAL, ESPESSURA 12 CM, ARMADO. AF_07/2016</v>
          </cell>
          <cell r="C5413" t="str">
            <v>M2</v>
          </cell>
          <cell r="D5413">
            <v>93.25</v>
          </cell>
        </row>
        <row r="5414">
          <cell r="A5414">
            <v>94999</v>
          </cell>
          <cell r="B5414" t="str">
            <v>EXECUÇÃO DE PASSEIO (CALÇADA) OU PISO DE CONCRETO COM CONCRETO MOLDADO IN LOCO, USINADO, ACABAMENTO CONVENCIONAL, ESPESSURA 12 CM, ARMADO. AF_07/2016</v>
          </cell>
          <cell r="C5414" t="str">
            <v>M2</v>
          </cell>
          <cell r="D5414">
            <v>89.01</v>
          </cell>
        </row>
        <row r="5415">
          <cell r="A5415">
            <v>87620</v>
          </cell>
          <cell r="B5415" t="str">
            <v>CONTRAPISO EM ARGAMASSA TRAÇO 1:4 (CIMENTO E AREIA), PREPARO MECÂNICO COM BETONEIRA 400 L, APLICADO EM ÁREAS SECAS SOBRE LAJE, ADERIDO, ESPESSURA 2CM. AF_06/2014</v>
          </cell>
          <cell r="C5415" t="str">
            <v>M2</v>
          </cell>
          <cell r="D5415">
            <v>25.03</v>
          </cell>
        </row>
        <row r="5416">
          <cell r="A5416">
            <v>87622</v>
          </cell>
          <cell r="B5416" t="str">
            <v>CONTRAPISO EM ARGAMASSA TRAÇO 1:4 (CIMENTO E AREIA), PREPARO MANUAL, APLICADO EM ÁREAS SECAS SOBRE LAJE, ADERIDO, ESPESSURA 2CM. AF_06/2014</v>
          </cell>
          <cell r="C5416" t="str">
            <v>M2</v>
          </cell>
          <cell r="D5416">
            <v>28.15</v>
          </cell>
        </row>
        <row r="5417">
          <cell r="A5417">
            <v>87623</v>
          </cell>
          <cell r="B5417" t="str">
            <v>CONTRAPISO EM ARGAMASSA PRONTA, PREPARO MECÂNICO COM MISTURADOR 300 KG, APLICADO EM ÁREAS SECAS SOBRE LAJE, ADERIDO, ESPESSURA 2CM. AF_06/2014</v>
          </cell>
          <cell r="C5417" t="str">
            <v>M2</v>
          </cell>
          <cell r="D5417">
            <v>60.29</v>
          </cell>
        </row>
        <row r="5418">
          <cell r="A5418">
            <v>87624</v>
          </cell>
          <cell r="B5418" t="str">
            <v>CONTRAPISO EM ARGAMASSA PRONTA, PREPARO MANUAL, APLICADO EM ÁREAS SECAS SOBRE LAJE, ADERIDO, ESPESSURA 2CM. AF_06/2014</v>
          </cell>
          <cell r="C5418" t="str">
            <v>M2</v>
          </cell>
          <cell r="D5418">
            <v>65.709999999999994</v>
          </cell>
        </row>
        <row r="5419">
          <cell r="A5419">
            <v>87630</v>
          </cell>
          <cell r="B5419" t="str">
            <v>CONTRAPISO EM ARGAMASSA TRAÇO 1:4 (CIMENTO E AREIA), PREPARO MECÂNICO COM BETONEIRA 400 L, APLICADO EM ÁREAS SECAS SOBRE LAJE, ADERIDO, ESPESSURA 3CM. AF_06/2014</v>
          </cell>
          <cell r="C5419" t="str">
            <v>M2</v>
          </cell>
          <cell r="D5419">
            <v>30.77</v>
          </cell>
        </row>
        <row r="5420">
          <cell r="A5420">
            <v>87632</v>
          </cell>
          <cell r="B5420" t="str">
            <v>CONTRAPISO EM ARGAMASSA TRAÇO 1:4 (CIMENTO E AREIA), PREPARO MANUAL, APLICADO EM ÁREAS SECAS SOBRE LAJE, ADERIDO, ESPESSURA 3CM. AF_06/2014</v>
          </cell>
          <cell r="C5420" t="str">
            <v>M2</v>
          </cell>
          <cell r="D5420">
            <v>35.119999999999997</v>
          </cell>
        </row>
        <row r="5421">
          <cell r="A5421">
            <v>87633</v>
          </cell>
          <cell r="B5421" t="str">
            <v>CONTRAPISO EM ARGAMASSA PRONTA, PREPARO MECÂNICO COM MISTURADOR 300 KG, APLICADO EM ÁREAS SECAS SOBRE LAJE, ADERIDO, ESPESSURA 3CM. AF_06/2014</v>
          </cell>
          <cell r="C5421" t="str">
            <v>M2</v>
          </cell>
          <cell r="D5421">
            <v>79.8</v>
          </cell>
        </row>
        <row r="5422">
          <cell r="A5422">
            <v>87634</v>
          </cell>
          <cell r="B5422" t="str">
            <v>CONTRAPISO EM ARGAMASSA PRONTA, PREPARO MANUAL, APLICADO EM ÁREAS SECAS SOBRE LAJE, ADERIDO, ESPESSURA 3CM. AF_06/2014</v>
          </cell>
          <cell r="C5422" t="str">
            <v>M2</v>
          </cell>
          <cell r="D5422">
            <v>87.33</v>
          </cell>
        </row>
        <row r="5423">
          <cell r="A5423">
            <v>87640</v>
          </cell>
          <cell r="B5423" t="str">
            <v>CONTRAPISO EM ARGAMASSA TRAÇO 1:4 (CIMENTO E AREIA), PREPARO MECÂNICO COM BETONEIRA 400 L, APLICADO EM ÁREAS SECAS SOBRE LAJE, ADERIDO, ESPESSURA 4CM. AF_06/2014</v>
          </cell>
          <cell r="C5423" t="str">
            <v>M2</v>
          </cell>
          <cell r="D5423">
            <v>35.39</v>
          </cell>
        </row>
        <row r="5424">
          <cell r="A5424">
            <v>87642</v>
          </cell>
          <cell r="B5424" t="str">
            <v>CONTRAPISO EM ARGAMASSA TRAÇO 1:4 (CIMENTO E AREIA), PREPARO MANUAL, APLICADO EM ÁREAS SECAS SOBRE LAJE, ADERIDO, ESPESSURA 4CM. AF_06/2014</v>
          </cell>
          <cell r="C5424" t="str">
            <v>M2</v>
          </cell>
          <cell r="D5424">
            <v>40.729999999999997</v>
          </cell>
        </row>
        <row r="5425">
          <cell r="A5425">
            <v>87643</v>
          </cell>
          <cell r="B5425" t="str">
            <v>CONTRAPISO EM ARGAMASSA PRONTA, PREPARO MECÂNICO COM MISTURADOR 300 KG, APLICADO EM ÁREAS SECAS SOBRE LAJE, ADERIDO, ESPESSURA 4CM. AF_06/2014</v>
          </cell>
          <cell r="C5425" t="str">
            <v>M2</v>
          </cell>
          <cell r="D5425">
            <v>95.67</v>
          </cell>
        </row>
        <row r="5426">
          <cell r="A5426">
            <v>87644</v>
          </cell>
          <cell r="B5426" t="str">
            <v>CONTRAPISO EM ARGAMASSA PRONTA, PREPARO MANUAL, APLICADO EM ÁREAS SECAS SOBRE LAJE, ADERIDO, ESPESSURA 4CM. AF_06/2014</v>
          </cell>
          <cell r="C5426" t="str">
            <v>M2</v>
          </cell>
          <cell r="D5426">
            <v>104.93</v>
          </cell>
        </row>
        <row r="5427">
          <cell r="A5427">
            <v>87680</v>
          </cell>
          <cell r="B5427" t="str">
            <v>CONTRAPISO EM ARGAMASSA TRAÇO 1:4 (CIMENTO E AREIA), PREPARO MECÂNICO COM BETONEIRA 400 L, APLICADO EM ÁREAS SECAS SOBRE LAJE, NÃO ADERIDO, ESPESSURA 4CM. AF_06/2014</v>
          </cell>
          <cell r="C5427" t="str">
            <v>M2</v>
          </cell>
          <cell r="D5427">
            <v>28.32</v>
          </cell>
        </row>
        <row r="5428">
          <cell r="A5428">
            <v>87682</v>
          </cell>
          <cell r="B5428" t="str">
            <v>CONTRAPISO EM ARGAMASSA TRAÇO 1:4 (CIMENTO E AREIA), PREPARO MANUAL, APLICADO EM ÁREAS SECAS SOBRE LAJE, NÃO ADERIDO, ESPESSURA 4CM. AF_06/2014</v>
          </cell>
          <cell r="C5428" t="str">
            <v>M2</v>
          </cell>
          <cell r="D5428">
            <v>33.659999999999997</v>
          </cell>
        </row>
        <row r="5429">
          <cell r="A5429">
            <v>87683</v>
          </cell>
          <cell r="B5429" t="str">
            <v>CONTRAPISO EM ARGAMASSA PRONTA, PREPARO MECÂNICO COM MISTURADOR 300 KG, APLICADO EM ÁREAS SECAS SOBRE LAJE, NÃO ADERIDO, ESPESSURA 4CM. AF_06/2014</v>
          </cell>
          <cell r="C5429" t="str">
            <v>M2</v>
          </cell>
          <cell r="D5429">
            <v>88.6</v>
          </cell>
        </row>
        <row r="5430">
          <cell r="A5430">
            <v>87684</v>
          </cell>
          <cell r="B5430" t="str">
            <v>CONTRAPISO EM ARGAMASSA PRONTA, PREPARO MANUAL, APLICADO EM ÁREAS SECAS SOBRE LAJE, NÃO ADERIDO, ESPESSURA 4CM. AF_06/2014</v>
          </cell>
          <cell r="C5430" t="str">
            <v>M2</v>
          </cell>
          <cell r="D5430">
            <v>97.86</v>
          </cell>
        </row>
        <row r="5431">
          <cell r="A5431">
            <v>87690</v>
          </cell>
          <cell r="B5431" t="str">
            <v>CONTRAPISO EM ARGAMASSA TRAÇO 1:4 (CIMENTO E AREIA), PREPARO MECÂNICO COM BETONEIRA 400 L, APLICADO EM ÁREAS SECAS SOBRE LAJE, NÃO ADERIDO, ESPESSURA 5CM. AF_06/2014</v>
          </cell>
          <cell r="C5431" t="str">
            <v>M2</v>
          </cell>
          <cell r="D5431">
            <v>32.93</v>
          </cell>
        </row>
        <row r="5432">
          <cell r="A5432">
            <v>87692</v>
          </cell>
          <cell r="B5432" t="str">
            <v>CONTRAPISO EM ARGAMASSA TRAÇO 1:4 (CIMENTO E AREIA), PREPARO MANUAL, APLICADO EM ÁREAS SECAS SOBRE LAJE, NÃO ADERIDO, ESPESSURA 5CM. AF_06/2014</v>
          </cell>
          <cell r="C5432" t="str">
            <v>M2</v>
          </cell>
          <cell r="D5432">
            <v>39.049999999999997</v>
          </cell>
        </row>
        <row r="5433">
          <cell r="A5433">
            <v>87693</v>
          </cell>
          <cell r="B5433" t="str">
            <v>CONTRAPISO EM ARGAMASSA PRONTA, PREPARO MECÂNICO COM MISTURADOR 300 KG, APLICADO EM ÁREAS SECAS SOBRE LAJE, NÃO ADERIDO, ESPESSURA 5CM. AF_06/2014</v>
          </cell>
          <cell r="C5433" t="str">
            <v>M2</v>
          </cell>
          <cell r="D5433">
            <v>101.97</v>
          </cell>
        </row>
        <row r="5434">
          <cell r="A5434">
            <v>87694</v>
          </cell>
          <cell r="B5434" t="str">
            <v>CONTRAPISO EM ARGAMASSA PRONTA, PREPARO MANUAL, APLICADO EM ÁREAS SECAS SOBRE LAJE, NÃO ADERIDO, ESPESSURA 5CM. AF_06/2014</v>
          </cell>
          <cell r="C5434" t="str">
            <v>M2</v>
          </cell>
          <cell r="D5434">
            <v>112.57</v>
          </cell>
        </row>
        <row r="5435">
          <cell r="A5435">
            <v>87700</v>
          </cell>
          <cell r="B5435" t="str">
            <v>CONTRAPISO EM ARGAMASSA TRAÇO 1:4 (CIMENTO E AREIA), PREPARO MECÂNICO COM BETONEIRA 400 L, APLICADO EM ÁREAS SECAS SOBRE LAJE, NÃO ADERIDO, ESPESSURA 6CM. AF_06/2014</v>
          </cell>
          <cell r="C5435" t="str">
            <v>M2</v>
          </cell>
          <cell r="D5435">
            <v>35.549999999999997</v>
          </cell>
        </row>
        <row r="5436">
          <cell r="A5436">
            <v>87702</v>
          </cell>
          <cell r="B5436" t="str">
            <v>CONTRAPISO EM ARGAMASSA TRAÇO 1:4 (CIMENTO E AREIA), PREPARO MANUAL, APLICADO EM ÁREAS SECAS SOBRE LAJE, NÃO ADERIDO, ESPESSURA 6CM. AF_06/2014</v>
          </cell>
          <cell r="C5436" t="str">
            <v>M2</v>
          </cell>
          <cell r="D5436">
            <v>42.21</v>
          </cell>
        </row>
        <row r="5437">
          <cell r="A5437">
            <v>87703</v>
          </cell>
          <cell r="B5437" t="str">
            <v>CONTRAPISO EM ARGAMASSA PRONTA, PREPARO MECÂNICO COM MISTURADOR 300 KG, APLICADO EM ÁREAS SECAS SOBRE LAJE, NÃO ADERIDO, ESPESSURA 6CM. AF_06/2014</v>
          </cell>
          <cell r="C5437" t="str">
            <v>M2</v>
          </cell>
          <cell r="D5437">
            <v>110.74</v>
          </cell>
        </row>
        <row r="5438">
          <cell r="A5438">
            <v>87704</v>
          </cell>
          <cell r="B5438" t="str">
            <v>CONTRAPISO EM ARGAMASSA PRONTA, PREPARO MANUAL, APLICADO EM ÁREAS SECAS SOBRE LAJE, NÃO ADERIDO, ESPESSURA 6CM. AF_06/2014</v>
          </cell>
          <cell r="C5438" t="str">
            <v>M2</v>
          </cell>
          <cell r="D5438">
            <v>122.28</v>
          </cell>
        </row>
        <row r="5439">
          <cell r="A5439">
            <v>87735</v>
          </cell>
          <cell r="B5439" t="str">
            <v>CONTRAPISO EM ARGAMASSA TRAÇO 1:4 (CIMENTO E AREIA), PREPARO MECÂNICO COM BETONEIRA 400 L, APLICADO EM ÁREAS MOLHADAS SOBRE LAJE, ADERIDO, ESPESSURA 2CM. AF_06/2014</v>
          </cell>
          <cell r="C5439" t="str">
            <v>M2</v>
          </cell>
          <cell r="D5439">
            <v>33.380000000000003</v>
          </cell>
        </row>
        <row r="5440">
          <cell r="A5440">
            <v>87737</v>
          </cell>
          <cell r="B5440" t="str">
            <v>CONTRAPISO EM ARGAMASSA TRAÇO 1:4 (CIMENTO E AREIA), PREPARO MANUAL, APLICADO EM ÁREAS MOLHADAS SOBRE LAJE, ADERIDO, ESPESSURA 2CM. AF_06/2014</v>
          </cell>
          <cell r="C5440" t="str">
            <v>M2</v>
          </cell>
          <cell r="D5440">
            <v>36.5</v>
          </cell>
        </row>
        <row r="5441">
          <cell r="A5441">
            <v>87738</v>
          </cell>
          <cell r="B5441" t="str">
            <v>CONTRAPISO EM ARGAMASSA PRONTA, PREPARO MECÂNICO COM MISTURADOR 300 KG, APLICADO EM ÁREAS MOLHADAS SOBRE LAJE, ADERIDO, ESPESSURA 2CM. AF_06/2014</v>
          </cell>
          <cell r="C5441" t="str">
            <v>M2</v>
          </cell>
          <cell r="D5441">
            <v>68.64</v>
          </cell>
        </row>
        <row r="5442">
          <cell r="A5442">
            <v>87739</v>
          </cell>
          <cell r="B5442" t="str">
            <v>CONTRAPISO EM ARGAMASSA PRONTA, PREPARO MANUAL, APLICADO EM ÁREAS MOLHADAS SOBRE LAJE, ADERIDO, ESPESSURA 2CM. AF_06/2014</v>
          </cell>
          <cell r="C5442" t="str">
            <v>M2</v>
          </cell>
          <cell r="D5442">
            <v>74.06</v>
          </cell>
        </row>
        <row r="5443">
          <cell r="A5443">
            <v>87745</v>
          </cell>
          <cell r="B5443" t="str">
            <v>CONTRAPISO EM ARGAMASSA TRAÇO 1:4 (CIMENTO E AREIA), PREPARO MECÂNICO COM BETONEIRA 400 L, APLICADO EM ÁREAS MOLHADAS SOBRE LAJE, ADERIDO, ESPESSURA 3CM. AF_06/2014</v>
          </cell>
          <cell r="C5443" t="str">
            <v>M2</v>
          </cell>
          <cell r="D5443">
            <v>39.119999999999997</v>
          </cell>
        </row>
        <row r="5444">
          <cell r="A5444">
            <v>87747</v>
          </cell>
          <cell r="B5444" t="str">
            <v>CONTRAPISO EM ARGAMASSA TRAÇO 1:4 (CIMENTO E AREIA), PREPARO MANUAL, APLICADO EM ÁREAS MOLHADAS SOBRE LAJE, ADERIDO, ESPESSURA 3CM. AF_06/2014</v>
          </cell>
          <cell r="C5444" t="str">
            <v>M2</v>
          </cell>
          <cell r="D5444">
            <v>43.47</v>
          </cell>
        </row>
        <row r="5445">
          <cell r="A5445">
            <v>87748</v>
          </cell>
          <cell r="B5445" t="str">
            <v>CONTRAPISO EM ARGAMASSA PRONTA, PREPARO MECÂNICO COM MISTURADOR 300 KG, APLICADO EM ÁREAS MOLHADAS SOBRE LAJE, ADERIDO, ESPESSURA 3CM. AF_06/2014</v>
          </cell>
          <cell r="C5445" t="str">
            <v>M2</v>
          </cell>
          <cell r="D5445">
            <v>88.15</v>
          </cell>
        </row>
        <row r="5446">
          <cell r="A5446">
            <v>87749</v>
          </cell>
          <cell r="B5446" t="str">
            <v>CONTRAPISO EM ARGAMASSA PRONTA, PREPARO MANUAL, APLICADO EM ÁREAS MOLHADAS SOBRE LAJE, ADERIDO, ESPESSURA 3CM. AF_06/2014</v>
          </cell>
          <cell r="C5446" t="str">
            <v>M2</v>
          </cell>
          <cell r="D5446">
            <v>95.68</v>
          </cell>
        </row>
        <row r="5447">
          <cell r="A5447">
            <v>87755</v>
          </cell>
          <cell r="B5447" t="str">
            <v>CONTRAPISO EM ARGAMASSA TRAÇO 1:4 (CIMENTO E AREIA), PREPARO MECÂNICO COM BETONEIRA 400 L, APLICADO EM ÁREAS MOLHADAS SOBRE IMPERMEABILIZAÇÃO, ESPESSURA 3CM. AF_06/2014</v>
          </cell>
          <cell r="C5447" t="str">
            <v>M2</v>
          </cell>
          <cell r="D5447">
            <v>35.08</v>
          </cell>
        </row>
        <row r="5448">
          <cell r="A5448">
            <v>87757</v>
          </cell>
          <cell r="B5448" t="str">
            <v>CONTRAPISO EM ARGAMASSA TRAÇO 1:4 (CIMENTO E AREIA), PREPARO MANUAL, APLICADO EM ÁREAS MOLHADAS SOBRE IMPERMEABILIZAÇÃO, ESPESSURA 3CM. AF_06/2014</v>
          </cell>
          <cell r="C5448" t="str">
            <v>M2</v>
          </cell>
          <cell r="D5448">
            <v>39.43</v>
          </cell>
        </row>
        <row r="5449">
          <cell r="A5449">
            <v>87758</v>
          </cell>
          <cell r="B5449" t="str">
            <v>CONTRAPISO EM ARGAMASSA PRONTA, PREPARO MECÂNICO COM MISTURADOR 300 KG, APLICADO EM ÁREAS MOLHADAS SOBRE IMPERMEABILIZAÇÃO, ESPESSURA 3CM. AF_06/2014</v>
          </cell>
          <cell r="C5449" t="str">
            <v>M2</v>
          </cell>
          <cell r="D5449">
            <v>84.11</v>
          </cell>
        </row>
        <row r="5450">
          <cell r="A5450">
            <v>87759</v>
          </cell>
          <cell r="B5450" t="str">
            <v>CONTRAPISO EM ARGAMASSA PRONTA, PREPARO MANUAL, APLICADO EM ÁREAS MOLHADAS SOBRE IMPERMEABILIZAÇÃO, ESPESSURA 3CM. AF_06/2014</v>
          </cell>
          <cell r="C5450" t="str">
            <v>M2</v>
          </cell>
          <cell r="D5450">
            <v>91.64</v>
          </cell>
        </row>
        <row r="5451">
          <cell r="A5451">
            <v>87765</v>
          </cell>
          <cell r="B5451" t="str">
            <v>CONTRAPISO EM ARGAMASSA TRAÇO 1:4 (CIMENTO E AREIA), PREPARO MECÂNICO COM BETONEIRA 400 L, APLICADO EM ÁREAS MOLHADAS SOBRE IMPERMEABILIZAÇÃO, ESPESSURA 4CM. AF_06/2014</v>
          </cell>
          <cell r="C5451" t="str">
            <v>M2</v>
          </cell>
          <cell r="D5451">
            <v>39.700000000000003</v>
          </cell>
        </row>
        <row r="5452">
          <cell r="A5452">
            <v>87767</v>
          </cell>
          <cell r="B5452" t="str">
            <v>CONTRAPISO EM ARGAMASSA TRAÇO 1:4 (CIMENTO E AREIA), PREPARO MANUAL, APLICADO EM ÁREAS MOLHADAS SOBRE IMPERMEABILIZAÇÃO, ESPESSURA 4CM. AF_06/2014</v>
          </cell>
          <cell r="C5452" t="str">
            <v>M2</v>
          </cell>
          <cell r="D5452">
            <v>45.04</v>
          </cell>
        </row>
        <row r="5453">
          <cell r="A5453">
            <v>87768</v>
          </cell>
          <cell r="B5453" t="str">
            <v>CONTRAPISO EM ARGAMASSA PRONTA, PREPARO MECÂNICO COM MISTURADOR 300 KG, APLICADO EM ÁREAS MOLHADAS SOBRE IMPERMEABILIZAÇÃO, ESPESSURA 4CM. AF_06/2014</v>
          </cell>
          <cell r="C5453" t="str">
            <v>M2</v>
          </cell>
          <cell r="D5453">
            <v>99.98</v>
          </cell>
        </row>
        <row r="5454">
          <cell r="A5454">
            <v>87769</v>
          </cell>
          <cell r="B5454" t="str">
            <v>CONTRAPISO EM ARGAMASSA PRONTA, PREPARO MANUAL, APLICADO EM ÁREAS MOLHADAS SOBRE IMPERMEABILIZAÇÃO, ESPESSURA 4CM. AF_06/2014</v>
          </cell>
          <cell r="C5454" t="str">
            <v>M2</v>
          </cell>
          <cell r="D5454">
            <v>109.24</v>
          </cell>
        </row>
        <row r="5455">
          <cell r="A5455">
            <v>88470</v>
          </cell>
          <cell r="B5455" t="str">
            <v>CONTRAPISO AUTONIVELANTE, APLICADO SOBRE LAJE, NÃO ADERIDO, ESPESSURA 3CM. AF_06/2014</v>
          </cell>
          <cell r="C5455" t="str">
            <v>M2</v>
          </cell>
          <cell r="D5455">
            <v>24.03</v>
          </cell>
        </row>
        <row r="5456">
          <cell r="A5456">
            <v>88471</v>
          </cell>
          <cell r="B5456" t="str">
            <v>CONTRAPISO AUTONIVELANTE, APLICADO SOBRE LAJE, NÃO ADERIDO, ESPESSURA 4CM. AF_06/2014</v>
          </cell>
          <cell r="C5456" t="str">
            <v>M2</v>
          </cell>
          <cell r="D5456">
            <v>29.67</v>
          </cell>
        </row>
        <row r="5457">
          <cell r="A5457">
            <v>88472</v>
          </cell>
          <cell r="B5457" t="str">
            <v>CONTRAPISO AUTONIVELANTE, APLICADO SOBRE LAJE, NÃO ADERIDO, ESPESSURA 5CM. AF_06/2014</v>
          </cell>
          <cell r="C5457" t="str">
            <v>M2</v>
          </cell>
          <cell r="D5457">
            <v>34.1</v>
          </cell>
        </row>
        <row r="5458">
          <cell r="A5458">
            <v>88476</v>
          </cell>
          <cell r="B5458" t="str">
            <v>CONTRAPISO AUTONIVELANTE, APLICADO SOBRE LAJE, ADERIDO, ESPESSURA 2CM. AF_06/2014</v>
          </cell>
          <cell r="C5458" t="str">
            <v>M2</v>
          </cell>
          <cell r="D5458">
            <v>19.579999999999998</v>
          </cell>
        </row>
        <row r="5459">
          <cell r="A5459">
            <v>88477</v>
          </cell>
          <cell r="B5459" t="str">
            <v>CONTRAPISO AUTONIVELANTE, APLICADO SOBRE LAJE, ADERIDO, ESPESSURA 3CM. AF_06/2014</v>
          </cell>
          <cell r="C5459" t="str">
            <v>M2</v>
          </cell>
          <cell r="D5459">
            <v>26.8</v>
          </cell>
        </row>
        <row r="5460">
          <cell r="A5460">
            <v>88478</v>
          </cell>
          <cell r="B5460" t="str">
            <v>CONTRAPISO AUTONIVELANTE, APLICADO SOBRE LAJE, ADERIDO, ESPESSURA 4CM. AF_06/2014</v>
          </cell>
          <cell r="C5460" t="str">
            <v>M2</v>
          </cell>
          <cell r="D5460">
            <v>32.659999999999997</v>
          </cell>
        </row>
        <row r="5461">
          <cell r="A5461">
            <v>90900</v>
          </cell>
          <cell r="B5461" t="str">
            <v>CONTRAPISO ACÚSTICO EM ARGAMASSA TRAÇO 1:4 (CIMENTO E AREIA), PREPARO MECÂNICO COM BETONEIRA 400L, APLICADO EM ÁREAS SECAS MENORES QUE 15M2, ESPESSURA 5CM. AF_10/2014</v>
          </cell>
          <cell r="C5461" t="str">
            <v>M2</v>
          </cell>
          <cell r="D5461">
            <v>57.32</v>
          </cell>
        </row>
        <row r="5462">
          <cell r="A5462">
            <v>90902</v>
          </cell>
          <cell r="B5462" t="str">
            <v>CONTRAPISO ACÚSTICO EM ARGAMASSA TRAÇO 1:4 (CIMENTO E AREIA), PREPARO MANUAL, APLICADO EM ÁREAS SECAS MENORES QUE 15M2, ESPESSURA 5CM. AF_10/2014</v>
          </cell>
          <cell r="C5462" t="str">
            <v>M2</v>
          </cell>
          <cell r="D5462">
            <v>63.44</v>
          </cell>
        </row>
        <row r="5463">
          <cell r="A5463">
            <v>90903</v>
          </cell>
          <cell r="B5463" t="str">
            <v>CONTRAPISO ACÚSTICO EM ARGAMASSA PRONTA, PREPARO MECÂNICO COM MISTURADOR 300 KG, APLICADO EM ÁREAS SECAS MENORES QUE 15M2, ESPESSURA 5CM. AF_10/2014</v>
          </cell>
          <cell r="C5463" t="str">
            <v>M2</v>
          </cell>
          <cell r="D5463">
            <v>126.36</v>
          </cell>
        </row>
        <row r="5464">
          <cell r="A5464">
            <v>90904</v>
          </cell>
          <cell r="B5464" t="str">
            <v>CONTRAPISO ACÚSTICO EM ARGAMASSA PRONTA, PREPARO MANUAL, APLICADO EM ÁREAS SECAS MENORES QUE 15M2, ESPESSURA 5CM. AF_10/2014</v>
          </cell>
          <cell r="C5464" t="str">
            <v>M2</v>
          </cell>
          <cell r="D5464">
            <v>136.96</v>
          </cell>
        </row>
        <row r="5465">
          <cell r="A5465">
            <v>90910</v>
          </cell>
          <cell r="B5465" t="str">
            <v>CONTRAPISO ACÚSTICO EM ARGAMASSA TRAÇO 1:4 (CIMENTO E AREIA), PREPARO MECÂNICO COM BETONEIRA 400L, APLICADO EM ÁREAS SECAS MENORES QUE 15M2, ESPESSURA 6CM. AF_10/2014</v>
          </cell>
          <cell r="C5465" t="str">
            <v>M2</v>
          </cell>
          <cell r="D5465">
            <v>60.68</v>
          </cell>
        </row>
        <row r="5466">
          <cell r="A5466">
            <v>90912</v>
          </cell>
          <cell r="B5466" t="str">
            <v>CONTRAPISO ACÚSTICO EM ARGAMASSA TRAÇO 1:4 (CIMENTO E AREIA), PREPARO MANUAL, APLICADO EM ÁREAS SECAS MENORES QUE 15M2, ESPESSURA 6CM. AF_10/2014</v>
          </cell>
          <cell r="C5466" t="str">
            <v>M2</v>
          </cell>
          <cell r="D5466">
            <v>67.34</v>
          </cell>
        </row>
        <row r="5467">
          <cell r="A5467">
            <v>90913</v>
          </cell>
          <cell r="B5467" t="str">
            <v>CONTRAPISO ACÚSTICO EM ARGAMASSA PRONTA, PREPARO MECÂNICO COM MISTURADOR 300 KG, APLICADO EM ÁREAS SECAS MENORES QUE 15M2, ESPESSURA 6CM. AF_10/2014</v>
          </cell>
          <cell r="C5467" t="str">
            <v>M2</v>
          </cell>
          <cell r="D5467">
            <v>135.87</v>
          </cell>
        </row>
        <row r="5468">
          <cell r="A5468">
            <v>90914</v>
          </cell>
          <cell r="B5468" t="str">
            <v>CONTRAPISO ACÚSTICO EM ARGAMASSA PRONTA, PREPARO MANUAL, APLICADO EM ÁREAS SECAS MENORES QUE 15M2, ESPESSURA 6CM. AF_10/2014</v>
          </cell>
          <cell r="C5468" t="str">
            <v>M2</v>
          </cell>
          <cell r="D5468">
            <v>147.41</v>
          </cell>
        </row>
        <row r="5469">
          <cell r="A5469">
            <v>90920</v>
          </cell>
          <cell r="B5469" t="str">
            <v>CONTRAPISO ACÚSTICO EM ARGAMASSA TRAÇO 1:4 (CIMENTO E AREIA), PREPARO MECÂNICO COM BETONEIRA 400L, APLICADO EM ÁREAS SECAS MENORES QUE 15M2, ESPESSURA 7CM. AF_10/2014</v>
          </cell>
          <cell r="C5469" t="str">
            <v>M2</v>
          </cell>
          <cell r="D5469">
            <v>66.91</v>
          </cell>
        </row>
        <row r="5470">
          <cell r="A5470">
            <v>90922</v>
          </cell>
          <cell r="B5470" t="str">
            <v>CONTRAPISO ACÚSTICO EM ARGAMASSA TRAÇO 1:4 (CIMENTO E AREIA), PREPARO MANUAL, APLICADO EM ÁREAS SECAS MENORES QUE 15M2, ESPESSURA 7CM. AF_10/2014</v>
          </cell>
          <cell r="C5470" t="str">
            <v>M2</v>
          </cell>
          <cell r="D5470">
            <v>74.569999999999993</v>
          </cell>
        </row>
        <row r="5471">
          <cell r="A5471">
            <v>90923</v>
          </cell>
          <cell r="B5471" t="str">
            <v>CONTRAPISO ACÚSTICO EM ARGAMASSA PRONTA, PREPARO MECÂNICO COM MISTURADOR 300 KG, APLICADO EM ÁREAS SECAS MENORES QUE 15M2, ESPESSURA 7CM. AF_10/2014</v>
          </cell>
          <cell r="C5471" t="str">
            <v>M2</v>
          </cell>
          <cell r="D5471">
            <v>153.36000000000001</v>
          </cell>
        </row>
        <row r="5472">
          <cell r="A5472">
            <v>90924</v>
          </cell>
          <cell r="B5472" t="str">
            <v>CONTRAPISO ACÚSTICO EM ARGAMASSA PRONTA, PREPARO MANUAL, APLICADO EM ÁREAS SECAS MENORES QUE 15M2, ESPESSURA 7CM. AF_10/2014</v>
          </cell>
          <cell r="C5472" t="str">
            <v>M2</v>
          </cell>
          <cell r="D5472">
            <v>166.63</v>
          </cell>
        </row>
        <row r="5473">
          <cell r="A5473">
            <v>90930</v>
          </cell>
          <cell r="B5473" t="str">
            <v>CONTRAPISO ACÚSTICO EM ARGAMASSA TRAÇO 1:4 (CIMENTO E AREIA), PREPARO MECÂNICO COM BETONEIRA 400L, APLICADO EM ÁREAS SECAS MAIORES QUE 15M2, ESPESSURA 5CM. AF_10/2014</v>
          </cell>
          <cell r="C5473" t="str">
            <v>M2</v>
          </cell>
          <cell r="D5473">
            <v>52</v>
          </cell>
        </row>
        <row r="5474">
          <cell r="A5474">
            <v>90932</v>
          </cell>
          <cell r="B5474" t="str">
            <v>CONTRAPISO ACÚSTICO EM ARGAMASSA TRAÇO 1:4 (CIMENTO E AREIA), PREPARO MANUAL, APLICADO EM ÁREAS SECAS MAIORES QUE 15M2, ESPESSURA 5CM. AF_10/2014</v>
          </cell>
          <cell r="C5474" t="str">
            <v>M2</v>
          </cell>
          <cell r="D5474">
            <v>58.12</v>
          </cell>
        </row>
        <row r="5475">
          <cell r="A5475">
            <v>90933</v>
          </cell>
          <cell r="B5475" t="str">
            <v>CONTRAPISO ACÚSTICO EM ARGAMASSA PRONTA, PREPARO MECÂNICO COM MISTURADOR 300 KG, APLICADO EM ÁREAS SECAS MAIORES QUE 15M2, ESPESSURA 5CM. AF_10/2014</v>
          </cell>
          <cell r="C5475" t="str">
            <v>M2</v>
          </cell>
          <cell r="D5475">
            <v>121.04</v>
          </cell>
        </row>
        <row r="5476">
          <cell r="A5476">
            <v>90934</v>
          </cell>
          <cell r="B5476" t="str">
            <v>CONTRAPISO ACÚSTICO EM ARGAMASSA PRONTA, PREPARO MANUAL, APLICADO EM ÁREAS SECAS MAIORES QUE 15M2, ESPESSURA 5CM. AF_10/2014</v>
          </cell>
          <cell r="C5476" t="str">
            <v>M2</v>
          </cell>
          <cell r="D5476">
            <v>131.63999999999999</v>
          </cell>
        </row>
        <row r="5477">
          <cell r="A5477">
            <v>90940</v>
          </cell>
          <cell r="B5477" t="str">
            <v>CONTRAPISO ACÚSTICO EM ARGAMASSA TRAÇO 1:4 (CIMENTO E AREIA), PREPARO MECÂNICO COM BETONEIRA 400L, APLICADO EM ÁREAS SECAS MAIORES QUE 15M2, ESPESSURA 6CM. AF_10/2014</v>
          </cell>
          <cell r="C5477" t="str">
            <v>M2</v>
          </cell>
          <cell r="D5477">
            <v>55.39</v>
          </cell>
        </row>
        <row r="5478">
          <cell r="A5478">
            <v>90942</v>
          </cell>
          <cell r="B5478" t="str">
            <v>CONTRAPISO ACÚSTICO EM ARGAMASSA TRAÇO 1:4 (CIMENTO E AREIA), PREPARO MANUAL, APLICADO EM ÁREAS SECAS MAIORES QUE 15M2, ESPESSURA 6CM. AF_10/2014</v>
          </cell>
          <cell r="C5478" t="str">
            <v>M2</v>
          </cell>
          <cell r="D5478">
            <v>62.05</v>
          </cell>
        </row>
        <row r="5479">
          <cell r="A5479">
            <v>90943</v>
          </cell>
          <cell r="B5479" t="str">
            <v>CONTRAPISO ACÚSTICO EM ARGAMASSA PRONTA, PREPARO MECÂNICO COM MISTURADOR 300 KG, APLICADO EM ÁREAS SECAS MAIORES QUE 15M2, ESPESSURA 6CM. AF_10/2014</v>
          </cell>
          <cell r="C5479" t="str">
            <v>M2</v>
          </cell>
          <cell r="D5479">
            <v>130.58000000000001</v>
          </cell>
        </row>
        <row r="5480">
          <cell r="A5480">
            <v>90944</v>
          </cell>
          <cell r="B5480" t="str">
            <v>CONTRAPISO ACÚSTICO EM ARGAMASSA PRONTA, PREPARO MANUAL, APLICADO EM ÁREAS SECAS MAIORES QUE 15M2, ESPESSURA 6CM. AF_10/2014</v>
          </cell>
          <cell r="C5480" t="str">
            <v>M2</v>
          </cell>
          <cell r="D5480">
            <v>142.12</v>
          </cell>
        </row>
        <row r="5481">
          <cell r="A5481">
            <v>90950</v>
          </cell>
          <cell r="B5481" t="str">
            <v>CONTRAPISO ACÚSTICO EM ARGAMASSA TRAÇO 1:4 (CIMENTO E AREIA), PREPARO MECÂNICO COM BETONEIRA 400L, APLICADO EM ÁREAS SECAS MAIORES QUE 15M2, ESPESSURA 7CM. AF_10/2014</v>
          </cell>
          <cell r="C5481" t="str">
            <v>M2</v>
          </cell>
          <cell r="D5481">
            <v>61.59</v>
          </cell>
        </row>
        <row r="5482">
          <cell r="A5482">
            <v>90952</v>
          </cell>
          <cell r="B5482" t="str">
            <v>CONTRAPISO ACÚSTICO EM ARGAMASSA TRAÇO 1:4 (CIMENTO E AREIA), PREPARO MANUAL, APLICADO EM ÁREAS SECAS MAIORES QUE 15M2, ESPESSURA 7CM. AF_10/2014</v>
          </cell>
          <cell r="C5482" t="str">
            <v>M2</v>
          </cell>
          <cell r="D5482">
            <v>69.25</v>
          </cell>
        </row>
        <row r="5483">
          <cell r="A5483">
            <v>90953</v>
          </cell>
          <cell r="B5483" t="str">
            <v>CONTRAPISO ACÚSTICO EM ARGAMASSA PRONTA, PREPARO MECÂNICO COM MISTURADOR 300 KG, APLICADO EM ÁREAS SECAS MAIORES QUE 15M2, ESPESSURA 7CM. AF_10/2014</v>
          </cell>
          <cell r="C5483" t="str">
            <v>M2</v>
          </cell>
          <cell r="D5483">
            <v>148.04</v>
          </cell>
        </row>
        <row r="5484">
          <cell r="A5484">
            <v>90954</v>
          </cell>
          <cell r="B5484" t="str">
            <v>CONTRAPISO ACÚSTICO EM ARGAMASSA PRONTA, PREPARO MANUAL, APLICADO EM ÁREAS SECAS MAIORES QUE 15M2, ESPESSURA 7CM. AF_10/2014</v>
          </cell>
          <cell r="C5484" t="str">
            <v>M2</v>
          </cell>
          <cell r="D5484">
            <v>161.31</v>
          </cell>
        </row>
        <row r="5485">
          <cell r="A5485">
            <v>94438</v>
          </cell>
          <cell r="B5485" t="str">
            <v>(COMPOSIÇÃO REPRESENTATIVA) DO SERVIÇO DE CONTRAPISO EM ARGAMASSA TRAÇO 1:4 (CIM E AREIA), EM BETONEIRA 400 L, ESPESSURA 3 CM ÁREAS SECAS E 3 CM ÁREAS MOLHADAS, PARA EDIFICAÇÃO HABITACIONAL UNIFAMILIAR (CASA) E EDIFICAÇÃO PÚBLICA PADRÃO. AF_11/2014</v>
          </cell>
          <cell r="C5485" t="str">
            <v>M2</v>
          </cell>
          <cell r="D5485">
            <v>33.119999999999997</v>
          </cell>
        </row>
        <row r="5486">
          <cell r="A5486">
            <v>94439</v>
          </cell>
          <cell r="B5486"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5486" t="str">
            <v>M2</v>
          </cell>
          <cell r="D5486">
            <v>36.82</v>
          </cell>
        </row>
        <row r="5487">
          <cell r="A5487">
            <v>94779</v>
          </cell>
          <cell r="B5487" t="str">
            <v>(COMPOSIÇÃO REPRESENTATIVA) DO SERVIÇO DE CONTRAPISO EM ARGAMASSA TRAÇO 1:4 (CIM E AREIA), EM BETONEIRA 400 L, ESPESSURA 3 CM ÁREAS SECAS E 3 CM ÁREAS MOLHADAS, PARA EDIFICAÇÃO HABITACIONAL MULTIFAMILIAR (PRÉDIO). AF_11/2014</v>
          </cell>
          <cell r="C5487" t="str">
            <v>M2</v>
          </cell>
          <cell r="D5487">
            <v>32.17</v>
          </cell>
        </row>
        <row r="5488">
          <cell r="A5488">
            <v>94782</v>
          </cell>
          <cell r="B5488"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5488" t="str">
            <v>M2</v>
          </cell>
          <cell r="D5488">
            <v>36.28</v>
          </cell>
        </row>
        <row r="5489">
          <cell r="A5489">
            <v>72190</v>
          </cell>
          <cell r="B5489" t="str">
            <v>RODAPE BORRACHA LISO, ALTURA = 7CM, ESPESSURA = 2 MM, PARA ARGAMASSA</v>
          </cell>
          <cell r="C5489" t="str">
            <v>M</v>
          </cell>
          <cell r="D5489">
            <v>28.98</v>
          </cell>
        </row>
        <row r="5490">
          <cell r="A5490">
            <v>87871</v>
          </cell>
          <cell r="B5490" t="str">
            <v>CHAPISCO APLICADO SOMENTE EM ESTRUTURAS DE CONCRETO EM ALVENARIAS INTERNAS, COM DESEMPENADEIRA DENTADA. ARGAMASSA INDUSTRIALIZADA COM PREPARO MANUAL. AF_06/2014</v>
          </cell>
          <cell r="C5490" t="str">
            <v>M2</v>
          </cell>
          <cell r="D5490">
            <v>16.78</v>
          </cell>
        </row>
        <row r="5491">
          <cell r="A5491">
            <v>87872</v>
          </cell>
          <cell r="B5491" t="str">
            <v>CHAPISCO APLICADO SOMENTE EM ESTRUTURAS DE CONCRETO EM ALVENARIAS INTERNAS, COM DESEMPENADEIRA DENTADA.  ARGAMASSA INDUSTRIALIZADA COM PREPARO EM MISTURADOR 300 KG. AF_06/2014</v>
          </cell>
          <cell r="C5491" t="str">
            <v>M2</v>
          </cell>
          <cell r="D5491">
            <v>16.12</v>
          </cell>
        </row>
        <row r="5492">
          <cell r="A5492">
            <v>87873</v>
          </cell>
          <cell r="B5492" t="str">
            <v>CHAPISCO APLICADO EM ALVENARIAS E ESTRUTURAS DE CONCRETO INTERNAS, COM ROLO PARA TEXTURA ACRÍLICA.  ARGAMASSA TRAÇO 1:4 E EMULSÃO POLIMÉRICA (ADESIVO) COM PREPARO MANUAL. AF_06/2014</v>
          </cell>
          <cell r="C5492" t="str">
            <v>M2</v>
          </cell>
          <cell r="D5492">
            <v>4.58</v>
          </cell>
        </row>
        <row r="5493">
          <cell r="A5493">
            <v>87874</v>
          </cell>
          <cell r="B5493" t="str">
            <v>CHAPISCO APLICADO EM ALVENARIAS E ESTRUTURAS DE CONCRETO INTERNAS, COM ROLO PARA TEXTURA ACRÍLICA.  ARGAMASSA TRAÇO 1:4 E EMULSÃO POLIMÉRICA (ADESIVO) COM PREPARO EM BETONEIRA 400L. AF_06/2014</v>
          </cell>
          <cell r="C5493" t="str">
            <v>M2</v>
          </cell>
          <cell r="D5493">
            <v>4.4400000000000004</v>
          </cell>
        </row>
        <row r="5494">
          <cell r="A5494">
            <v>87876</v>
          </cell>
          <cell r="B5494" t="str">
            <v>CHAPISCO APLICADO EM ALVENARIAS E ESTRUTURAS DE CONCRETO INTERNAS, COM ROLO PARA TEXTURA ACRÍLICA.  ARGAMASSA INDUSTRIALIZADA COM PREPARO MANUAL. AF_06/2014</v>
          </cell>
          <cell r="C5494" t="str">
            <v>M2</v>
          </cell>
          <cell r="D5494">
            <v>9.0399999999999991</v>
          </cell>
        </row>
        <row r="5495">
          <cell r="A5495">
            <v>87877</v>
          </cell>
          <cell r="B5495" t="str">
            <v>CHAPISCO APLICADO EM ALVENARIAS E ESTRUTURAS DE CONCRETO INTERNAS, COM ROLO PARA TEXTURA ACRÍLICA.  ARGAMASSA INDUSTRIALIZADA COM PREPARO EM MISTURADOR 300 KG. AF_06/2014</v>
          </cell>
          <cell r="C5495" t="str">
            <v>M2</v>
          </cell>
          <cell r="D5495">
            <v>8.7200000000000006</v>
          </cell>
        </row>
        <row r="5496">
          <cell r="A5496">
            <v>87878</v>
          </cell>
          <cell r="B5496" t="str">
            <v>CHAPISCO APLICADO EM ALVENARIAS E ESTRUTURAS DE CONCRETO INTERNAS, COM COLHER DE PEDREIRO.  ARGAMASSA TRAÇO 1:3 COM PREPARO MANUAL. AF_06/2014</v>
          </cell>
          <cell r="C5496" t="str">
            <v>M2</v>
          </cell>
          <cell r="D5496">
            <v>3.33</v>
          </cell>
        </row>
        <row r="5497">
          <cell r="A5497">
            <v>87879</v>
          </cell>
          <cell r="B5497" t="str">
            <v>CHAPISCO APLICADO EM ALVENARIAS E ESTRUTURAS DE CONCRETO INTERNAS, COM COLHER DE PEDREIRO.  ARGAMASSA TRAÇO 1:3 COM PREPARO EM BETONEIRA 400L. AF_06/2014</v>
          </cell>
          <cell r="C5497" t="str">
            <v>M2</v>
          </cell>
          <cell r="D5497">
            <v>2.87</v>
          </cell>
        </row>
        <row r="5498">
          <cell r="A5498">
            <v>87881</v>
          </cell>
          <cell r="B5498" t="str">
            <v>CHAPISCO APLICADO NO TETO, COM ROLO PARA TEXTURA ACRÍLICA. ARGAMASSA TRAÇO 1:4 E EMULSÃO POLIMÉRICA (ADESIVO) COM PREPARO MANUAL. AF_06/2014</v>
          </cell>
          <cell r="C5498" t="str">
            <v>M2</v>
          </cell>
          <cell r="D5498">
            <v>4.5</v>
          </cell>
        </row>
        <row r="5499">
          <cell r="A5499">
            <v>87882</v>
          </cell>
          <cell r="B5499" t="str">
            <v>CHAPISCO APLICADO NO TETO, COM ROLO PARA TEXTURA ACRÍLICA. ARGAMASSA TRAÇO 1:4 E EMULSÃO POLIMÉRICA (ADESIVO) COM PREPARO EM BETONEIRA 400L. AF_06/2014</v>
          </cell>
          <cell r="C5499" t="str">
            <v>M2</v>
          </cell>
          <cell r="D5499">
            <v>4.3600000000000003</v>
          </cell>
        </row>
        <row r="5500">
          <cell r="A5500">
            <v>87884</v>
          </cell>
          <cell r="B5500" t="str">
            <v>CHAPISCO APLICADO NO TETO, COM ROLO PARA TEXTURA ACRÍLICA. ARGAMASSA INDUSTRIALIZADA COM PREPARO MANUAL. AF_06/2014</v>
          </cell>
          <cell r="C5500" t="str">
            <v>M2</v>
          </cell>
          <cell r="D5500">
            <v>8.9600000000000009</v>
          </cell>
        </row>
        <row r="5501">
          <cell r="A5501">
            <v>87885</v>
          </cell>
          <cell r="B5501" t="str">
            <v>CHAPISCO APLICADO NO TETO, COM ROLO PARA TEXTURA ACRÍLICA. ARGAMASSA INDUSTRIALIZADA COM PREPARO EM MISTURADOR 300 KG. AF_06/2014</v>
          </cell>
          <cell r="C5501" t="str">
            <v>M2</v>
          </cell>
          <cell r="D5501">
            <v>8.64</v>
          </cell>
        </row>
        <row r="5502">
          <cell r="A5502">
            <v>87886</v>
          </cell>
          <cell r="B5502" t="str">
            <v>CHAPISCO APLICADO NO TETO, COM DESEMPENADEIRA DENTADA. ARGAMASSA INDUSTRIALIZADA COM PREPARO MANUAL. AF_06/2014</v>
          </cell>
          <cell r="C5502" t="str">
            <v>M2</v>
          </cell>
          <cell r="D5502">
            <v>22</v>
          </cell>
        </row>
        <row r="5503">
          <cell r="A5503">
            <v>87887</v>
          </cell>
          <cell r="B5503" t="str">
            <v>CHAPISCO APLICADO NO TETO, COM DESEMPENADEIRA DENTADA. ARGAMASSA INDUSTRIALIZADA COM PREPARO EM MISTURADOR 300 KG. AF_06/2014</v>
          </cell>
          <cell r="C5503" t="str">
            <v>M2</v>
          </cell>
          <cell r="D5503">
            <v>21.34</v>
          </cell>
        </row>
        <row r="5504">
          <cell r="A5504">
            <v>87888</v>
          </cell>
          <cell r="B5504" t="str">
            <v>CHAPISCO APLICADO EM ALVENARIA (SEM PRESENÇA DE VÃOS) E ESTRUTURAS DE CONCRETO DE FACHADA, COM ROLO PARA TEXTURA ACRÍLICA.  ARGAMASSA TRAÇO 1:4 E EMULSÃO POLIMÉRICA (ADESIVO) COM PREPARO MANUAL. AF_06/2014</v>
          </cell>
          <cell r="C5504" t="str">
            <v>M2</v>
          </cell>
          <cell r="D5504">
            <v>5.71</v>
          </cell>
        </row>
        <row r="5505">
          <cell r="A5505">
            <v>87889</v>
          </cell>
          <cell r="B5505" t="str">
            <v>CHAPISCO APLICADO EM ALVENARIA (SEM PRESENÇA DE VÃOS) E ESTRUTURAS DE CONCRETO DE FACHADA, COM ROLO PARA TEXTURA ACRÍLICA.  ARGAMASSA TRAÇO 1:4 E EMULSÃO POLIMÉRICA (ADESIVO) COM PREPARO EM BETONEIRA 400L. AF_06/2014</v>
          </cell>
          <cell r="C5505" t="str">
            <v>M2</v>
          </cell>
          <cell r="D5505">
            <v>5.57</v>
          </cell>
        </row>
        <row r="5506">
          <cell r="A5506">
            <v>87891</v>
          </cell>
          <cell r="B5506" t="str">
            <v>CHAPISCO APLICADO EM ALVENARIA (SEM PRESENÇA DE VÃOS) E ESTRUTURAS DE CONCRETO DE FACHADA, COM ROLO PARA TEXTURA ACRÍLICA.  ARGAMASSA INDUSTRIALIZADA COM PREPARO MANUAL. AF_06/2014</v>
          </cell>
          <cell r="C5506" t="str">
            <v>M2</v>
          </cell>
          <cell r="D5506">
            <v>10.17</v>
          </cell>
        </row>
        <row r="5507">
          <cell r="A5507">
            <v>87892</v>
          </cell>
          <cell r="B5507" t="str">
            <v>CHAPISCO APLICADO EM ALVENARIA (SEM PRESENÇA DE VÃOS) E ESTRUTURAS DE CONCRETO DE FACHADA, COM ROLO PARA TEXTURA ACRÍLICA.  ARGAMASSA INDUSTRIALIZADA COM PREPARO EM MISTURADOR 300 KG. AF_06/2014</v>
          </cell>
          <cell r="C5507" t="str">
            <v>M2</v>
          </cell>
          <cell r="D5507">
            <v>9.85</v>
          </cell>
        </row>
        <row r="5508">
          <cell r="A5508">
            <v>87893</v>
          </cell>
          <cell r="B5508" t="str">
            <v>CHAPISCO APLICADO EM ALVENARIA (SEM PRESENÇA DE VÃOS) E ESTRUTURAS DE CONCRETO DE FACHADA, COM COLHER DE PEDREIRO.  ARGAMASSA TRAÇO 1:3 COM PREPARO MANUAL. AF_06/2014</v>
          </cell>
          <cell r="C5508" t="str">
            <v>M2</v>
          </cell>
          <cell r="D5508">
            <v>5.27</v>
          </cell>
        </row>
        <row r="5509">
          <cell r="A5509">
            <v>87894</v>
          </cell>
          <cell r="B5509" t="str">
            <v>CHAPISCO APLICADO EM ALVENARIA (SEM PRESENÇA DE VÃOS) E ESTRUTURAS DE CONCRETO DE FACHADA, COM COLHER DE PEDREIRO.  ARGAMASSA TRAÇO 1:3 COM PREPARO EM BETONEIRA 400L. AF_06/2014</v>
          </cell>
          <cell r="C5509" t="str">
            <v>M2</v>
          </cell>
          <cell r="D5509">
            <v>4.8099999999999996</v>
          </cell>
        </row>
        <row r="5510">
          <cell r="A5510">
            <v>87896</v>
          </cell>
          <cell r="B5510" t="str">
            <v>CHAPISCO APLICADO EM ALVENARIA (SEM PRESENÇA DE VÃOS) E ESTRUTURAS DE CONCRETO DE FACHADA, COM EQUIPAMENTO DE PROJEÇÃO.  ARGAMASSA TRAÇO 1:3 COM PREPARO MANUAL. AF_06/2014</v>
          </cell>
          <cell r="C5510" t="str">
            <v>M2</v>
          </cell>
          <cell r="D5510">
            <v>4.72</v>
          </cell>
        </row>
        <row r="5511">
          <cell r="A5511">
            <v>87897</v>
          </cell>
          <cell r="B5511" t="str">
            <v>CHAPISCO APLICADO EM ALVENARIA (SEM PRESENÇA DE VÃOS) E ESTRUTURAS DE CONCRETO DE FACHADA, COM EQUIPAMENTO DE PROJEÇÃO.  ARGAMASSA TRAÇO 1:3 COM PREPARO EM BETONEIRA 400 L. AF_06/2014</v>
          </cell>
          <cell r="C5511" t="str">
            <v>M2</v>
          </cell>
          <cell r="D5511">
            <v>4.26</v>
          </cell>
        </row>
        <row r="5512">
          <cell r="A5512">
            <v>87899</v>
          </cell>
          <cell r="B5512" t="str">
            <v>CHAPISCO APLICADO EM ALVENARIA (COM PRESENÇA DE VÃOS) E ESTRUTURAS DE CONCRETO DE FACHADA, COM ROLO PARA TEXTURA ACRÍLICA.  ARGAMASSA TRAÇO 1:4 E EMULSÃO POLIMÉRICA (ADESIVO) COM PREPARO MANUAL. AF_06/2014</v>
          </cell>
          <cell r="C5512" t="str">
            <v>M2</v>
          </cell>
          <cell r="D5512">
            <v>6.69</v>
          </cell>
        </row>
        <row r="5513">
          <cell r="A5513">
            <v>87900</v>
          </cell>
          <cell r="B5513" t="str">
            <v>CHAPISCO APLICADO EM ALVENARIA (COM PRESENÇA DE VÃOS) E ESTRUTURAS DE CONCRETO DE FACHADA, COM ROLO PARA TEXTURA ACRÍLICA.  ARGAMASSA TRAÇO 1:4 E EMULSÃO POLIMÉRICA (ADESIVO) COM PREPARO EM BETONEIRA 400L. AF_06/2014</v>
          </cell>
          <cell r="C5513" t="str">
            <v>M2</v>
          </cell>
          <cell r="D5513">
            <v>6.55</v>
          </cell>
        </row>
        <row r="5514">
          <cell r="A5514">
            <v>87902</v>
          </cell>
          <cell r="B5514" t="str">
            <v>CHAPISCO APLICADO EM ALVENARIA (COM PRESENÇA DE VÃOS) E ESTRUTURAS DE CONCRETO DE FACHADA, COM ROLO PARA TEXTURA ACRÍLICA.  ARGAMASSA INDUSTRIALIZADA COM PREPARO MANUAL. AF_06/2014</v>
          </cell>
          <cell r="C5514" t="str">
            <v>M2</v>
          </cell>
          <cell r="D5514">
            <v>11.15</v>
          </cell>
        </row>
        <row r="5515">
          <cell r="A5515">
            <v>87903</v>
          </cell>
          <cell r="B5515" t="str">
            <v>CHAPISCO APLICADO EM ALVENARIA (COM PRESENÇA DE VÃOS) E ESTRUTURAS DE CONCRETO DE FACHADA, COM ROLO PARA TEXTURA ACRÍLICA.  ARGAMASSA INDUSTRIALIZADA COM PREPARO EM MISTURADOR 300 KG. AF_06/2014</v>
          </cell>
          <cell r="C5515" t="str">
            <v>M2</v>
          </cell>
          <cell r="D5515">
            <v>10.83</v>
          </cell>
        </row>
        <row r="5516">
          <cell r="A5516">
            <v>87904</v>
          </cell>
          <cell r="B5516" t="str">
            <v>CHAPISCO APLICADO EM ALVENARIA (COM PRESENÇA DE VÃOS) E ESTRUTURAS DE CONCRETO DE FACHADA, COM COLHER DE PEDREIRO.  ARGAMASSA TRAÇO 1:3 COM PREPARO MANUAL. AF_06/2014</v>
          </cell>
          <cell r="C5516" t="str">
            <v>M2</v>
          </cell>
          <cell r="D5516">
            <v>6.91</v>
          </cell>
        </row>
        <row r="5517">
          <cell r="A5517">
            <v>87905</v>
          </cell>
          <cell r="B5517" t="str">
            <v>CHAPISCO APLICADO EM ALVENARIA (COM PRESENÇA DE VÃOS) E ESTRUTURAS DE CONCRETO DE FACHADA, COM COLHER DE PEDREIRO.  ARGAMASSA TRAÇO 1:3 COM PREPARO EM BETONEIRA 400L. AF_06/2014</v>
          </cell>
          <cell r="C5517" t="str">
            <v>M2</v>
          </cell>
          <cell r="D5517">
            <v>6.45</v>
          </cell>
        </row>
        <row r="5518">
          <cell r="A5518">
            <v>87907</v>
          </cell>
          <cell r="B5518" t="str">
            <v>CHAPISCO APLICADO EM ALVENARIA (COM PRESENÇA DE VÃOS) E ESTRUTURAS DE CONCRETO DE FACHADA, COM EQUIPAMENTO DE PROJEÇÃO.  ARGAMASSA TRAÇO 1:3 COM PREPARO MANUAL. AF_06/2014</v>
          </cell>
          <cell r="C5518" t="str">
            <v>M2</v>
          </cell>
          <cell r="D5518">
            <v>6.11</v>
          </cell>
        </row>
        <row r="5519">
          <cell r="A5519">
            <v>87908</v>
          </cell>
          <cell r="B5519" t="str">
            <v>CHAPISCO APLICADO EM ALVENARIA (COM PRESENÇA DE VÃOS) E ESTRUTURAS DE CONCRETO DE FACHADA, COM EQUIPAMENTO DE PROJEÇÃO.  ARGAMASSA TRAÇO 1:3 COM PREPARO EM BETONEIRA 400 L. AF_06/2014</v>
          </cell>
          <cell r="C5519" t="str">
            <v>M2</v>
          </cell>
          <cell r="D5519">
            <v>5.65</v>
          </cell>
        </row>
        <row r="5520">
          <cell r="A5520">
            <v>87910</v>
          </cell>
          <cell r="B5520" t="str">
            <v>CHAPISCO APLICADO SOMENTE NA ESTRUTURA DE CONCRETO DA FACHADA, COM DESEMPENADEIRA DENTADA. ARGAMASSA INDUSTRIALIZADA COM PREPARO MANUAL. AF_06/2014</v>
          </cell>
          <cell r="C5520" t="str">
            <v>M2</v>
          </cell>
          <cell r="D5520">
            <v>21.88</v>
          </cell>
        </row>
        <row r="5521">
          <cell r="A5521">
            <v>87911</v>
          </cell>
          <cell r="B5521" t="str">
            <v>CHAPISCO APLICADO SOMENTE NA ESTRUTURA DE CONCRETO DA FACHADA, COM DESEMPENADEIRA DENTADA. ARGAMASSA INDUSTRIALIZADA COM PREPARO EM MISTURADOR 300 KG. AF_06/2014</v>
          </cell>
          <cell r="C5521" t="str">
            <v>M2</v>
          </cell>
          <cell r="D5521">
            <v>21.22</v>
          </cell>
        </row>
        <row r="5522">
          <cell r="A5522">
            <v>5991</v>
          </cell>
          <cell r="B5522" t="str">
            <v>BARRA LISA COM ARGAMASSA TRACO 1:4 (CIMENTO E AREIA GROSSA), ESPESSURA 2,0CM, INCLUSO ADITIVO IMPERMEABILIZANTE, PREPARO MECANICO DA ARGAMASSA</v>
          </cell>
          <cell r="C5522" t="str">
            <v>M2</v>
          </cell>
          <cell r="D5522">
            <v>40.79</v>
          </cell>
        </row>
        <row r="5523">
          <cell r="A5523">
            <v>84023</v>
          </cell>
          <cell r="B5523" t="str">
            <v>BARRA LISA TRACO 1:3 (CIMENTO E AREIA MEDIA), ESPESSURA 1,5CM, PREPARO MANUAL DA ARGAMASSA</v>
          </cell>
          <cell r="C5523" t="str">
            <v>M2</v>
          </cell>
          <cell r="D5523">
            <v>39.33</v>
          </cell>
        </row>
        <row r="5524">
          <cell r="A5524">
            <v>84024</v>
          </cell>
          <cell r="B5524" t="str">
            <v>BARRA LISA TRACO 1:3 (CIMENTO E AREIA MEDIA), ESPESSURA 1,0CM, PREPARO MANUAL DA ARGAMASSA</v>
          </cell>
          <cell r="C5524" t="str">
            <v>M2</v>
          </cell>
          <cell r="D5524">
            <v>37.130000000000003</v>
          </cell>
        </row>
        <row r="5525">
          <cell r="A5525">
            <v>84026</v>
          </cell>
          <cell r="B5525" t="str">
            <v>BARRA LISA TRACO 1:4 (CIMENTO E AREIA MEDIA), ESPESSURA 2,0CM, PREPARO MANUAL DA ARGAMASSA</v>
          </cell>
          <cell r="C5525" t="str">
            <v>M2</v>
          </cell>
          <cell r="D5525">
            <v>45.97</v>
          </cell>
        </row>
        <row r="5526">
          <cell r="A5526">
            <v>84027</v>
          </cell>
          <cell r="B5526" t="str">
            <v>BARRA LISA TRACO 1:3 (CIMENTO E AREIA MEDIA), ESPESSURA 0,5CM, PREPARO MANUAL DA ARGAMASSA</v>
          </cell>
          <cell r="C5526" t="str">
            <v>M2</v>
          </cell>
          <cell r="D5526">
            <v>31.35</v>
          </cell>
        </row>
        <row r="5527">
          <cell r="A5527">
            <v>84028</v>
          </cell>
          <cell r="B5527" t="str">
            <v>BARRA LISA TRACO 1:4 (CIMENTO E AREIA MEDIA), COM CORANTE AMARELO, ESPESSURA 2,0CM, PREPARO MANUAL DA ARGAMASSA</v>
          </cell>
          <cell r="C5527" t="str">
            <v>M2</v>
          </cell>
          <cell r="D5527">
            <v>51.32</v>
          </cell>
        </row>
        <row r="5528">
          <cell r="A5528">
            <v>84072</v>
          </cell>
          <cell r="B5528" t="str">
            <v>BARRA LISA TRACO 1:3 (CIMENTO E AREIA MEDIA NAO PENEIRADA), INCLUSO ADITIVO IMPERMEABILIZANTE, ESPESSURA 0,5CM, PREPARO MANUAL DA ARGAMASSA</v>
          </cell>
          <cell r="C5528" t="str">
            <v>M2</v>
          </cell>
          <cell r="D5528">
            <v>31.83</v>
          </cell>
        </row>
        <row r="5529">
          <cell r="A5529">
            <v>87411</v>
          </cell>
          <cell r="B5529" t="str">
            <v>APLICAÇÃO MANUAL DE GESSO DESEMPENADO (SEM TALISCAS) EM TETO DE AMBIENTES DE ÁREA MAIOR QUE 10M², ESPESSURA DE 0,5CM. AF_06/2014</v>
          </cell>
          <cell r="C5529" t="str">
            <v>M2</v>
          </cell>
          <cell r="D5529">
            <v>12.76</v>
          </cell>
        </row>
        <row r="5530">
          <cell r="A5530">
            <v>87412</v>
          </cell>
          <cell r="B5530" t="str">
            <v>APLICAÇÃO MANUAL DE GESSO DESEMPENADO (SEM TALISCAS) EM TETO DE AMBIENTES DE ÁREA ENTRE 5M² E 10M², ESPESSURA DE 0,5CM. AF_06/2014</v>
          </cell>
          <cell r="C5530" t="str">
            <v>M2</v>
          </cell>
          <cell r="D5530">
            <v>18.11</v>
          </cell>
        </row>
        <row r="5531">
          <cell r="A5531">
            <v>87413</v>
          </cell>
          <cell r="B5531" t="str">
            <v>APLICAÇÃO MANUAL DE GESSO DESEMPENADO (SEM TALISCAS) EM TETO DE AMBIENTES DE ÁREA MENOR QUE 5M², ESPESSURA DE 0,5CM. AF_06/2014</v>
          </cell>
          <cell r="C5531" t="str">
            <v>M2</v>
          </cell>
          <cell r="D5531">
            <v>21.16</v>
          </cell>
        </row>
        <row r="5532">
          <cell r="A5532">
            <v>87414</v>
          </cell>
          <cell r="B5532" t="str">
            <v>APLICAÇÃO MANUAL DE GESSO DESEMPENADO (SEM TALISCAS) EM TETO DE AMBIENTES DE ÁREA MAIOR QUE 10M², ESPESSURA DE 1,0CM. AF_06/2014</v>
          </cell>
          <cell r="C5532" t="str">
            <v>M2</v>
          </cell>
          <cell r="D5532">
            <v>19.02</v>
          </cell>
        </row>
        <row r="5533">
          <cell r="A5533">
            <v>87415</v>
          </cell>
          <cell r="B5533" t="str">
            <v>APLICAÇÃO MANUAL DE GESSO DESEMPENADO (SEM TALISCAS) EM TETO DE AMBIENTES DE ÁREA ENTRE 5M² E 10M², ESPESSURA DE 1,0CM. AF_06/2014</v>
          </cell>
          <cell r="C5533" t="str">
            <v>M2</v>
          </cell>
          <cell r="D5533">
            <v>24.21</v>
          </cell>
        </row>
        <row r="5534">
          <cell r="A5534">
            <v>87416</v>
          </cell>
          <cell r="B5534" t="str">
            <v>APLICAÇÃO MANUAL DE GESSO DESEMPENADO (SEM TALISCAS) EM TETO DE AMBIENTES DE ÁREA MENOR QUE 5M², ESPESSURA DE 1,0CM. AF_06/2014</v>
          </cell>
          <cell r="C5534" t="str">
            <v>M2</v>
          </cell>
          <cell r="D5534">
            <v>27.46</v>
          </cell>
        </row>
        <row r="5535">
          <cell r="A5535">
            <v>87417</v>
          </cell>
          <cell r="B5535" t="str">
            <v>APLICAÇÃO MANUAL DE GESSO DESEMPENADO (SEM TALISCAS) EM PAREDES DE AMBIENTES DE ÁREA MAIOR QUE 10M², ESPESSURA DE 0,5CM. AF_06/2014</v>
          </cell>
          <cell r="C5535" t="str">
            <v>M2</v>
          </cell>
          <cell r="D5535">
            <v>13.51</v>
          </cell>
        </row>
        <row r="5536">
          <cell r="A5536">
            <v>87418</v>
          </cell>
          <cell r="B5536" t="str">
            <v>APLICAÇÃO MANUAL DE GESSO DESEMPENADO (SEM TALISCAS) EM PAREDES DE AMBIENTES DE ÁREA ENTRE 5M² E 10M², ESPESSURA DE 0,5CM. AF_06/2014</v>
          </cell>
          <cell r="C5536" t="str">
            <v>M2</v>
          </cell>
          <cell r="D5536">
            <v>13.91</v>
          </cell>
        </row>
        <row r="5537">
          <cell r="A5537">
            <v>87419</v>
          </cell>
          <cell r="B5537" t="str">
            <v>APLICAÇÃO MANUAL DE GESSO DESEMPENADO (SEM TALISCAS) EM PAREDES DE AMBIENTES DE ÁREA MENOR QUE 5M², ESPESSURA DE 0,5CM. AF_06/2014</v>
          </cell>
          <cell r="C5537" t="str">
            <v>M2</v>
          </cell>
          <cell r="D5537">
            <v>15.06</v>
          </cell>
        </row>
        <row r="5538">
          <cell r="A5538">
            <v>87420</v>
          </cell>
          <cell r="B5538" t="str">
            <v>APLICAÇÃO MANUAL DE GESSO DESEMPENADO (SEM TALISCAS) EM PAREDES DE AMBIENTES DE ÁREA MAIOR QUE 10M², ESPESSURA DE 1,0CM. AF_06/2014</v>
          </cell>
          <cell r="C5538" t="str">
            <v>M2</v>
          </cell>
          <cell r="D5538">
            <v>20.37</v>
          </cell>
        </row>
        <row r="5539">
          <cell r="A5539">
            <v>87421</v>
          </cell>
          <cell r="B5539" t="str">
            <v>APLICAÇÃO MANUAL DE GESSO DESEMPENADO (SEM TALISCAS) EM PAREDES DE AMBIENTES DE ÁREA ENTRE 5M² E 10M², ESPESSURA DE 1,0CM. AF_06/2014</v>
          </cell>
          <cell r="C5539" t="str">
            <v>M2</v>
          </cell>
          <cell r="D5539">
            <v>20.77</v>
          </cell>
        </row>
        <row r="5540">
          <cell r="A5540">
            <v>87422</v>
          </cell>
          <cell r="B5540" t="str">
            <v>APLICAÇÃO MANUAL DE GESSO DESEMPENADO (SEM TALISCAS) EM PAREDES DE AMBIENTES DE ÁREA MENOR QUE 5M², ESPESSURA DE 1,0CM. AF_06/2014</v>
          </cell>
          <cell r="C5540" t="str">
            <v>M2</v>
          </cell>
          <cell r="D5540">
            <v>21.92</v>
          </cell>
        </row>
        <row r="5541">
          <cell r="A5541">
            <v>87423</v>
          </cell>
          <cell r="B5541" t="str">
            <v>APLICAÇÃO MANUAL DE GESSO SARRAFEADO (COM TALISCAS) EM PAREDES DE AMBIENTES DE ÁREA MAIOR QUE 10M², ESPESSURA DE 1,0CM. AF_06/2014</v>
          </cell>
          <cell r="C5541" t="str">
            <v>M2</v>
          </cell>
          <cell r="D5541">
            <v>26.87</v>
          </cell>
        </row>
        <row r="5542">
          <cell r="A5542">
            <v>87424</v>
          </cell>
          <cell r="B5542" t="str">
            <v>APLICAÇÃO MANUAL DE GESSO SARRAFEADO (COM TALISCAS) EM PAREDES DE AMBIENTES DE ÁREA ENTRE 5M² E 10M², ESPESSURA DE 1,0CM. AF_06/2014</v>
          </cell>
          <cell r="C5542" t="str">
            <v>M2</v>
          </cell>
          <cell r="D5542">
            <v>27.46</v>
          </cell>
        </row>
        <row r="5543">
          <cell r="A5543">
            <v>87425</v>
          </cell>
          <cell r="B5543" t="str">
            <v>APLICAÇÃO MANUAL DE GESSO SARRAFEADO (COM TALISCAS) EM PAREDES DE AMBIENTES DE ÁREA MENOR QUE 5M², ESPESSURA DE 1,0CM. AF_06/2014</v>
          </cell>
          <cell r="C5543" t="str">
            <v>M2</v>
          </cell>
          <cell r="D5543">
            <v>28.41</v>
          </cell>
        </row>
        <row r="5544">
          <cell r="A5544">
            <v>87426</v>
          </cell>
          <cell r="B5544" t="str">
            <v>APLICAÇÃO MANUAL DE GESSO SARRAFEADO (COM TALISCAS) EM PAREDES DE AMBIENTES DE ÁREA MAIOR QUE 10M², ESPESSURA DE 1,5CM. AF_06/2014</v>
          </cell>
          <cell r="C5544" t="str">
            <v>M2</v>
          </cell>
          <cell r="D5544">
            <v>31.65</v>
          </cell>
        </row>
        <row r="5545">
          <cell r="A5545">
            <v>87427</v>
          </cell>
          <cell r="B5545" t="str">
            <v>APLICAÇÃO MANUAL DE GESSO SARRAFEADO (COM TALISCAS) EM PAREDES DE AMBIENTES DE ÁREA ENTRE 5M² E 10M², ESPESSURA DE 1,5CM. AF_06/2014</v>
          </cell>
          <cell r="C5545" t="str">
            <v>M2</v>
          </cell>
          <cell r="D5545">
            <v>32.25</v>
          </cell>
        </row>
        <row r="5546">
          <cell r="A5546">
            <v>87428</v>
          </cell>
          <cell r="B5546" t="str">
            <v>APLICAÇÃO MANUAL DE GESSO SARRAFEADO (COM TALISCAS) EM PAREDES DE AMBIENTES DE ÁREA MENOR QUE 5M², ESPESSURA DE 1,5CM. AF_06/2014</v>
          </cell>
          <cell r="C5546" t="str">
            <v>M2</v>
          </cell>
          <cell r="D5546">
            <v>33.200000000000003</v>
          </cell>
        </row>
        <row r="5547">
          <cell r="A5547">
            <v>87429</v>
          </cell>
          <cell r="B5547" t="str">
            <v>APLICAÇÃO DE GESSO PROJETADO COM EQUIPAMENTO DE PROJEÇÃO EM PAREDES DE AMBIENTES DE ÁREA MAIOR QUE 10M², DESEMPENADO (SEM TALISCAS), ESPESSURA DE 0,5CM. AF_06/2014</v>
          </cell>
          <cell r="C5547" t="str">
            <v>M2</v>
          </cell>
          <cell r="D5547">
            <v>15.12</v>
          </cell>
        </row>
        <row r="5548">
          <cell r="A5548">
            <v>87430</v>
          </cell>
          <cell r="B5548" t="str">
            <v>APLICAÇÃO DE GESSO PROJETADO COM EQUIPAMENTO DE PROJEÇÃO EM PAREDES DE AMBIENTES DE ÁREA ENTRE 5M² E 10M², DESEMPENADO (SEM TALISCAS), ESPESSURA DE 0,5CM. AF_06/2014</v>
          </cell>
          <cell r="C5548" t="str">
            <v>M2</v>
          </cell>
          <cell r="D5548">
            <v>15.52</v>
          </cell>
        </row>
        <row r="5549">
          <cell r="A5549">
            <v>87431</v>
          </cell>
          <cell r="B5549" t="str">
            <v>APLICAÇÃO DE GESSO PROJETADO COM EQUIPAMENTO DE PROJEÇÃO EM PAREDES DE AMBIENTES DE ÁREA MENOR QUE 5M², DESEMPENADO (SEM TALISCAS), ESPESSURA DE 0,5CM. AF_06/2014</v>
          </cell>
          <cell r="C5549" t="str">
            <v>M2</v>
          </cell>
          <cell r="D5549">
            <v>15.72</v>
          </cell>
        </row>
        <row r="5550">
          <cell r="A5550">
            <v>87432</v>
          </cell>
          <cell r="B5550" t="str">
            <v>APLICAÇÃO DE GESSO PROJETADO COM EQUIPAMENTO DE PROJEÇÃO EM PAREDES DE AMBIENTES DE ÁREA MAIOR QUE 10M², DESEMPENADO (SEM TALISCAS), ESPESSURA DE 1,0CM. AF_06/2014</v>
          </cell>
          <cell r="C5550" t="str">
            <v>M2</v>
          </cell>
          <cell r="D5550">
            <v>21.87</v>
          </cell>
        </row>
        <row r="5551">
          <cell r="A5551">
            <v>87433</v>
          </cell>
          <cell r="B5551" t="str">
            <v>APLICAÇÃO DE GESSO PROJETADO COM EQUIPAMENTO DE PROJEÇÃO EM PAREDES DE AMBIENTES DE ÁREA ENTRE 5M² E 10M², DESEMPENADO (SEM TALISCAS), ESPESSURA DE 1,0CM. AF_06/2014</v>
          </cell>
          <cell r="C5551" t="str">
            <v>M2</v>
          </cell>
          <cell r="D5551">
            <v>22.66</v>
          </cell>
        </row>
        <row r="5552">
          <cell r="A5552">
            <v>87434</v>
          </cell>
          <cell r="B5552" t="str">
            <v>APLICAÇÃO DE GESSO PROJETADO COM EQUIPAMENTO DE PROJEÇÃO EM PAREDES DE AMBIENTES DE ÁREA MENOR QUE 5M², DESEMPENADO (SEM TALISCAS), ESPESSURA DE 1,0CM. AF_06/2014</v>
          </cell>
          <cell r="C5552" t="str">
            <v>M2</v>
          </cell>
          <cell r="D5552">
            <v>23.22</v>
          </cell>
        </row>
        <row r="5553">
          <cell r="A5553">
            <v>87435</v>
          </cell>
          <cell r="B5553" t="str">
            <v>APLICAÇÃO DE GESSO PROJETADO COM EQUIPAMENTO DE PROJEÇÃO EM PAREDES DE AMBIENTES DE ÁREA MAIOR QUE 10M², SARRAFEADO (COM TALISCAS), ESPESSURA DE 1,0CM. AF_06/2014</v>
          </cell>
          <cell r="C5553" t="str">
            <v>M2</v>
          </cell>
          <cell r="D5553">
            <v>24.37</v>
          </cell>
        </row>
        <row r="5554">
          <cell r="A5554">
            <v>87436</v>
          </cell>
          <cell r="B5554" t="str">
            <v>APLICAÇÃO DE GESSO PROJETADO COM EQUIPAMENTO DE PROJEÇÃO EM PAREDES DE AMBIENTES DE ÁREA ENTRE 5M² E 10M², SARRAFEADO (COM TALISCAS), ESPESSURA DE 1,0CM. AF_06/2014</v>
          </cell>
          <cell r="C5554" t="str">
            <v>M2</v>
          </cell>
          <cell r="D5554">
            <v>25.72</v>
          </cell>
        </row>
        <row r="5555">
          <cell r="A5555">
            <v>87437</v>
          </cell>
          <cell r="B5555" t="str">
            <v>APLICAÇÃO DE GESSO PROJETADO COM EQUIPAMENTO DE PROJEÇÃO EM PAREDES DE AMBIENTES DE ÁREA MENOR QUE 5M², SARRAFEADO (COM TALISCAS), ESPESSURA DE 1,0CM. AF_06/2014</v>
          </cell>
          <cell r="C5555" t="str">
            <v>M2</v>
          </cell>
          <cell r="D5555">
            <v>26.67</v>
          </cell>
        </row>
        <row r="5556">
          <cell r="A5556">
            <v>87438</v>
          </cell>
          <cell r="B5556" t="str">
            <v>APLICAÇÃO DE GESSO PROJETADO COM EQUIPAMENTO DE PROJEÇÃO EM PAREDES DE AMBIENTES DE ÁREA MAIOR QUE 10M², SARRAFEADO (COM TALISCAS), ESPESSURA DE 1,5CM. AF_06/2014</v>
          </cell>
          <cell r="C5556" t="str">
            <v>M2</v>
          </cell>
          <cell r="D5556">
            <v>30.08</v>
          </cell>
        </row>
        <row r="5557">
          <cell r="A5557">
            <v>87439</v>
          </cell>
          <cell r="B5557" t="str">
            <v>APLICAÇÃO DE GESSO PROJETADO COM EQUIPAMENTO DE PROJEÇÃO EM PAREDES DE AMBIENTES DE ÁREA ENTRE 5M² E 10M², SARRAFEADO (COM TALISCAS), ESPESSURA DE 1,5CM. AF_06/2014</v>
          </cell>
          <cell r="C5557" t="str">
            <v>M2</v>
          </cell>
          <cell r="D5557">
            <v>31.79</v>
          </cell>
        </row>
        <row r="5558">
          <cell r="A5558">
            <v>87440</v>
          </cell>
          <cell r="B5558" t="str">
            <v>APLICAÇÃO DE GESSO PROJETADO COM EQUIPAMENTO DE PROJEÇÃO EM PAREDES DE AMBIENTES DE ÁREA MENOR QUE 5M², SARRAFEADO (COM TALISCAS), ESPESSURA DE 1,5CM. AF_06/2014</v>
          </cell>
          <cell r="C5558" t="str">
            <v>M2</v>
          </cell>
          <cell r="D5558">
            <v>32.58</v>
          </cell>
        </row>
        <row r="5559">
          <cell r="A5559">
            <v>87527</v>
          </cell>
          <cell r="B5559" t="str">
            <v>EMBOÇO, PARA RECEBIMENTO DE CERÂMICA, EM ARGAMASSA TRAÇO 1:2:8, PREPARO MECÂNICO COM BETONEIRA 400L, APLICADO MANUALMENTE EM FACES INTERNAS DE PAREDES, PARA AMBIENTE COM ÁREA MENOR QUE 5M2, ESPESSURA DE 20MM, COM EXECUÇÃO DE TALISCAS. AF_06/2014</v>
          </cell>
          <cell r="C5559" t="str">
            <v>M2</v>
          </cell>
          <cell r="D5559">
            <v>27.32</v>
          </cell>
        </row>
        <row r="5560">
          <cell r="A5560">
            <v>87528</v>
          </cell>
          <cell r="B5560" t="str">
            <v>EMBOÇO, PARA RECEBIMENTO DE CERÂMICA, EM ARGAMASSA TRAÇO 1:2:8, PREPARO MANUAL, APLICADO MANUALMENTE EM FACES INTERNAS DE PAREDES, PARA AMBIENTE COM ÁREA MENOR QUE 5M2, ESPESSURA DE 20MM, COM EXECUÇÃO DE TALISCAS. AF_06/2014</v>
          </cell>
          <cell r="C5560" t="str">
            <v>M2</v>
          </cell>
          <cell r="D5560">
            <v>31.31</v>
          </cell>
        </row>
        <row r="5561">
          <cell r="A5561">
            <v>87529</v>
          </cell>
          <cell r="B5561" t="str">
            <v>MASSA ÚNICA, PARA RECEBIMENTO DE PINTURA, EM ARGAMASSA TRAÇO 1:2:8, PREPARO MECÂNICO COM BETONEIRA 400L, APLICADA MANUALMENTE EM FACES INTERNAS DE PAREDES, ESPESSURA DE 20MM, COM EXECUÇÃO DE TALISCAS. AF_06/2014</v>
          </cell>
          <cell r="C5561" t="str">
            <v>M2</v>
          </cell>
          <cell r="D5561">
            <v>24.49</v>
          </cell>
        </row>
        <row r="5562">
          <cell r="A5562">
            <v>87530</v>
          </cell>
          <cell r="B5562" t="str">
            <v>MASSA ÚNICA, PARA RECEBIMENTO DE PINTURA, EM ARGAMASSA TRAÇO 1:2:8, PREPARO MANUAL, APLICADA MANUALMENTE EM FACES INTERNAS DE PAREDES, ESPESSURA DE 20MM, COM EXECUÇÃO DE TALISCAS. AF_06/2014</v>
          </cell>
          <cell r="C5562" t="str">
            <v>M2</v>
          </cell>
          <cell r="D5562">
            <v>28.48</v>
          </cell>
        </row>
        <row r="5563">
          <cell r="A5563">
            <v>87531</v>
          </cell>
          <cell r="B5563" t="str">
            <v>EMBOÇO, PARA RECEBIMENTO DE CERÂMICA, EM ARGAMASSA TRAÇO 1:2:8, PREPARO MECÂNICO COM BETONEIRA 400L, APLICADO MANUALMENTE EM FACES INTERNAS DE PAREDES, PARA AMBIENTE COM ÁREA ENTRE 5M2 E 10M2, ESPESSURA DE 20MM, COM EXECUÇÃO DE TALISCAS. AF_06/2014</v>
          </cell>
          <cell r="C5563" t="str">
            <v>M2</v>
          </cell>
          <cell r="D5563">
            <v>23.49</v>
          </cell>
        </row>
        <row r="5564">
          <cell r="A5564">
            <v>87532</v>
          </cell>
          <cell r="B5564" t="str">
            <v>EMBOÇO, PARA RECEBIMENTO DE CERÂMICA, EM ARGAMASSA TRAÇO 1:2:8, PREPARO MANUAL, APLICADO MANUALMENTE EM FACES INTERNAS DE PAREDES, PARA AMBIENTE COM ÁREA  ENTRE 5M2 E 10M2, ESPESSURA DE 20MM, COM EXECUÇÃO DE TALISCAS. AF_06/2014</v>
          </cell>
          <cell r="C5564" t="str">
            <v>M2</v>
          </cell>
          <cell r="D5564">
            <v>27.48</v>
          </cell>
        </row>
        <row r="5565">
          <cell r="A5565">
            <v>87535</v>
          </cell>
          <cell r="B5565" t="str">
            <v>EMBOÇO, PARA RECEBIMENTO DE CERÂMICA, EM ARGAMASSA TRAÇO 1:2:8, PREPARO MECÂNICO COM BETONEIRA 400L, APLICADO MANUALMENTE EM FACES INTERNAS DE PAREDES, PARA AMBIENTE COM ÁREA  MAIOR QUE 10M2, ESPESSURA DE 20MM, COM EXECUÇÃO DE TALISCAS. AF_06/2014</v>
          </cell>
          <cell r="C5565" t="str">
            <v>M2</v>
          </cell>
          <cell r="D5565">
            <v>20.67</v>
          </cell>
        </row>
        <row r="5566">
          <cell r="A5566">
            <v>87536</v>
          </cell>
          <cell r="B5566" t="str">
            <v>EMBOÇO, PARA RECEBIMENTO DE CERÂMICA, EM ARGAMASSA TRAÇO 1:2:8, PREPARO MANUAL, APLICADO MANUALMENTE EM FACES INTERNAS DE PAREDES, PARA AMBIENTE COM ÁREA  MAIOR QUE 10M2, ESPESSURA DE 20MM, COM EXECUÇÃO DE TALISCAS. AF_06/2014</v>
          </cell>
          <cell r="C5566" t="str">
            <v>M2</v>
          </cell>
          <cell r="D5566">
            <v>24.66</v>
          </cell>
        </row>
        <row r="5567">
          <cell r="A5567">
            <v>87537</v>
          </cell>
          <cell r="B5567"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5567" t="str">
            <v>M2</v>
          </cell>
          <cell r="D5567">
            <v>52.67</v>
          </cell>
        </row>
        <row r="5568">
          <cell r="A5568">
            <v>87538</v>
          </cell>
          <cell r="B5568" t="str">
            <v>MASSA ÚNICA, PARA RECEBIMENTO DE PINTURA, EM ARGAMASSA INDUSTRIALIZADA, PREPARO MECÂNICO, APLICADO COM EQUIPAMENTO DE MISTURA E PROJEÇÃO DE 1,5 M3/H DE ARGAMASSA EM FACES INTERNAS DE PAREDES, ESPESSURA DE 20MM, COM EXECUÇÃO DE TALISCAS. AF_06/2014</v>
          </cell>
          <cell r="C5568" t="str">
            <v>M2</v>
          </cell>
          <cell r="D5568">
            <v>50.26</v>
          </cell>
        </row>
        <row r="5569">
          <cell r="A5569">
            <v>87539</v>
          </cell>
          <cell r="B5569"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5569" t="str">
            <v>M2</v>
          </cell>
          <cell r="D5569">
            <v>49.41</v>
          </cell>
        </row>
        <row r="5570">
          <cell r="A5570">
            <v>87541</v>
          </cell>
          <cell r="B5570"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5570" t="str">
            <v>M2</v>
          </cell>
          <cell r="D5570">
            <v>46.99</v>
          </cell>
        </row>
        <row r="5571">
          <cell r="A5571">
            <v>87543</v>
          </cell>
          <cell r="B5571" t="str">
            <v>MASSA ÚNICA, PARA RECEBIMENTO DE PINTURA OU CERÂMICA, ARGAMASSA INDUSTRIALIZADA, PREPARO MECÂNICO, APLICADO COM EQUIPAMENTO DE MISTURA E PROJEÇÃO DE 1,5 M3/H EM FACES INTERNAS DE PAREDES, ESPESSURA DE 5MM, SEM EXECUÇÃO DE TALISCAS. AF_06/2014</v>
          </cell>
          <cell r="C5571" t="str">
            <v>M2</v>
          </cell>
          <cell r="D5571">
            <v>16.64</v>
          </cell>
        </row>
        <row r="5572">
          <cell r="A5572">
            <v>87545</v>
          </cell>
          <cell r="B5572" t="str">
            <v>EMBOÇO, PARA RECEBIMENTO DE CERÂMICA, EM ARGAMASSA TRAÇO 1:2:8, PREPARO MECÂNICO COM BETONEIRA 400L, APLICADO MANUALMENTE EM FACES INTERNAS DE PAREDES, PARA AMBIENTE COM ÁREA MENOR QUE 5M2, ESPESSURA DE 10MM, COM EXECUÇÃO DE TALISCAS. AF_06/2014</v>
          </cell>
          <cell r="C5572" t="str">
            <v>M2</v>
          </cell>
          <cell r="D5572">
            <v>18.84</v>
          </cell>
        </row>
        <row r="5573">
          <cell r="A5573">
            <v>87546</v>
          </cell>
          <cell r="B5573" t="str">
            <v>EMBOÇO, PARA RECEBIMENTO DE CERÂMICA, EM ARGAMASSA TRAÇO 1:2:8, PREPARO MANUAL, APLICADO MANUALMENTE EM FACES INTERNAS DE PAREDES, PARA AMBIENTE COM ÁREA MENOR QUE 5M2, ESPESSURA DE 10MM, COM EXECUÇÃO DE TALISCAS. AF_06/2014</v>
          </cell>
          <cell r="C5573" t="str">
            <v>M2</v>
          </cell>
          <cell r="D5573">
            <v>21.1</v>
          </cell>
        </row>
        <row r="5574">
          <cell r="A5574">
            <v>87547</v>
          </cell>
          <cell r="B5574" t="str">
            <v>MASSA ÚNICA, PARA RECEBIMENTO DE PINTURA, EM ARGAMASSA TRAÇO 1:2:8, PREPARO MECÂNICO COM BETONEIRA 400L, APLICADA MANUALMENTE EM FACES INTERNAS DE PAREDES, ESPESSURA DE 10MM, COM EXECUÇÃO DE TALISCAS. AF_06/2014</v>
          </cell>
          <cell r="C5574" t="str">
            <v>M2</v>
          </cell>
          <cell r="D5574">
            <v>16.03</v>
          </cell>
        </row>
        <row r="5575">
          <cell r="A5575">
            <v>87548</v>
          </cell>
          <cell r="B5575" t="str">
            <v>MASSA ÚNICA, PARA RECEBIMENTO DE PINTURA, EM ARGAMASSA TRAÇO 1:2:8, PREPARO MANUAL, APLICADA MANUALMENTE EM FACES INTERNAS DE PAREDES, ESPESSURA DE 10MM, COM EXECUÇÃO DE TALISCAS. AF_06/2014</v>
          </cell>
          <cell r="C5575" t="str">
            <v>M2</v>
          </cell>
          <cell r="D5575">
            <v>18.29</v>
          </cell>
        </row>
        <row r="5576">
          <cell r="A5576">
            <v>87549</v>
          </cell>
          <cell r="B5576" t="str">
            <v>EMBOÇO, PARA RECEBIMENTO DE CERÂMICA, EM ARGAMASSA TRAÇO 1:2:8, PREPARO MECÂNICO COM BETONEIRA 400L, APLICADO MANUALMENTE EM FACES INTERNAS DE PAREDES, PARA AMBIENTE COM ÁREA ENTRE 5M2 E 10M2, ESPESSURA DE 10MM, COM EXECUÇÃO DE TALISCAS. AF_06/2014</v>
          </cell>
          <cell r="C5576" t="str">
            <v>M2</v>
          </cell>
          <cell r="D5576">
            <v>15.01</v>
          </cell>
        </row>
        <row r="5577">
          <cell r="A5577">
            <v>87550</v>
          </cell>
          <cell r="B5577" t="str">
            <v>EMBOÇO, PARA RECEBIMENTO DE CERÂMICA, EM ARGAMASSA TRAÇO 1:2:8, PREPARO MANUAL, APLICADO MANUALMENTE EM FACES INTERNAS DE PAREDES, PARA AMBIENTE COM ÁREA ENTRE 5M2 E 10M2, ESPESSURA DE 10MM, COM EXECUÇÃO DE TALISCAS. AF_06/2014</v>
          </cell>
          <cell r="C5577" t="str">
            <v>M2</v>
          </cell>
          <cell r="D5577">
            <v>17.27</v>
          </cell>
        </row>
        <row r="5578">
          <cell r="A5578">
            <v>87553</v>
          </cell>
          <cell r="B5578" t="str">
            <v>EMBOÇO, PARA RECEBIMENTO DE CERÂMICA, EM ARGAMASSA TRAÇO 1:2:8, PREPARO MECÂNICO COM BETONEIRA 400L, APLICADO MANUALMENTE EM FACES INTERNAS DE PAREDES, PARA AMBIENTE COM ÁREA MAIOR QUE 10M2, ESPESSURA DE 10MM, COM EXECUÇÃO DE TALISCAS. AF_06/2014</v>
          </cell>
          <cell r="C5578" t="str">
            <v>M2</v>
          </cell>
          <cell r="D5578">
            <v>12.19</v>
          </cell>
        </row>
        <row r="5579">
          <cell r="A5579">
            <v>87554</v>
          </cell>
          <cell r="B5579" t="str">
            <v>EMBOÇO, PARA RECEBIMENTO DE CERÂMICA, EM ARGAMASSA TRAÇO 1:2:8, PREPARO MANUAL, APLICADO MANUALMENTE EM FACES INTERNAS DE PAREDES, PARA AMBIENTE COM ÁREA MAIOR QUE 10M2, ESPESSURA DE 10MM, COM EXECUÇÃO DE TALISCAS. AF_06/2014</v>
          </cell>
          <cell r="C5579" t="str">
            <v>M2</v>
          </cell>
          <cell r="D5579">
            <v>14.45</v>
          </cell>
        </row>
        <row r="5580">
          <cell r="A5580">
            <v>87555</v>
          </cell>
          <cell r="B5580"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5580" t="str">
            <v>M2</v>
          </cell>
          <cell r="D5580">
            <v>32.32</v>
          </cell>
        </row>
        <row r="5581">
          <cell r="A5581">
            <v>87556</v>
          </cell>
          <cell r="B5581" t="str">
            <v>MASSA ÚNICA, PARA RECEBIMENTO DE PINTURA, EM ARGAMASSA INDUSTRIALIZADA, PREPARO MECÂNICO, APLICADO COM EQUIPAMENTO DE MISTURA E PROJEÇÃO DE 1,5 M3/H DE ARGAMASSA EM FACES INTERNAS DE PAREDES, ESPESSURA DE 10MM, COM EXECUÇÃO DE TALISCAS. AF_06/2014</v>
          </cell>
          <cell r="C5581" t="str">
            <v>M2</v>
          </cell>
          <cell r="D5581">
            <v>29.94</v>
          </cell>
        </row>
        <row r="5582">
          <cell r="A5582">
            <v>87557</v>
          </cell>
          <cell r="B5582"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5582" t="str">
            <v>M2</v>
          </cell>
          <cell r="D5582">
            <v>29.06</v>
          </cell>
        </row>
        <row r="5583">
          <cell r="A5583">
            <v>87559</v>
          </cell>
          <cell r="B5583"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5583" t="str">
            <v>M2</v>
          </cell>
          <cell r="D5583">
            <v>26.65</v>
          </cell>
        </row>
        <row r="5584">
          <cell r="A5584">
            <v>87561</v>
          </cell>
          <cell r="B5584" t="str">
            <v>MASSA ÚNICA, PARA RECEBIMENTO DE PINTURA OU CERÂMICA, EM ARGAMASSA INDUSTRIALIZADA, PREPARO MECÂNICO, APLICADO COM EQUIPAMENTO DE MISTURA E PROJEÇÃO DE 1,5 M3/H DE ARGAMASSA EM FACES INTERNAS DE PAREDES, ESPESSURA DE 10MM, SEM EXECUÇÃO DE TALISCAS. AF_06/2014</v>
          </cell>
          <cell r="C5584" t="str">
            <v>M2</v>
          </cell>
          <cell r="D5584">
            <v>29.27</v>
          </cell>
        </row>
        <row r="5585">
          <cell r="A5585">
            <v>87775</v>
          </cell>
          <cell r="B5585" t="str">
            <v>EMBOÇO OU MASSA ÚNICA EM ARGAMASSA TRAÇO 1:2:8, PREPARO MECÂNICO COM BETONEIRA 400 L, APLICADA MANUALMENTE EM PANOS DE FACHADA COM PRESENÇA DE VÃOS, ESPESSURA DE 25 MM. AF_06/2014</v>
          </cell>
          <cell r="C5585" t="str">
            <v>M2</v>
          </cell>
          <cell r="D5585">
            <v>40.020000000000003</v>
          </cell>
        </row>
        <row r="5586">
          <cell r="A5586">
            <v>87777</v>
          </cell>
          <cell r="B5586" t="str">
            <v>EMBOÇO OU MASSA ÚNICA EM ARGAMASSA TRAÇO 1:2:8, PREPARO MANUAL, APLICADA MANUALMENTE EM PANOS DE FACHADA COM PRESENÇA DE VÃOS, ESPESSURA DE 25 MM. AF_06/2014</v>
          </cell>
          <cell r="C5586" t="str">
            <v>M2</v>
          </cell>
          <cell r="D5586">
            <v>43.35</v>
          </cell>
        </row>
        <row r="5587">
          <cell r="A5587">
            <v>87778</v>
          </cell>
          <cell r="B5587" t="str">
            <v>EMBOÇO OU MASSA ÚNICA EM ARGAMASSA INDUSTRIALIZADA, PREPARO MECÂNICO E APLICAÇÃO COM EQUIPAMENTO DE MISTURA E PROJEÇÃO DE 1,5 M3/H DE ARGAMASSA EM PANOS DE FACHADA COM PRESENÇA DE VÃOS, ESPESSURA DE 25 MM. AF_06/2014</v>
          </cell>
          <cell r="C5587" t="str">
            <v>M2</v>
          </cell>
          <cell r="D5587">
            <v>59.12</v>
          </cell>
        </row>
        <row r="5588">
          <cell r="A5588">
            <v>87779</v>
          </cell>
          <cell r="B5588" t="str">
            <v>EMBOÇO OU MASSA ÚNICA EM ARGAMASSA TRAÇO 1:2:8, PREPARO MECÂNICO COM BETONEIRA 400 L, APLICADA MANUALMENTE EM PANOS DE FACHADA COM PRESENÇA DE VÃOS, ESPESSURA DE 35 MM. AF_06/2014</v>
          </cell>
          <cell r="C5588" t="str">
            <v>M2</v>
          </cell>
          <cell r="D5588">
            <v>46.42</v>
          </cell>
        </row>
        <row r="5589">
          <cell r="A5589">
            <v>87781</v>
          </cell>
          <cell r="B5589" t="str">
            <v>EMBOÇO OU MASSA ÚNICA EM ARGAMASSA TRAÇO 1:2:8, PREPARO MANUAL, APLICADA MANUALMENTE EM PANOS DE FACHADA COM PRESENÇA DE VÃOS, ESPESSURA DE 35 MM. AF_06/2014</v>
          </cell>
          <cell r="C5589" t="str">
            <v>M2</v>
          </cell>
          <cell r="D5589">
            <v>50.88</v>
          </cell>
        </row>
        <row r="5590">
          <cell r="A5590">
            <v>87783</v>
          </cell>
          <cell r="B5590" t="str">
            <v>EMBOÇO OU MASSA ÚNICA EM ARGAMASSA INDUSTRIALIZADA, PREPARO MECÂNICO E APLICAÇÃO COM EQUIPAMENTO DE MISTURA E PROJEÇÃO DE 1,5 M3/H DE ARGAMASSA EM PANOS DE FACHADA COM PRESENÇA DE VÃOS, ESPESSURA DE 35 MM. AF_06/2014</v>
          </cell>
          <cell r="C5590" t="str">
            <v>M2</v>
          </cell>
          <cell r="D5590">
            <v>73.63</v>
          </cell>
        </row>
        <row r="5591">
          <cell r="A5591">
            <v>87784</v>
          </cell>
          <cell r="B5591" t="str">
            <v>EMBOÇO OU MASSA ÚNICA EM ARGAMASSA TRAÇO 1:2:8, PREPARO MECÂNICO COM BETONEIRA 400 L, APLICADA MANUALMENTE EM PANOS DE FACHADA COM PRESENÇA DE VÃOS, ESPESSURA DE 45 MM. AF_06/2014</v>
          </cell>
          <cell r="C5591" t="str">
            <v>M2</v>
          </cell>
          <cell r="D5591">
            <v>52.83</v>
          </cell>
        </row>
        <row r="5592">
          <cell r="A5592">
            <v>87786</v>
          </cell>
          <cell r="B5592" t="str">
            <v>EMBOÇO OU MASSA ÚNICA EM ARGAMASSA TRAÇO 1:2:8, PREPARO MANUAL, APLICADA MANUALMENTE EM PANOS DE FACHADA COM PRESENÇA DE VÃOS, ESPESSURA DE 45 MM. AF_06/2014</v>
          </cell>
          <cell r="C5592" t="str">
            <v>M2</v>
          </cell>
          <cell r="D5592">
            <v>58.42</v>
          </cell>
        </row>
        <row r="5593">
          <cell r="A5593">
            <v>87787</v>
          </cell>
          <cell r="B5593" t="str">
            <v>EMBOÇO OU MASSA ÚNICA EM ARGAMASSA INDUSTRIALIZADA, PREPARO MECÂNICO E APLICAÇÃO COM EQUIPAMENTO DE MISTURA E PROJEÇÃO DE 1,5 M3/H DE ARGAMASSA EM PANOS DE FACHADA COM PRESENÇA DE VÃOS, ESPESSURA DE 45 MM. AF_06/2014</v>
          </cell>
          <cell r="C5593" t="str">
            <v>M2</v>
          </cell>
          <cell r="D5593">
            <v>88.12</v>
          </cell>
        </row>
        <row r="5594">
          <cell r="A5594">
            <v>87788</v>
          </cell>
          <cell r="B5594" t="str">
            <v>EMBOÇO OU MASSA ÚNICA EM ARGAMASSA TRAÇO 1:2:8, PREPARO MECÂNICO COM BETONEIRA 400 L, APLICADA MANUALMENTE EM PANOS DE FACHADA COM PRESENÇA DE VÃOS, ESPESSURA MAIOR OU IGUAL A 50 MM. AF_06/2014</v>
          </cell>
          <cell r="C5594" t="str">
            <v>M2</v>
          </cell>
          <cell r="D5594">
            <v>68.569999999999993</v>
          </cell>
        </row>
        <row r="5595">
          <cell r="A5595">
            <v>87790</v>
          </cell>
          <cell r="B5595" t="str">
            <v>EMBOÇO OU MASSA ÚNICA EM ARGAMASSA TRAÇO 1:2:8, PREPARO MANUAL, APLICADA MANUALMENTE EM PANOS DE FACHADA COM PRESENÇA DE VÃOS, ESPESSURA MAIOR OU IGUAL A 50 MM. AF_06/2014</v>
          </cell>
          <cell r="C5595" t="str">
            <v>M2</v>
          </cell>
          <cell r="D5595">
            <v>74.72</v>
          </cell>
        </row>
        <row r="5596">
          <cell r="A5596">
            <v>87791</v>
          </cell>
          <cell r="B5596" t="str">
            <v>EMBOÇO OU MASSA ÚNICA EM ARGAMASSA INDUSTRIALIZADA, PREPARO MECÂNICO E APLICAÇÃO COM EQUIPAMENTO DE MISTURA E PROJEÇÃO DE 1,5 M3/H DE ARGAMASSA EM PANOS DE FACHADA COM PRESENÇA DE VÃOS, ESPESSURA MAIOR OU IGUAL A 50 MM. AF_06/2014</v>
          </cell>
          <cell r="C5596" t="str">
            <v>M2</v>
          </cell>
          <cell r="D5596">
            <v>104.63</v>
          </cell>
        </row>
        <row r="5597">
          <cell r="A5597">
            <v>87792</v>
          </cell>
          <cell r="B5597" t="str">
            <v>EMBOÇO OU MASSA ÚNICA EM ARGAMASSA TRAÇO 1:2:8, PREPARO MECÂNICO COM BETONEIRA 400 L, APLICADA MANUALMENTE EM PANOS CEGOS DE FACHADA (SEM PRESENÇA DE VÃOS), ESPESSURA DE 25 MM. AF_06/2014</v>
          </cell>
          <cell r="C5597" t="str">
            <v>M2</v>
          </cell>
          <cell r="D5597">
            <v>25.95</v>
          </cell>
        </row>
        <row r="5598">
          <cell r="A5598">
            <v>87794</v>
          </cell>
          <cell r="B5598" t="str">
            <v>EMBOÇO OU MASSA ÚNICA EM ARGAMASSA TRAÇO 1:2:8, PREPARO MANUAL, APLICADA MANUALMENTE EM PANOS CEGOS DE FACHADA (SEM PRESENÇA DE VÃOS), ESPESSURA DE 25 MM. AF_06/2014</v>
          </cell>
          <cell r="C5598" t="str">
            <v>M2</v>
          </cell>
          <cell r="D5598">
            <v>29.05</v>
          </cell>
        </row>
        <row r="5599">
          <cell r="A5599">
            <v>87795</v>
          </cell>
          <cell r="B5599" t="str">
            <v>EMBOÇO OU MASSA ÚNICA EM ARGAMASSA INDUSTRIALIZADA, PREPARO MECÂNICO E APLICAÇÃO COM EQUIPAMENTO DE MISTURA E PROJEÇÃO DE 1,5 M3/H DE ARGAMASSA EM PANOS CEGOS DE FACHADA (SEM PRESENÇA DE VÃOS), ESPESSURA DE 25 MM. AF_06/2014</v>
          </cell>
          <cell r="C5599" t="str">
            <v>M2</v>
          </cell>
          <cell r="D5599">
            <v>43.45</v>
          </cell>
        </row>
        <row r="5600">
          <cell r="A5600">
            <v>87797</v>
          </cell>
          <cell r="B5600" t="str">
            <v>EMBOÇO OU MASSA ÚNICA EM ARGAMASSA TRAÇO 1:2:8, PREPARO MECÂNICO COM BETONEIRA 400 L, APLICADA MANUALMENTE EM PANOS CEGOS DE FACHADA (SEM PRESENÇA DE VÃOS), ESPESSURA DE 35 MM. AF_06/2014</v>
          </cell>
          <cell r="C5600" t="str">
            <v>M2</v>
          </cell>
          <cell r="D5600">
            <v>32.119999999999997</v>
          </cell>
        </row>
        <row r="5601">
          <cell r="A5601">
            <v>87799</v>
          </cell>
          <cell r="B5601" t="str">
            <v>EMBOÇO OU MASSA ÚNICA EM ARGAMASSA TRAÇO 1:2:8, PREPARO MANUAL, APLICADA MANUALMENTE EM PANOS CEGOS DE FACHADA (SEM PRESENÇA DE VÃOS), ESPESSURA DE 35 MM. AF_06/2014</v>
          </cell>
          <cell r="C5601" t="str">
            <v>M2</v>
          </cell>
          <cell r="D5601">
            <v>36.28</v>
          </cell>
        </row>
        <row r="5602">
          <cell r="A5602">
            <v>87800</v>
          </cell>
          <cell r="B5602" t="str">
            <v>EMBOÇO OU MASSA ÚNICA EM ARGAMASSA INDUSTRIALIZADA, PREPARO MECÂNICO E APLICAÇÃO COM EQUIPAMENTO DE MISTURA E PROJEÇÃO DE 1,5 M3/H DE ARGAMASSA EM PANOS CEGOS DE FACHADA (SEM PRESENÇA DE VÃOS), ESPESSURA DE 35 MM. AF_06/2014</v>
          </cell>
          <cell r="C5602" t="str">
            <v>M2</v>
          </cell>
          <cell r="D5602">
            <v>57.19</v>
          </cell>
        </row>
        <row r="5603">
          <cell r="A5603">
            <v>87801</v>
          </cell>
          <cell r="B5603" t="str">
            <v>EMBOÇO OU MASSA ÚNICA EM ARGAMASSA TRAÇO 1:2:8, PREPARO MECÂNICO COM BETONEIRA 400 L, APLICADA MANUALMENTE EM PANOS CEGOS DE FACHADA (SEM PRESENÇA DE VÃOS), ESPESSURA DE 45 MM. AF_06/2014</v>
          </cell>
          <cell r="C5603" t="str">
            <v>M2</v>
          </cell>
          <cell r="D5603">
            <v>38.29</v>
          </cell>
        </row>
        <row r="5604">
          <cell r="A5604">
            <v>87803</v>
          </cell>
          <cell r="B5604" t="str">
            <v>EMBOÇO OU MASSA ÚNICA EM ARGAMASSA TRAÇO 1:2:8, PREPARO MANUAL, APLICADA MANUALMENTE EM PANOS CEGOS DE FACHADA (SEM PRESENÇA DE VÃOS), ESPESSURA DE 45 MM. AF_06/2014</v>
          </cell>
          <cell r="C5604" t="str">
            <v>M2</v>
          </cell>
          <cell r="D5604">
            <v>43.52</v>
          </cell>
        </row>
        <row r="5605">
          <cell r="A5605">
            <v>87804</v>
          </cell>
          <cell r="B5605" t="str">
            <v>EMBOÇO OU MASSA ÚNICA EM ARGAMASSA INDUSTRIALIZADA, PREPARO MECÂNICO E APLICAÇÃO COM EQUIPAMENTO DE MISTURA E PROJEÇÃO DE 1,5 M3/H DE ARGAMASSA EM PANOS CEGOS DE FACHADA (SEM PRESENÇA DE VÃOS), ESPESSURA DE 45 MM. AF_06/2014</v>
          </cell>
          <cell r="C5605" t="str">
            <v>M2</v>
          </cell>
          <cell r="D5605">
            <v>70.92</v>
          </cell>
        </row>
        <row r="5606">
          <cell r="A5606">
            <v>87805</v>
          </cell>
          <cell r="B5606" t="str">
            <v>EMBOÇO OU MASSA ÚNICA EM ARGAMASSA TRAÇO 1:2:8, PREPARO MECÂNICO COM BETONEIRA 400 L, APLICADA MANUALMENTE EM PANOS CEGOS DE FACHADA (SEM PRESENÇA DE VÃOS), ESPESSURA MAIOR OU IGUAL A 50 MM. AF_06/2014</v>
          </cell>
          <cell r="C5606" t="str">
            <v>M2</v>
          </cell>
          <cell r="D5606">
            <v>44.24</v>
          </cell>
        </row>
        <row r="5607">
          <cell r="A5607">
            <v>87807</v>
          </cell>
          <cell r="B5607" t="str">
            <v>EMBOÇO OU MASSA ÚNICA EM ARGAMASSA TRAÇO 1:2:8, PREPARO MANUAL, APLICADA MANUALMENTE EM PANOS CEGOS DE FACHADA (SEM PRESENÇA DE VÃOS), ESPESSURA MAIOR OU IGUAL A 50 MM. AF_06/2014</v>
          </cell>
          <cell r="C5607" t="str">
            <v>M2</v>
          </cell>
          <cell r="D5607">
            <v>49.99</v>
          </cell>
        </row>
        <row r="5608">
          <cell r="A5608">
            <v>87808</v>
          </cell>
          <cell r="B5608" t="str">
            <v>EMBOÇO OU MASSA ÚNICA EM ARGAMASSA INDUSTRIALIZADA, PREPARO MECÂNICO E APLICAÇÃO COM EQUIPAMENTO DE MISTURA E PROJEÇÃO DE 1,5 M3/H DE ARGAMASSA EM PANOS CEGOS DE FACHADA (SEM PRESENÇA DE VÃOS), ESPESSURA MAIOR OU IGUAL A 50 MM. AF_06/2014</v>
          </cell>
          <cell r="C5608" t="str">
            <v>M2</v>
          </cell>
          <cell r="D5608">
            <v>77.44</v>
          </cell>
        </row>
        <row r="5609">
          <cell r="A5609">
            <v>87809</v>
          </cell>
          <cell r="B5609" t="str">
            <v>EMBOÇO OU MASSA ÚNICA EM ARGAMASSA TRAÇO 1:2:8, PREPARO MECÂNICO COM BETONEIRA 400 L, APLICADA MANUALMENTE EM SUPERFÍCIES EXTERNAS DA SACADA, ESPESSURA DE 25 MM, SEM USO DE TELA METÁLICA DE REFORÇO CONTRA FISSURAÇÃO. AF_06/2014</v>
          </cell>
          <cell r="C5609" t="str">
            <v>M2</v>
          </cell>
          <cell r="D5609">
            <v>65.22</v>
          </cell>
        </row>
        <row r="5610">
          <cell r="A5610">
            <v>87811</v>
          </cell>
          <cell r="B5610" t="str">
            <v>EMBOÇO OU MASSA ÚNICA EM ARGAMASSA TRAÇO 1:2:8, PREPARO MANUAL, APLICADA MANUALMENTE EM SUPERFÍCIES EXTERNAS DA SACADA, ESPESSURA DE 25 MM, SEM USO DE TELA METÁLICA DE REFORÇO CONTRA FISSURAÇÃO. AF_06/2014</v>
          </cell>
          <cell r="C5610" t="str">
            <v>M2</v>
          </cell>
          <cell r="D5610">
            <v>68.319999999999993</v>
          </cell>
        </row>
        <row r="5611">
          <cell r="A5611">
            <v>87812</v>
          </cell>
          <cell r="B5611" t="str">
            <v>EMBOÇO OU MASSA ÚNICA EM ARGAMASSA INDUSTRIALIZADA, PREPARO MECÂNICO E APLICAÇÃO COM EQUIPAMENTO DE MISTURA E PROJEÇÃO DE 1,5 M3/H EM SUPERFÍCIES EXTERNAS DA SACADA, ESPESSURA 25 MM, SEM USO DE TELA METÁLICA. AF_06/2014</v>
          </cell>
          <cell r="C5611" t="str">
            <v>M2</v>
          </cell>
          <cell r="D5611">
            <v>82.37</v>
          </cell>
        </row>
        <row r="5612">
          <cell r="A5612">
            <v>87813</v>
          </cell>
          <cell r="B5612" t="str">
            <v>EMBOÇO OU MASSA ÚNICA EM ARGAMASSA TRAÇO 1:2:8, PREPARO MECÂNICO COM BETONEIRA 400 L, APLICADA MANUALMENTE EM SUPERFÍCIES EXTERNAS DA SACADA, ESPESSURA DE 35 MM, SEM USO DE TELA METÁLICA DE REFORÇO CONTRA FISSURAÇÃO. AF_06/2014</v>
          </cell>
          <cell r="C5612" t="str">
            <v>M2</v>
          </cell>
          <cell r="D5612">
            <v>71.39</v>
          </cell>
        </row>
        <row r="5613">
          <cell r="A5613">
            <v>87815</v>
          </cell>
          <cell r="B5613" t="str">
            <v>EMBOÇO OU MASSA ÚNICA EM ARGAMASSA TRAÇO 1:2:8, PREPARO MANUAL, APLICADA MANUALMENTE EM SUPERFÍCIES EXTERNAS DA SACADA, ESPESSURA DE 35 MM, SEM USO DE TELA METÁLICA DE REFORÇO CONTRA FISSURAÇÃO. AF_06/2014</v>
          </cell>
          <cell r="C5613" t="str">
            <v>M2</v>
          </cell>
          <cell r="D5613">
            <v>75.55</v>
          </cell>
        </row>
        <row r="5614">
          <cell r="A5614">
            <v>87816</v>
          </cell>
          <cell r="B5614" t="str">
            <v>EMBOÇO OU MASSA ÚNICA EM ARGAMASSA INDUSTRIALIZADA, PREPARO MECÂNICO E APLICAÇÃO COM EQUIPAMENTO DE MISTURA E PROJEÇÃO DE 1,5 M3/H EM SUPERFÍCIES EXTERNAS DA SACADA, ESPESSURA 35 MM, SEM USO DE TELA METÁLICA. AF_06/2014</v>
          </cell>
          <cell r="C5614" t="str">
            <v>M2</v>
          </cell>
          <cell r="D5614">
            <v>96.11</v>
          </cell>
        </row>
        <row r="5615">
          <cell r="A5615">
            <v>87817</v>
          </cell>
          <cell r="B5615" t="str">
            <v>EMBOÇO OU MASSA ÚNICA EM ARGAMASSA TRAÇO 1:2:8, PREPARO MECÂNICO COM BETONEIRA 400 L, APLICADA MANUALMENTE EM SUPERFÍCIES EXTERNAS DA SACADA, ESPESSURA DE 45 MM, SEM USO DE TELA METÁLICA DE REFORÇO CONTRA FISSURAÇÃO. AF_06/2014</v>
          </cell>
          <cell r="C5615" t="str">
            <v>M2</v>
          </cell>
          <cell r="D5615">
            <v>77.2</v>
          </cell>
        </row>
        <row r="5616">
          <cell r="A5616">
            <v>87819</v>
          </cell>
          <cell r="B5616" t="str">
            <v>EMBOÇO OU MASSA ÚNICA EM ARGAMASSA TRAÇO 1:2:8, PREPARO MANUAL, APLICADA MANUALMENTE EM SUPERFÍCIES EXTERNAS DA SACADA, ESPESSURA DE 45 MM, SEM USO DE TELA METÁLICA DE REFORÇO CONTRA FISSURAÇÃO. AF_06/2014</v>
          </cell>
          <cell r="C5616" t="str">
            <v>M2</v>
          </cell>
          <cell r="D5616">
            <v>82.43</v>
          </cell>
        </row>
        <row r="5617">
          <cell r="A5617">
            <v>87820</v>
          </cell>
          <cell r="B5617" t="str">
            <v>EMBOÇO OU MASSA ÚNICA EM ARGAMASSA INDUSTRIALIZADA, PREPARO MECÂNICO E APLICAÇÃO COM EQUIPAMENTO DE MISTURA E PROJEÇÃO DE 1,5 M3/H EM SUPERFÍCIES EXTERNAS DA SACADA, ESPESSURA 45 MM, SEM USO DE TELA METÁLICA. AF_06/2014</v>
          </cell>
          <cell r="C5617" t="str">
            <v>M2</v>
          </cell>
          <cell r="D5617">
            <v>109.85</v>
          </cell>
        </row>
        <row r="5618">
          <cell r="A5618">
            <v>87821</v>
          </cell>
          <cell r="B5618" t="str">
            <v>EMBOÇO OU MASSA ÚNICA EM ARGAMASSA TRAÇO 1:2:8, PREPARO MECÂNICO COM BETONEIRA 400 L, APLICADA MANUALMENTE EM SUPERFÍCIES EXTERNAS DA SACADA, ESPESSURA MAIOR OU IGUAL A 50 MM, SEM USO DE TELA METÁLICA DE REFORÇO CONTRA FISSURAÇÃO. AF_06/2014</v>
          </cell>
          <cell r="C5618" t="str">
            <v>M2</v>
          </cell>
          <cell r="D5618">
            <v>112.18</v>
          </cell>
        </row>
        <row r="5619">
          <cell r="A5619">
            <v>87823</v>
          </cell>
          <cell r="B5619" t="str">
            <v>EMBOÇO OU MASSA ÚNICA EM ARGAMASSA TRAÇO 1:2:8, PREPARO MANUAL, APLICADA MANUALMENTE EM SUPERFÍCIES EXTERNAS DA SACADA, ESPESSURA MAIOR OU IGUAL A 50 MM, SEM USO DE TELA METÁLICA DE REFORÇO CONTRA FISSURAÇÃO. AF_06/2014</v>
          </cell>
          <cell r="C5619" t="str">
            <v>M2</v>
          </cell>
          <cell r="D5619">
            <v>117.93</v>
          </cell>
        </row>
        <row r="5620">
          <cell r="A5620">
            <v>87824</v>
          </cell>
          <cell r="B5620" t="str">
            <v>EMBOÇO OU MASSA ÚNICA EM ARGAMASSA INDUSTRIALIZADA, PREPARO MECÂNICO E APLICAÇÃO COM EQUIPAMENTO DE MISTURA E PROJEÇÃO DE 1,5 M3/H EM SUPERFÍCIES EXTERNAS DA SACADA, ESPESSURA MAIOR OU IGUAL A 50 MM, SEM USO DE TELA METÁLICA. AF_06/2014</v>
          </cell>
          <cell r="C5620" t="str">
            <v>M2</v>
          </cell>
          <cell r="D5620">
            <v>145.03</v>
          </cell>
        </row>
        <row r="5621">
          <cell r="A5621">
            <v>87825</v>
          </cell>
          <cell r="B5621" t="str">
            <v>EMBOÇO OU MASSA ÚNICA EM ARGAMASSA TRAÇO 1:2:8, PREPARO MECÂNICO COM BETONEIRA 400 L, APLICADA MANUALMENTE NAS PAREDES INTERNAS DA SACADA, ESPESSURA DE 25 MM, SEM USO DE TELA METÁLICA DE REFORÇO CONTRA FISSURAÇÃO. AF_06/2014</v>
          </cell>
          <cell r="C5621" t="str">
            <v>M2</v>
          </cell>
          <cell r="D5621">
            <v>50.91</v>
          </cell>
        </row>
        <row r="5622">
          <cell r="A5622">
            <v>87827</v>
          </cell>
          <cell r="B5622" t="str">
            <v>EMBOÇO OU MASSA ÚNICA EM ARGAMASSA TRAÇO 1:2:8, PREPARO MANUAL, APLICADA MANUALMENTE NAS PAREDES INTERNAS DA SACADA, ESPESSURA DE 25 MM, SEM USO DE TELA METÁLICA DE REFORÇO CONTRA FISSURAÇÃO. AF_06/2014</v>
          </cell>
          <cell r="C5622" t="str">
            <v>M2</v>
          </cell>
          <cell r="D5622">
            <v>54.71</v>
          </cell>
        </row>
        <row r="5623">
          <cell r="A5623">
            <v>87828</v>
          </cell>
          <cell r="B5623" t="str">
            <v>EMBOÇO OU MASSA ÚNICA EM ARGAMASSA INDUSTRIALIZADA, PREPARO MECÂNICO E APLICAÇÃO COM EQUIPAMENTO DE MISTURA E PROJEÇÃO DE 1,5 M3/H NAS PAREDES INTERNAS DA SACADA, ESPESSURA 25 MM, SEM USO DE TELA METÁLICA. AF_06/2014</v>
          </cell>
          <cell r="C5623" t="str">
            <v>M2</v>
          </cell>
          <cell r="D5623">
            <v>73.42</v>
          </cell>
        </row>
        <row r="5624">
          <cell r="A5624">
            <v>87829</v>
          </cell>
          <cell r="B5624" t="str">
            <v>EMBOÇO OU MASSA ÚNICA EM ARGAMASSA TRAÇO 1:2:8, PREPARO MECÂNICO COM BETONEIRA 400 L, APLICADA MANUALMENTE NAS PAREDES INTERNAS DA SACADA, ESPESSURA DE 35 MM, SEM USO DE TELA METÁLICA DE REFORÇO CONTRA FISSURAÇÃO. AF_06/2014</v>
          </cell>
          <cell r="C5624" t="str">
            <v>M2</v>
          </cell>
          <cell r="D5624">
            <v>57.82</v>
          </cell>
        </row>
        <row r="5625">
          <cell r="A5625">
            <v>87831</v>
          </cell>
          <cell r="B5625" t="str">
            <v>EMBOÇO OU MASSA ÚNICA EM ARGAMASSA TRAÇO 1:2:8, PREPARO MANUAL, APLICADA MANUALMENTE NAS PAREDES INTERNAS DA SACADA, ESPESSURA DE 35 MM, SEM USO DE TELA METÁLICA DE REFORÇO CONTRA FISSURAÇÃO. AF_06/2014</v>
          </cell>
          <cell r="C5625" t="str">
            <v>M2</v>
          </cell>
          <cell r="D5625">
            <v>62.91</v>
          </cell>
        </row>
        <row r="5626">
          <cell r="A5626">
            <v>87832</v>
          </cell>
          <cell r="B5626" t="str">
            <v>EMBOÇO OU MASSA ÚNICA EM ARGAMASSA INDUSTRIALIZADA, PREPARO MECÂNICO E APLICAÇÃO COM EQUIPAMENTO DE MISTURA E PROJEÇÃO DE 1,5 M3/H DE ARGAMASSA NAS PAREDES INTERNAS DA SACADA, ESPESSURA 35 MM, SEM USO DE TELA METÁLICA. AF_06/2014</v>
          </cell>
          <cell r="C5626" t="str">
            <v>M2</v>
          </cell>
          <cell r="D5626">
            <v>89.55</v>
          </cell>
        </row>
        <row r="5627">
          <cell r="A5627">
            <v>87834</v>
          </cell>
          <cell r="B5627" t="str">
            <v>REVESTIMENTO DECORATIVO MONOCAMADA APLICADO MANUALMENTE EM PANOS CEGOS DA FACHADA DE UM EDIFÍCIO DE ESTRUTURA CONVENCIONAL, COM ACABAMENTO RASPADO. AF_06/2014</v>
          </cell>
          <cell r="C5627" t="str">
            <v>M2</v>
          </cell>
          <cell r="D5627">
            <v>150.78</v>
          </cell>
        </row>
        <row r="5628">
          <cell r="A5628">
            <v>87835</v>
          </cell>
          <cell r="B5628" t="str">
            <v>REVESTIMENTO DECORATIVO MONOCAMADA APLICADO MANUALMENTE EM PANOS CEGOS DA FACHADA DE UM EDIFÍCIO DE ALVENARIA ESTRUTURAL, COM ACABAMENTO RASPADO. AF_06/2014</v>
          </cell>
          <cell r="C5628" t="str">
            <v>M2</v>
          </cell>
          <cell r="D5628">
            <v>102.64</v>
          </cell>
        </row>
        <row r="5629">
          <cell r="A5629">
            <v>87836</v>
          </cell>
          <cell r="B5629" t="str">
            <v>REVESTIMENTO DECORATIVO MONOCAMADA APLICADO COM EQUIPAMENTO DE PROJEÇÃO EM PANOS CEGOS DA FACHADA DE UM EDIFÍCIO DE ESTRUTURA CONVENCIONAL, COM ACABAMENTO RASPADO. AF_06/2014</v>
          </cell>
          <cell r="C5629" t="str">
            <v>M2</v>
          </cell>
          <cell r="D5629">
            <v>144.44999999999999</v>
          </cell>
        </row>
        <row r="5630">
          <cell r="A5630">
            <v>87837</v>
          </cell>
          <cell r="B5630" t="str">
            <v>REVESTIMENTO DECORATIVO MONOCAMADA APLICADO COM EQUIPAMENTO DE PROJEÇÃO EM PANOS CEGOS DA FACHADA DE UM EDIFÍCIO DE ALVENARIA ESTRUTURAL, COM ACABAMENTO RASPADO. AF_06/2014</v>
          </cell>
          <cell r="C5630" t="str">
            <v>M2</v>
          </cell>
          <cell r="D5630">
            <v>97.06</v>
          </cell>
        </row>
        <row r="5631">
          <cell r="A5631">
            <v>87838</v>
          </cell>
          <cell r="B5631" t="str">
            <v>REVESTIMENTO DECORATIVO MONOCAMADA APLICADO MANUALMENTE EM PANOS DA FACHADA COM PRESENÇA DE VÃOS, DE UM EDIFÍCIO DE ESTRUTURA CONVENCIONAL E ACABAMENTO RASPADO. AF_06/2014</v>
          </cell>
          <cell r="C5631" t="str">
            <v>M2</v>
          </cell>
          <cell r="D5631">
            <v>157.84</v>
          </cell>
        </row>
        <row r="5632">
          <cell r="A5632">
            <v>87839</v>
          </cell>
          <cell r="B5632" t="str">
            <v>REVESTIMENTO DECORATIVO MONOCAMADA APLICADO MANUALMENTE EM PANOS DA FACHADA COM PRESENÇA DE VÃOS, DE UM EDIFÍCIO DE ALVENARIA ESTRUTURAL E ACABAMENTO RASPADO. AF_06/2014</v>
          </cell>
          <cell r="C5632" t="str">
            <v>M2</v>
          </cell>
          <cell r="D5632">
            <v>107.25</v>
          </cell>
        </row>
        <row r="5633">
          <cell r="A5633">
            <v>87840</v>
          </cell>
          <cell r="B5633" t="str">
            <v>REVESTIMENTO DECORATIVO MONOCAMADA APLICADO COM EQUIPAMENTO DE PROJEÇÃO EM PANOS DA FACHADA COM PRESENÇA DE VÃOS, DE UM EDIFÍCIO DE ESTRUTURA CONVENCIONAL E ACABAMENTO RASPADO. AF_06/2014</v>
          </cell>
          <cell r="C5633" t="str">
            <v>M2</v>
          </cell>
          <cell r="D5633">
            <v>150.04</v>
          </cell>
        </row>
        <row r="5634">
          <cell r="A5634">
            <v>87841</v>
          </cell>
          <cell r="B5634" t="str">
            <v>REVESTIMENTO DECORATIVO MONOCAMADA APLICADO COM EQUIPAMENTO DE PROJEÇÃO EM PANOS DA FACHADA COM PRESENÇA DE VÃOS, DE UM EDIFÍCIO DE ALVENARIA ESTRUTURAL E ACABAMENTO RASPADO. AF_06/2014</v>
          </cell>
          <cell r="C5634" t="str">
            <v>M2</v>
          </cell>
          <cell r="D5634">
            <v>100.19</v>
          </cell>
        </row>
        <row r="5635">
          <cell r="A5635">
            <v>87842</v>
          </cell>
          <cell r="B5635" t="str">
            <v>REVESTIMENTO DECORATIVO MONOCAMADA APLICADO MANUALMENTE EM SUPERFÍCIES EXTERNAS DA SACADA DE UM EDIFÍCIO DE ESTRUTURA CONVENCIONAL E ACABAMENTO RASPADO. AF_06/2014</v>
          </cell>
          <cell r="C5635" t="str">
            <v>M2</v>
          </cell>
          <cell r="D5635">
            <v>154.01</v>
          </cell>
        </row>
        <row r="5636">
          <cell r="A5636">
            <v>87843</v>
          </cell>
          <cell r="B5636" t="str">
            <v>REVESTIMENTO DECORATIVO MONOCAMADA APLICADO MANUALMENTE EM SUPERFÍCIES EXTERNAS DA SACADA DE UM EDIFÍCIO DE ALVENARIA ESTRUTURAL E ACABAMENTO RASPADO. AF_06/2014</v>
          </cell>
          <cell r="C5636" t="str">
            <v>M2</v>
          </cell>
          <cell r="D5636">
            <v>113.73</v>
          </cell>
        </row>
        <row r="5637">
          <cell r="A5637">
            <v>87844</v>
          </cell>
          <cell r="B5637" t="str">
            <v>REVESTIMENTO DECORATIVO MONOCAMADA APLICADO COM EQUIPAMENTO DE PROJEÇÃO EM SUPERFÍCIES EXTERNAS DA SACADA DE UM EDIFÍCIO DE ESTRUTURA CONVENCIONAL E ACABAMENTO RASPADO. AF_06/2014</v>
          </cell>
          <cell r="C5637" t="str">
            <v>M2</v>
          </cell>
          <cell r="D5637">
            <v>142.33000000000001</v>
          </cell>
        </row>
        <row r="5638">
          <cell r="A5638">
            <v>87845</v>
          </cell>
          <cell r="B5638" t="str">
            <v>REVESTIMENTO DECORATIVO MONOCAMADA APLICADO COM EQUIPAMENTO DE PROJEÇÃO EM SUPERFÍCIES EXTERNAS DA SACADA DE UM EDIFÍCIO DE ALVENARIA ESTRUTURAL E ACABAMENTO RASPADO. AF_06/2014</v>
          </cell>
          <cell r="C5638" t="str">
            <v>M2</v>
          </cell>
          <cell r="D5638">
            <v>102.83</v>
          </cell>
        </row>
        <row r="5639">
          <cell r="A5639">
            <v>87846</v>
          </cell>
          <cell r="B5639" t="str">
            <v>REVESTIMENTO DECORATIVO MONOCAMADA APLICADO MANUALMENTE EM PANOS CEGOS DA FACHADA DE UM EDIFÍCIO DE ESTRUTURA CONVENCIONAL, COM ACABAMENTO TRAVERTINO. AF_06/2014</v>
          </cell>
          <cell r="C5639" t="str">
            <v>M2</v>
          </cell>
          <cell r="D5639">
            <v>163.13999999999999</v>
          </cell>
        </row>
        <row r="5640">
          <cell r="A5640">
            <v>87847</v>
          </cell>
          <cell r="B5640" t="str">
            <v>REVESTIMENTO DECORATIVO MONOCAMADA APLICADO MANUALMENTE EM PANOS CEGOS DA FACHADA DE UM EDIFÍCIO DE ALVENARIA ESTRUTURAL, COM ACABAMENTO TRAVERTINO. AF_06/2014</v>
          </cell>
          <cell r="C5640" t="str">
            <v>M2</v>
          </cell>
          <cell r="D5640">
            <v>114.99</v>
          </cell>
        </row>
        <row r="5641">
          <cell r="A5641">
            <v>87848</v>
          </cell>
          <cell r="B5641" t="str">
            <v>REVESTIMENTO DECORATIVO MONOCAMADA APLICADO COM EQUIPAMENTO DE PROJEÇÃO EM PANOS CEGOS DA FACHADA DE UM EDIFÍCIO DE ESTRUTURA CONVENCIONAL, COM ACABAMENTO TRAVERTINO. AF_06/2014</v>
          </cell>
          <cell r="C5641" t="str">
            <v>M2</v>
          </cell>
          <cell r="D5641">
            <v>155.72</v>
          </cell>
        </row>
        <row r="5642">
          <cell r="A5642">
            <v>87849</v>
          </cell>
          <cell r="B5642" t="str">
            <v>REVESTIMENTO DECORATIVO MONOCAMADA APLICADO COM EQUIPAMENTO DE PROJEÇÃO EM PANOS CEGOS DA FACHADA DE UM EDIFÍCIO DE ALVENARIA ESTRUTURAL, COM ACABAMENTO TRAVERTINO. AF_06/2014</v>
          </cell>
          <cell r="C5642" t="str">
            <v>M2</v>
          </cell>
          <cell r="D5642">
            <v>108.33</v>
          </cell>
        </row>
        <row r="5643">
          <cell r="A5643">
            <v>87850</v>
          </cell>
          <cell r="B5643" t="str">
            <v>REVESTIMENTO DECORATIVO MONOCAMADA APLICADO MANUALMENTE EM PANOS DA FACHADA COM PRESENÇA DE VÃOS, DE UM EDIFÍCIO DE ESTRUTURA CONVENCIONAL E ACABAMENTO TRAVERTINO. AF_06/2014</v>
          </cell>
          <cell r="C5643" t="str">
            <v>M2</v>
          </cell>
          <cell r="D5643">
            <v>170.22</v>
          </cell>
        </row>
        <row r="5644">
          <cell r="A5644">
            <v>87851</v>
          </cell>
          <cell r="B5644" t="str">
            <v>REVESTIMENTO DECORATIVO MONOCAMADA APLICADO MANUALMENTE EM PANOS DA FACHADA COM PRESENÇA DE VÃOS, DE UM EDIFÍCIO DE ALVENARIA ESTRUTURAL E ACABAMENTO TRAVERTINO. AF_06/2014</v>
          </cell>
          <cell r="C5644" t="str">
            <v>M2</v>
          </cell>
          <cell r="D5644">
            <v>119.63</v>
          </cell>
        </row>
        <row r="5645">
          <cell r="A5645">
            <v>87852</v>
          </cell>
          <cell r="B5645" t="str">
            <v>REVESTIMENTO DECORATIVO MONOCAMADA APLICADO COM EQUIPAMENTO DE PROJEÇÃO EM PANOS DA FACHADA COM PRESENÇA DE VÃOS, DE UM EDIFÍCIO DE ESTRUTURA CONVENCIONAL E ACABAMENTO TRAVERTINO. AF_06/2014</v>
          </cell>
          <cell r="C5645" t="str">
            <v>M2</v>
          </cell>
          <cell r="D5645">
            <v>161.30000000000001</v>
          </cell>
        </row>
        <row r="5646">
          <cell r="A5646">
            <v>87853</v>
          </cell>
          <cell r="B5646" t="str">
            <v>REVESTIMENTO DECORATIVO MONOCAMADA APLICADO COM EQUIPAMENTO DE PROJEÇÃO EM PANOS DA FACHADA COM PRESENÇA DE VÃOS, DE UM EDIFÍCIO DE ALVENARIA ESTRUTURAL E ACABAMENTO TRAVERTINO. AF_06/2014</v>
          </cell>
          <cell r="C5646" t="str">
            <v>M2</v>
          </cell>
          <cell r="D5646">
            <v>111.45</v>
          </cell>
        </row>
        <row r="5647">
          <cell r="A5647">
            <v>87854</v>
          </cell>
          <cell r="B5647" t="str">
            <v>REVESTIMENTO DECORATIVO MONOCAMADA APLICADO MANUALMENTE EM SUPERFÍCIES EXTERNAS DA SACADA DE UM EDIFÍCIO DE ESTRUTURA CONVENCIONAL E ACABAMENTO TRAVERTINO. AF_06/2014</v>
          </cell>
          <cell r="C5647" t="str">
            <v>M2</v>
          </cell>
          <cell r="D5647">
            <v>166.37</v>
          </cell>
        </row>
        <row r="5648">
          <cell r="A5648">
            <v>87855</v>
          </cell>
          <cell r="B5648" t="str">
            <v>REVESTIMENTO DECORATIVO MONOCAMADA APLICADO MANUALMENTE EM SUPERFÍCIES EXTERNAS DA SACADA DE UM EDIFÍCIO DE ALVENARIA ESTRUTURAL E ACABAMENTO TRAVERTINO. AF_06/2014</v>
          </cell>
          <cell r="C5648" t="str">
            <v>M2</v>
          </cell>
          <cell r="D5648">
            <v>126.11</v>
          </cell>
        </row>
        <row r="5649">
          <cell r="A5649">
            <v>87856</v>
          </cell>
          <cell r="B5649" t="str">
            <v>REVESTIMENTO DECORATIVO MONOCAMADA APLICADO COM EQUIPAMENTO DE PROJEÇÃO EM SUPERFÍCIES EXTERNAS DA SACADA DE UM EDIFÍCIO DE ESTRUTURA CONVENCIONAL E ACABAMENTO TRAVERTINO. AF_06/2014</v>
          </cell>
          <cell r="C5649" t="str">
            <v>M2</v>
          </cell>
          <cell r="D5649">
            <v>153.61000000000001</v>
          </cell>
        </row>
        <row r="5650">
          <cell r="A5650">
            <v>87857</v>
          </cell>
          <cell r="B5650" t="str">
            <v>REVESTIMENTO DECORATIVO MONOCAMADA APLICADO COM EQUIPAMENTO DE PROJEÇÃO EM SUPERFÍCIES EXTERNAS DA SACADA DE UM EDIFÍCIO DE ALVENARIA ESTRUTURAL E ACABAMENTO TRAVERTINO. AF_06/2014</v>
          </cell>
          <cell r="C5650" t="str">
            <v>M2</v>
          </cell>
          <cell r="D5650">
            <v>114.09</v>
          </cell>
        </row>
        <row r="5651">
          <cell r="A5651">
            <v>87858</v>
          </cell>
          <cell r="B5651" t="str">
            <v>REVESTIMENTO DECORATIVO MONOCAMADA APLICADO MANUALMENTE NAS PAREDES INTERNAS DA SACADA COM ACABAMENTO RASPADO. AF_06/2014</v>
          </cell>
          <cell r="C5651" t="str">
            <v>M2</v>
          </cell>
          <cell r="D5651">
            <v>110.01</v>
          </cell>
        </row>
        <row r="5652">
          <cell r="A5652">
            <v>87859</v>
          </cell>
          <cell r="B5652" t="str">
            <v>REVESTIMENTO DECORATIVO MONOCAMADA APLICADO MANUALMENTE NAS PAREDES INTERNAS DA SACADA COM ACABAMENTO TRAVERTINO. AF_06/2014</v>
          </cell>
          <cell r="C5652" t="str">
            <v>M2</v>
          </cell>
          <cell r="D5652">
            <v>127.05</v>
          </cell>
        </row>
        <row r="5653">
          <cell r="A5653">
            <v>89048</v>
          </cell>
          <cell r="B5653" t="str">
            <v>(COMPOSIÇÃO REPRESENTATIVA) DO SERVIÇO DE EMBOÇO/MASSA ÚNICA, TRAÇO 1:2:8, PREPARO MECÂNICO, COM BETONEIRA DE 400L, EM PAREDES DE AMBIENTES INTERNOS, COM EXECUÇÃO DE TALISCAS, PARA EDIFICAÇÃO HABITACIONAL MULTIFAMILIAR (PRÉDIO). AF_11/2014</v>
          </cell>
          <cell r="C5653" t="str">
            <v>M2</v>
          </cell>
          <cell r="D5653">
            <v>25.08</v>
          </cell>
        </row>
        <row r="5654">
          <cell r="A5654">
            <v>89049</v>
          </cell>
          <cell r="B5654" t="str">
            <v>(COMPOSIÇÃO REPRESENTATIVA) DO SERVIÇO DE APLICAÇÃO MANUAL DE GESSO DESEMPENADO (SEM TALISCAS) EM TETO, ESPESSURA 0,5 CM, PARA EDIFICAÇÃO HABITACIONAL MULTIFAMILIAR (PRÉDIO). AF_11/2014</v>
          </cell>
          <cell r="C5654" t="str">
            <v>M2</v>
          </cell>
          <cell r="D5654">
            <v>17.64</v>
          </cell>
        </row>
        <row r="5655">
          <cell r="A5655">
            <v>89173</v>
          </cell>
          <cell r="B5655" t="str">
            <v>(COMPOSIÇÃO REPRESENTATIVA) DO SERVIÇO DE EMBOÇO/MASSA ÚNICA, APLICADO MANUALMENTE, TRAÇO 1:2:8, EM BETONEIRA DE 400L, PAREDES INTERNAS, COM EXECUÇÃO DE TALISCAS, EDIFICAÇÃO HABITACIONAL UNIFAMILIAR (CASAS) E EDIFICAÇÃO PÚBLICA PADRÃO. AF_12/2014</v>
          </cell>
          <cell r="C5655" t="str">
            <v>M2</v>
          </cell>
          <cell r="D5655">
            <v>24.64</v>
          </cell>
        </row>
        <row r="5656">
          <cell r="A5656">
            <v>90406</v>
          </cell>
          <cell r="B5656" t="str">
            <v>MASSA ÚNICA, PARA RECEBIMENTO DE PINTURA, EM ARGAMASSA TRAÇO 1:2:8, PREPARO MECÂNICO COM BETONEIRA 400L, APLICADA MANUALMENTE EM TETO, ESPESSURA DE 20MM, COM EXECUÇÃO DE TALISCAS. AF_03/2015</v>
          </cell>
          <cell r="C5656" t="str">
            <v>M2</v>
          </cell>
          <cell r="D5656">
            <v>32.729999999999997</v>
          </cell>
        </row>
        <row r="5657">
          <cell r="A5657">
            <v>90407</v>
          </cell>
          <cell r="B5657" t="str">
            <v>MASSA ÚNICA, PARA RECEBIMENTO DE PINTURA, EM ARGAMASSA TRAÇO 1:2:8, PREPARO MANUAL, APLICADA MANUALMENTE EM TETO, ESPESSURA DE 20MM, COM EXECUÇÃO DE TALISCAS. AF_03/2015</v>
          </cell>
          <cell r="C5657" t="str">
            <v>M2</v>
          </cell>
          <cell r="D5657">
            <v>36.72</v>
          </cell>
        </row>
        <row r="5658">
          <cell r="A5658">
            <v>90408</v>
          </cell>
          <cell r="B5658" t="str">
            <v>MASSA ÚNICA, PARA RECEBIMENTO DE PINTURA, EM ARGAMASSA TRAÇO 1:2:8, PREPARO MECÂNICO COM BETONEIRA 400L, APLICADA MANUALMENTE EM TETO, ESPESSURA DE 10MM, COM EXECUÇÃO DE TALISCAS. AF_03/2015</v>
          </cell>
          <cell r="C5658" t="str">
            <v>M2</v>
          </cell>
          <cell r="D5658">
            <v>24.03</v>
          </cell>
        </row>
        <row r="5659">
          <cell r="A5659">
            <v>90409</v>
          </cell>
          <cell r="B5659" t="str">
            <v>MASSA ÚNICA, PARA RECEBIMENTO DE PINTURA, EM ARGAMASSA TRAÇO 1:2:8, PREPARO MANUAL, APLICADA MANUALMENTE EM TETO, ESPESSURA DE 10MM, COM EXECUÇÃO DE TALISCAS. AF_03/2015</v>
          </cell>
          <cell r="C5659" t="str">
            <v>M2</v>
          </cell>
          <cell r="D5659">
            <v>26.29</v>
          </cell>
        </row>
        <row r="5660">
          <cell r="A5660">
            <v>84084</v>
          </cell>
          <cell r="B5660" t="str">
            <v>APICOAMENTO MANUAL DE SUPERFICIE DE CONCRETO</v>
          </cell>
          <cell r="C5660" t="str">
            <v>M2</v>
          </cell>
          <cell r="D5660">
            <v>6.38</v>
          </cell>
        </row>
        <row r="5661">
          <cell r="A5661">
            <v>87242</v>
          </cell>
          <cell r="B5661" t="str">
            <v>REVESTIMENTO CERÂMICO PARA PAREDES EXTERNAS EM PASTILHAS DE PORCELANA 5 X 5 CM (PLACAS DE 30 X 30 CM), ALINHADAS A PRUMO, APLICADO EM PANOS COM VÃOS. AF_06/2014</v>
          </cell>
          <cell r="C5661" t="str">
            <v>M2</v>
          </cell>
          <cell r="D5661">
            <v>212.5</v>
          </cell>
        </row>
        <row r="5662">
          <cell r="A5662">
            <v>87243</v>
          </cell>
          <cell r="B5662" t="str">
            <v>REVESTIMENTO CERÂMICO PARA PAREDES EXTERNAS EM PASTILHAS DE PORCELANA 5 X 5 CM (PLACAS DE 30 X 30 CM), ALINHADAS A PRUMO, APLICADO EM PANOS SEM VÃOS. AF_06/2014</v>
          </cell>
          <cell r="C5662" t="str">
            <v>M2</v>
          </cell>
          <cell r="D5662">
            <v>195.72</v>
          </cell>
        </row>
        <row r="5663">
          <cell r="A5663">
            <v>87244</v>
          </cell>
          <cell r="B5663" t="str">
            <v>REVESTIMENTO CERÂMICO PARA PAREDES EXTERNAS EM PASTILHAS DE PORCELANA 5 X 5 CM (PLACAS DE 30 X 30 CM), ALINHADAS A PRUMO, APLICADO EM SUPERFÍCIES EXTERNAS DA SACADA. AF_06/2014</v>
          </cell>
          <cell r="C5663" t="str">
            <v>M2</v>
          </cell>
          <cell r="D5663">
            <v>205.53</v>
          </cell>
        </row>
        <row r="5664">
          <cell r="A5664">
            <v>87245</v>
          </cell>
          <cell r="B5664" t="str">
            <v>REVESTIMENTO CERÂMICO PARA PAREDES EXTERNAS EM PASTILHAS DE PORCELANA 5 X 5 CM (PLACAS DE 30 X 30 CM), ALINHADAS A PRUMO, APLICADO EM SUPERFÍCIES INTERNAS DA SACADA. AF_06/2014</v>
          </cell>
          <cell r="C5664" t="str">
            <v>M2</v>
          </cell>
          <cell r="D5664">
            <v>246.63</v>
          </cell>
        </row>
        <row r="5665">
          <cell r="A5665">
            <v>87264</v>
          </cell>
          <cell r="B5665" t="str">
            <v>REVESTIMENTO CERÂMICO PARA PAREDES INTERNAS COM PLACAS TIPO ESMALTADA EXTRA DE DIMENSÕES 20X20 CM APLICADAS EM AMBIENTES DE ÁREA MENOR QUE 5 M² NA ALTURA INTEIRA DAS PAREDES. AF_06/2014</v>
          </cell>
          <cell r="C5665" t="str">
            <v>M2</v>
          </cell>
          <cell r="D5665">
            <v>43.25</v>
          </cell>
        </row>
        <row r="5666">
          <cell r="A5666">
            <v>87265</v>
          </cell>
          <cell r="B5666" t="str">
            <v>REVESTIMENTO CERÂMICO PARA PAREDES INTERNAS COM PLACAS TIPO ESMALTADA EXTRA DE DIMENSÕES 20X20 CM APLICADAS EM AMBIENTES DE ÁREA MAIOR QUE 5 M² NA ALTURA INTEIRA DAS PAREDES. AF_06/2014</v>
          </cell>
          <cell r="C5666" t="str">
            <v>M2</v>
          </cell>
          <cell r="D5666">
            <v>37.07</v>
          </cell>
        </row>
        <row r="5667">
          <cell r="A5667">
            <v>87266</v>
          </cell>
          <cell r="B5667" t="str">
            <v>REVESTIMENTO CERÂMICO PARA PAREDES INTERNAS COM PLACAS TIPO ESMALTADA EXTRA DE DIMENSÕES 20X20 CM APLICADAS EM AMBIENTES DE ÁREA MENOR QUE 5 M² A MEIA ALTURA DAS PAREDES. AF_06/2014</v>
          </cell>
          <cell r="C5667" t="str">
            <v>M2</v>
          </cell>
          <cell r="D5667">
            <v>45.46</v>
          </cell>
        </row>
        <row r="5668">
          <cell r="A5668">
            <v>87267</v>
          </cell>
          <cell r="B5668" t="str">
            <v>REVESTIMENTO CERÂMICO PARA PAREDES INTERNAS COM PLACAS TIPO ESMALTADA EXTRA DE DIMENSÕES 20X20 CM APLICADAS EM AMBIENTES DE ÁREA MAIOR QUE 5 M² A MEIA ALTURA DAS PAREDES. AF_06/2014</v>
          </cell>
          <cell r="C5668" t="str">
            <v>M2</v>
          </cell>
          <cell r="D5668">
            <v>42.69</v>
          </cell>
        </row>
        <row r="5669">
          <cell r="A5669">
            <v>87268</v>
          </cell>
          <cell r="B5669" t="str">
            <v>REVESTIMENTO CERÂMICO PARA PAREDES INTERNAS COM PLACAS TIPO ESMALTADA EXTRA DE DIMENSÕES 25X35 CM APLICADAS EM AMBIENTES DE ÁREA MENOR QUE 5 M² NA ALTURA INTEIRA DAS PAREDES. AF_06/2014</v>
          </cell>
          <cell r="C5669" t="str">
            <v>M2</v>
          </cell>
          <cell r="D5669">
            <v>46.81</v>
          </cell>
        </row>
        <row r="5670">
          <cell r="A5670">
            <v>87269</v>
          </cell>
          <cell r="B5670" t="str">
            <v>REVESTIMENTO CERÂMICO PARA PAREDES INTERNAS COM PLACAS TIPO ESMALTADA EXTRA DE DIMENSÕES 25X35 CM APLICADAS EM AMBIENTES DE ÁREA MAIOR QUE 5 M² NA ALTURA INTEIRA DAS PAREDES. AF_06/2014</v>
          </cell>
          <cell r="C5670" t="str">
            <v>M2</v>
          </cell>
          <cell r="D5670">
            <v>40.1</v>
          </cell>
        </row>
        <row r="5671">
          <cell r="A5671">
            <v>87270</v>
          </cell>
          <cell r="B5671" t="str">
            <v>REVESTIMENTO CERÂMICO PARA PAREDES INTERNAS COM PLACAS TIPO ESMALTADA EXTRA DE DIMENSÕES 25X35 CM APLICADAS EM AMBIENTES DE ÁREA MENOR QUE 5 M² A MEIA ALTURA DAS PAREDES. AF_06/2014</v>
          </cell>
          <cell r="C5671" t="str">
            <v>M2</v>
          </cell>
          <cell r="D5671">
            <v>48.68</v>
          </cell>
        </row>
        <row r="5672">
          <cell r="A5672">
            <v>87271</v>
          </cell>
          <cell r="B5672" t="str">
            <v>REVESTIMENTO CERÂMICO PARA PAREDES INTERNAS COM PLACAS TIPO ESMALTADA EXTRA DE DIMENSÕES 25X35 CM APLICADAS EM AMBIENTES DE ÁREA MAIOR QUE 5 M² A MEIA ALTURA DAS PAREDES. AF_06/2014</v>
          </cell>
          <cell r="C5672" t="str">
            <v>M2</v>
          </cell>
          <cell r="D5672">
            <v>45.53</v>
          </cell>
        </row>
        <row r="5673">
          <cell r="A5673">
            <v>87272</v>
          </cell>
          <cell r="B5673" t="str">
            <v>REVESTIMENTO CERÂMICO PARA PAREDES INTERNAS COM PLACAS TIPO ESMALTADA EXTRA  DE DIMENSÕES 33X45 CM APLICADAS EM AMBIENTES DE ÁREA MENOR QUE 5 M² NA ALTURA INTEIRA DAS PAREDES. AF_06/2014</v>
          </cell>
          <cell r="C5673" t="str">
            <v>M2</v>
          </cell>
          <cell r="D5673">
            <v>50.32</v>
          </cell>
        </row>
        <row r="5674">
          <cell r="A5674">
            <v>87273</v>
          </cell>
          <cell r="B5674" t="str">
            <v>REVESTIMENTO CERÂMICO PARA PAREDES INTERNAS COM PLACAS TIPO ESMALTADA EXTRA DE DIMENSÕES 33X45 CM APLICADAS EM AMBIENTES DE ÁREA MAIOR QUE 5 M² NA ALTURA INTEIRA DAS PAREDES. AF_06/2014</v>
          </cell>
          <cell r="C5674" t="str">
            <v>M2</v>
          </cell>
          <cell r="D5674">
            <v>42.09</v>
          </cell>
        </row>
        <row r="5675">
          <cell r="A5675">
            <v>87274</v>
          </cell>
          <cell r="B5675" t="str">
            <v>REVESTIMENTO CERÂMICO PARA PAREDES INTERNAS COM PLACAS TIPO ESMALTADA EXTRA DE DIMENSÕES 33X45 CM APLICADAS EM AMBIENTES DE ÁREA MENOR QUE 5 M² A MEIA ALTURA DAS PAREDES. AF_06/2014</v>
          </cell>
          <cell r="C5675" t="str">
            <v>M2</v>
          </cell>
          <cell r="D5675">
            <v>51.63</v>
          </cell>
        </row>
        <row r="5676">
          <cell r="A5676">
            <v>87275</v>
          </cell>
          <cell r="B5676" t="str">
            <v>REVESTIMENTO CERÂMICO PARA PAREDES INTERNAS COM PLACAS TIPO ESMALTADA EXTRA  DE DIMENSÕES 33X45 CM APLICADAS EM AMBIENTES DE ÁREA MAIOR QUE 5 M² A MEIA ALTURA DAS PAREDES. AF_06/2014</v>
          </cell>
          <cell r="C5676" t="str">
            <v>M2</v>
          </cell>
          <cell r="D5676">
            <v>48.81</v>
          </cell>
        </row>
        <row r="5677">
          <cell r="A5677">
            <v>88786</v>
          </cell>
          <cell r="B5677" t="str">
            <v>REVESTIMENTO CERÂMICO PARA PAREDES EXTERNAS EM PASTILHAS DE PORCELANA 2,5 X 2,5 CM (PLACAS DE 30 X 30 CM), ALINHADAS A PRUMO, APLICADO EM PANOS COM VÃOS. AF_10/2014</v>
          </cell>
          <cell r="C5677" t="str">
            <v>M2</v>
          </cell>
          <cell r="D5677">
            <v>236.88</v>
          </cell>
        </row>
        <row r="5678">
          <cell r="A5678">
            <v>88787</v>
          </cell>
          <cell r="B5678" t="str">
            <v>REVESTIMENTO CERÂMICO PARA PAREDES EXTERNAS EM PASTILHAS DE PORCELANA 2,5 X 2,5 CM (PLACAS DE 30 X 30 CM), ALINHADAS A PRUMO, APLICADO EM PANOS SEM VÃOS. AF_10/2014</v>
          </cell>
          <cell r="C5678" t="str">
            <v>M2</v>
          </cell>
          <cell r="D5678">
            <v>218.99</v>
          </cell>
        </row>
        <row r="5679">
          <cell r="A5679">
            <v>88788</v>
          </cell>
          <cell r="B5679" t="str">
            <v>REVESTIMENTO CERÂMICO PARA PAREDES EXTERNAS EM PASTILHAS DE PORCELANA 2,5 X 2,5 CM (PLACAS DE 30 X 30 CM), ALINHADAS A PRUMO, APLICADO EM SUPERFÍCIES EXTERNAS DA SACADA. AF_10/2014</v>
          </cell>
          <cell r="C5679" t="str">
            <v>M2</v>
          </cell>
          <cell r="D5679">
            <v>228.8</v>
          </cell>
        </row>
        <row r="5680">
          <cell r="A5680">
            <v>88789</v>
          </cell>
          <cell r="B5680" t="str">
            <v>REVESTIMENTO CERÂMICO PARA PAREDES EXTERNAS EM PASTILHAS DE PORCELANA 2,5 X 2,5 CM (PLACAS DE 30 X 30 CM), ALINHADAS A PRUMO, APLICADO EM SUPERFÍCIES INTERNAS DA SACADA. AF_10/2014</v>
          </cell>
          <cell r="C5680" t="str">
            <v>M2</v>
          </cell>
          <cell r="D5680">
            <v>273.73</v>
          </cell>
        </row>
        <row r="5681">
          <cell r="A5681">
            <v>89045</v>
          </cell>
          <cell r="B5681" t="str">
            <v>(COMPOSIÇÃO REPRESENTATIVA) DO SERVIÇO DE REVESTIMENTO CERÂMICO PARA AMBIENTES DE ÁREAS MOLHADAS, MEIA PAREDE OU PAREDE INTEIRA, COM PLACAS TIPO GRÊS OU SEMI-GRÊS, DIMENSÕES 20X20 CM, PARA EDIFICAÇÃO HABITACIONAL MULTIFAMILIAR (PRÉDIO). AF_11/2014</v>
          </cell>
          <cell r="C5681" t="str">
            <v>M2</v>
          </cell>
          <cell r="D5681">
            <v>43.09</v>
          </cell>
        </row>
        <row r="5682">
          <cell r="A5682">
            <v>89170</v>
          </cell>
          <cell r="B5682" t="str">
            <v>(COMPOSIÇÃO REPRESENTATIVA) DO SERVIÇO DE REVESTIMENTO CERÂMICO PARA PAREDES INTERNAS, MEIA PAREDE, OU PAREDE INTEIRA, PLACAS GRÊS OU SEMI-GRÊS DE 20X20 CM, PARA EDIFICAÇÕES HABITACIONAIS UNIFAMILIAR (CASAS) E EDIFICAÇÕES PÚBLICAS PADRÃO. AF_11/2014</v>
          </cell>
          <cell r="C5682" t="str">
            <v>M2</v>
          </cell>
          <cell r="D5682">
            <v>41.53</v>
          </cell>
        </row>
        <row r="5683">
          <cell r="A5683">
            <v>93392</v>
          </cell>
          <cell r="B5683" t="str">
            <v>REVESTIMENTO CERÂMICO PARA PAREDES INTERNAS COM PLACAS TIPO ESMALTADA PADRÃO POPULAR DE DIMENSÕES 20X20 CM, ARGAMASSA TIPO AC I, APLICADAS EM AMBIENTES DE ÁREA MENOR QUE 5 M2 NA ALTURA INTEIRA DAS PAREDES. AF_06/2014</v>
          </cell>
          <cell r="C5683" t="str">
            <v>M2</v>
          </cell>
          <cell r="D5683">
            <v>35.700000000000003</v>
          </cell>
        </row>
        <row r="5684">
          <cell r="A5684">
            <v>93393</v>
          </cell>
          <cell r="B5684" t="str">
            <v>REVESTIMENTO CERÂMICO PARA PAREDES INTERNAS COM PLACAS TIPO ESMALTADA PADRÃO POPULAR DE DIMENSÕES 20X20 CM, ARGAMASSA TIPO AC I, APLICADAS EM AMBIENTES DE ÁREA MAIOR QUE 5 M2 NA ALTURA INTEIRA DAS PAREDES. AF_06/2014</v>
          </cell>
          <cell r="C5684" t="str">
            <v>M2</v>
          </cell>
          <cell r="D5684">
            <v>29.6</v>
          </cell>
        </row>
        <row r="5685">
          <cell r="A5685">
            <v>93394</v>
          </cell>
          <cell r="B5685" t="str">
            <v>REVESTIMENTO CERÂMICO PARA PAREDES INTERNAS COM PLACAS TIPO ESMALTADA PADRÃO POPULAR DE DIMENSÕES 20X20 CM, ARGAMASSA TIPO AC I, APLICADAS EM AMBIENTES DE ÁREA MENOR QUE 5 M2 A MEIA ALTURA DAS PAREDES. AF_06/2014</v>
          </cell>
          <cell r="C5685" t="str">
            <v>M2</v>
          </cell>
          <cell r="D5685">
            <v>37.909999999999997</v>
          </cell>
        </row>
        <row r="5686">
          <cell r="A5686">
            <v>93395</v>
          </cell>
          <cell r="B5686" t="str">
            <v>REVESTIMENTO CERÂMICO PARA PAREDES INTERNAS COM PLACAS TIPO ESMALTADA PADRÃO POPULAR DE DIMENSÕES 20X20 CM, ARGAMASSA TIPO AC I, APLICADAS EM AMBIENTES DE ÁREA MAIOR QUE 5 M2 A MEIA ALTURA DAS PAREDES. AF_06/2014</v>
          </cell>
          <cell r="C5686" t="str">
            <v>M2</v>
          </cell>
          <cell r="D5686">
            <v>35.14</v>
          </cell>
        </row>
        <row r="5687">
          <cell r="A5687">
            <v>99194</v>
          </cell>
          <cell r="B5687" t="str">
            <v>REVESTIMENTO CERÂMICO PARA PAREDES INTERNAS COM PLACAS TIPO ESMALTADA PADRÃO POPULAR DE DIMENSÕES 20X20 CM, ARGAMASSA TIPO AC III, APLICADAS EM AMBIENTES DE ÁREA MENOR QUE 5 M2 NA ALTURA INTEIRA DAS PAREDES. AF_06/2014</v>
          </cell>
          <cell r="C5687" t="str">
            <v>M2</v>
          </cell>
          <cell r="D5687">
            <v>41.68</v>
          </cell>
        </row>
        <row r="5688">
          <cell r="A5688">
            <v>99195</v>
          </cell>
          <cell r="B5688" t="str">
            <v>REVESTIMENTO CERÂMICO PARA PAREDES INTERNAS COM PLACAS TIPO ESMALTADA PADRÃO POPULAR DE DIMENSÕES 20X20 CM, ARGAMASSA TIPO AC III, APLICADAS EM AMBIENTES DE ÁREA MAIOR QUE 5 M2 NA ALTURA INTEIRA DAS PAREDES. AF_06/2014</v>
          </cell>
          <cell r="C5688" t="str">
            <v>M2</v>
          </cell>
          <cell r="D5688">
            <v>35.58</v>
          </cell>
        </row>
        <row r="5689">
          <cell r="A5689">
            <v>99196</v>
          </cell>
          <cell r="B5689" t="str">
            <v>REVESTIMENTO CERÂMICO PARA PAREDES INTERNAS COM PLACAS TIPO ESMALTADA PADRÃO POPULAR DE DIMENSÕES 20X20 CM, ARGAMASSA TIPO AC III, APLICADAS EM AMBIENTES DE ÁREA MENOR QUE 5 M2 A MEIA ALTURA DAS PAREDES. AF_06/2014</v>
          </cell>
          <cell r="C5689" t="str">
            <v>M2</v>
          </cell>
          <cell r="D5689">
            <v>43.89</v>
          </cell>
        </row>
        <row r="5690">
          <cell r="A5690">
            <v>99198</v>
          </cell>
          <cell r="B5690" t="str">
            <v>REVESTIMENTO CERÂMICO PARA PAREDES INTERNAS COM PLACAS TIPO ESMALTADA PADRÃO POPULAR DE DIMENSÕES 20X20 CM, ARGAMASSA TIPO AC III, APLICADAS EM AMBIENTES DE ÁREA MAIOR QUE 5 M2 A MEIA ALTURA DAS PAREDES. AF_06/2014</v>
          </cell>
          <cell r="C5690" t="str">
            <v>M2</v>
          </cell>
          <cell r="D5690">
            <v>41.12</v>
          </cell>
        </row>
        <row r="5691">
          <cell r="A5691">
            <v>84088</v>
          </cell>
          <cell r="B5691" t="str">
            <v>PEITORIL EM MARMORE BRANCO, LARGURA DE 15CM, ASSENTADO COM ARGAMASSA TRACO 1:4 (CIMENTO E AREIA MEDIA), PREPARO MANUAL DA ARGAMASSA</v>
          </cell>
          <cell r="C5691" t="str">
            <v>M</v>
          </cell>
          <cell r="D5691">
            <v>81.63</v>
          </cell>
        </row>
        <row r="5692">
          <cell r="A5692">
            <v>84089</v>
          </cell>
          <cell r="B5692" t="str">
            <v>PEITORIL EM MARMORE BRANCO, LARGURA DE 25CM, ASSENTADO COM ARGAMASSA TRACO 1:3 (CIMENTO E AREIA MEDIA), PREPARO MANUAL DA ARGAMASSA</v>
          </cell>
          <cell r="C5692" t="str">
            <v>M</v>
          </cell>
          <cell r="D5692">
            <v>115.45</v>
          </cell>
        </row>
        <row r="5693">
          <cell r="A5693">
            <v>40675</v>
          </cell>
          <cell r="B5693" t="str">
            <v>ASSENTAMENTO DE PEITORIL COM ARGAMASSA DE CIMENTO COLANTE</v>
          </cell>
          <cell r="C5693" t="str">
            <v>M</v>
          </cell>
          <cell r="D5693">
            <v>4.22</v>
          </cell>
        </row>
        <row r="5694">
          <cell r="A5694">
            <v>84093</v>
          </cell>
          <cell r="B5694" t="str">
            <v>TABEIRA DE MADEIRA LEI, 1A QUALIDADE, 2,5X30,0CM PARA BEIRAL DE TELHADO</v>
          </cell>
          <cell r="C5694" t="str">
            <v>M</v>
          </cell>
          <cell r="D5694">
            <v>25.03</v>
          </cell>
        </row>
        <row r="5695">
          <cell r="A5695">
            <v>96112</v>
          </cell>
          <cell r="B5695" t="str">
            <v>FORRO EM MADEIRA PINUS, PARA AMBIENTES RESIDENCIAIS, INCLUSIVE ESTRUTURA DE FIXAÇÃO. AF_05/2017</v>
          </cell>
          <cell r="C5695" t="str">
            <v>M2</v>
          </cell>
          <cell r="D5695">
            <v>88.08</v>
          </cell>
        </row>
        <row r="5696">
          <cell r="A5696">
            <v>96117</v>
          </cell>
          <cell r="B5696" t="str">
            <v>FORRO EM MADEIRA PINUS, PARA AMBIENTES COMERCIAIS, INCLUSIVE ESTRUTURA DE FIXAÇÃO. AF_05/2017</v>
          </cell>
          <cell r="C5696" t="str">
            <v>M2</v>
          </cell>
          <cell r="D5696">
            <v>97.1</v>
          </cell>
        </row>
        <row r="5697">
          <cell r="A5697">
            <v>96122</v>
          </cell>
          <cell r="B5697" t="str">
            <v>ACABAMENTOS PARA FORRO (RODA-FORRO EM MADEIRA PINUS). AF_05/2017</v>
          </cell>
          <cell r="C5697" t="str">
            <v>M</v>
          </cell>
          <cell r="D5697">
            <v>21.71</v>
          </cell>
        </row>
        <row r="5698">
          <cell r="A5698">
            <v>96109</v>
          </cell>
          <cell r="B5698" t="str">
            <v>FORRO EM PLACAS DE GESSO, PARA AMBIENTES RESIDENCIAIS. AF_05/2017_P</v>
          </cell>
          <cell r="C5698" t="str">
            <v>M2</v>
          </cell>
          <cell r="D5698">
            <v>37.950000000000003</v>
          </cell>
        </row>
        <row r="5699">
          <cell r="A5699">
            <v>96110</v>
          </cell>
          <cell r="B5699" t="str">
            <v>FORRO EM DRYWALL, PARA AMBIENTES RESIDENCIAIS, INCLUSIVE ESTRUTURA DE FIXAÇÃO. AF_05/2017_P</v>
          </cell>
          <cell r="C5699" t="str">
            <v>M2</v>
          </cell>
          <cell r="D5699">
            <v>56.98</v>
          </cell>
        </row>
        <row r="5700">
          <cell r="A5700">
            <v>96113</v>
          </cell>
          <cell r="B5700" t="str">
            <v>FORRO EM PLACAS DE GESSO, PARA AMBIENTES COMERCIAIS. AF_05/2017_P</v>
          </cell>
          <cell r="C5700" t="str">
            <v>M2</v>
          </cell>
          <cell r="D5700">
            <v>33.950000000000003</v>
          </cell>
        </row>
        <row r="5701">
          <cell r="A5701">
            <v>96114</v>
          </cell>
          <cell r="B5701" t="str">
            <v>FORRO EM DRYWALL, PARA AMBIENTES COMERCIAIS, INCLUSIVE ESTRUTURA DE FIXAÇÃO. AF_05/2017_P</v>
          </cell>
          <cell r="C5701" t="str">
            <v>M2</v>
          </cell>
          <cell r="D5701">
            <v>58.77</v>
          </cell>
        </row>
        <row r="5702">
          <cell r="A5702">
            <v>96120</v>
          </cell>
          <cell r="B5702" t="str">
            <v>ACABAMENTOS PARA FORRO (MOLDURA DE GESSO). AF_05/2017</v>
          </cell>
          <cell r="C5702" t="str">
            <v>M</v>
          </cell>
          <cell r="D5702">
            <v>2.64</v>
          </cell>
        </row>
        <row r="5703">
          <cell r="A5703">
            <v>96123</v>
          </cell>
          <cell r="B5703" t="str">
            <v>ACABAMENTOS PARA FORRO (MOLDURA EM DRYWALL, COM LARGURA DE 15 CM). AF_05/2017_P</v>
          </cell>
          <cell r="C5703" t="str">
            <v>M</v>
          </cell>
          <cell r="D5703">
            <v>23.77</v>
          </cell>
        </row>
        <row r="5704">
          <cell r="A5704">
            <v>99054</v>
          </cell>
          <cell r="B5704" t="str">
            <v>ACABAMENTOS PARA FORRO (SANCA DE GESSO MONTADA NA OBRA). AF_05/2017_P</v>
          </cell>
          <cell r="C5704" t="str">
            <v>M2</v>
          </cell>
          <cell r="D5704">
            <v>46.29</v>
          </cell>
        </row>
        <row r="5705">
          <cell r="A5705">
            <v>72200</v>
          </cell>
          <cell r="B5705" t="str">
            <v>REVESTIMENTO EM LAMINADO MELAMINICO TEXTURIZADO, ESPESSURA 0,8 MM, FIXADO COM COLA</v>
          </cell>
          <cell r="C5705" t="str">
            <v>M2</v>
          </cell>
          <cell r="D5705">
            <v>91.75</v>
          </cell>
        </row>
        <row r="5706">
          <cell r="A5706" t="str">
            <v>73807/1</v>
          </cell>
          <cell r="B5706" t="str">
            <v>CORRIMAO EM MARMORITE, LARGURA 15CM</v>
          </cell>
          <cell r="C5706" t="str">
            <v>M</v>
          </cell>
          <cell r="D5706">
            <v>92.71</v>
          </cell>
        </row>
        <row r="5707">
          <cell r="A5707">
            <v>72201</v>
          </cell>
          <cell r="B5707" t="str">
            <v>RECOLOCACO DE FORROS EM REGUA DE PVC E PERFIS, CONSIDERANDO REAPROVEITAMENTO DO MATERIAL</v>
          </cell>
          <cell r="C5707" t="str">
            <v>M2</v>
          </cell>
          <cell r="D5707">
            <v>11.11</v>
          </cell>
        </row>
        <row r="5708">
          <cell r="A5708">
            <v>96111</v>
          </cell>
          <cell r="B5708" t="str">
            <v>FORRO EM RÉGUAS DE PVC, FRISADO, PARA AMBIENTES RESIDENCIAIS, INCLUSIVE ESTRUTURA DE FIXAÇÃO. AF_05/2017_P</v>
          </cell>
          <cell r="C5708" t="str">
            <v>M2</v>
          </cell>
          <cell r="D5708">
            <v>35.770000000000003</v>
          </cell>
        </row>
        <row r="5709">
          <cell r="A5709">
            <v>96116</v>
          </cell>
          <cell r="B5709" t="str">
            <v>FORRO EM RÉGUAS DE PVC, FRISADO, PARA AMBIENTES COMERCIAIS, INCLUSIVE ESTRUTURA DE FIXAÇÃO. AF_05/2017_P</v>
          </cell>
          <cell r="C5709" t="str">
            <v>M2</v>
          </cell>
          <cell r="D5709">
            <v>39.57</v>
          </cell>
        </row>
        <row r="5710">
          <cell r="A5710">
            <v>96121</v>
          </cell>
          <cell r="B5710" t="str">
            <v>ACABAMENTOS PARA FORRO (RODA-FORRO EM PERFIL METÁLICO E PLÁSTICO). AF_05/2017</v>
          </cell>
          <cell r="C5710" t="str">
            <v>M</v>
          </cell>
          <cell r="D5710">
            <v>7.03</v>
          </cell>
        </row>
        <row r="5711">
          <cell r="A5711">
            <v>96485</v>
          </cell>
          <cell r="B5711" t="str">
            <v>FORRO EM RÉGUAS DE PVC, LISO, PARA AMBIENTES RESIDENCIAIS, INCLUSIVE ESTRUTURA DE FIXAÇÃO. AF_05/2017_P</v>
          </cell>
          <cell r="C5711" t="str">
            <v>M2</v>
          </cell>
          <cell r="D5711">
            <v>40.89</v>
          </cell>
        </row>
        <row r="5712">
          <cell r="A5712">
            <v>96486</v>
          </cell>
          <cell r="B5712" t="str">
            <v>FORRO DE PVC, LISO, PARA AMBIENTES COMERCIAIS, INCLUSIVE ESTRUTURA DE FIXAÇÃO. AF_05/2017_P</v>
          </cell>
          <cell r="C5712" t="str">
            <v>M2</v>
          </cell>
          <cell r="D5712">
            <v>45</v>
          </cell>
        </row>
        <row r="5713">
          <cell r="A5713">
            <v>72198</v>
          </cell>
          <cell r="B5713" t="str">
            <v>ISOLAMENTO TERMICO COM ARGAMASSA TRACO 1:3 (CIMENTO E AREIA GROSSA NAO PENEIRADA), COM ADICAO DE PEROLAS DE ISOPOR, ESPESSURA 6CM, PREPARO MANUAL DA ARGAMASSA</v>
          </cell>
          <cell r="C5713" t="str">
            <v>M2</v>
          </cell>
          <cell r="D5713">
            <v>104.07</v>
          </cell>
        </row>
        <row r="5714">
          <cell r="A5714" t="str">
            <v>73833/1</v>
          </cell>
          <cell r="B5714" t="str">
            <v>ISOLAMENTO TERMICO COM MANTA DE LA DE VIDRO, ESPESSURA 2,5CM</v>
          </cell>
          <cell r="C5714" t="str">
            <v>M2</v>
          </cell>
          <cell r="D5714">
            <v>64.11</v>
          </cell>
        </row>
        <row r="5715">
          <cell r="A5715">
            <v>83730</v>
          </cell>
          <cell r="B5715" t="str">
            <v>REPARO ESTRUTURAL DE ESTRUTURAS DE CONCRETO COM ARGAMASSA POLIMERICA DE ALTO DESEMPENHO, E=2 CM</v>
          </cell>
          <cell r="C5715" t="str">
            <v>M2</v>
          </cell>
          <cell r="D5715">
            <v>142.09</v>
          </cell>
        </row>
        <row r="5716">
          <cell r="A5716">
            <v>83736</v>
          </cell>
          <cell r="B5716" t="str">
            <v>REPARO/COLAGEM DE ESTRUTURAS DE CONCRETO COM ADESIVO ESTRUTURAL A BASE DE EPOXI, E=2 MM</v>
          </cell>
          <cell r="C5716" t="str">
            <v>M2</v>
          </cell>
          <cell r="D5716">
            <v>151.16999999999999</v>
          </cell>
        </row>
        <row r="5717">
          <cell r="A5717">
            <v>91514</v>
          </cell>
          <cell r="B5717" t="str">
            <v>ESTUCAMENTO DE PANOS DE FACHADA SEM VÃOS DO SISTEMA DE PAREDES DE CONCRETO EM EDIFICAÇÕES DE MÚLTIPLOS PAVIMENTOS. AF_06/2015</v>
          </cell>
          <cell r="C5717" t="str">
            <v>M2</v>
          </cell>
          <cell r="D5717">
            <v>5.23</v>
          </cell>
        </row>
        <row r="5718">
          <cell r="A5718">
            <v>91515</v>
          </cell>
          <cell r="B5718" t="str">
            <v>ESTUCAMENTO DE PANOS DE FACHADA COM VÃOS DO SISTEMA DE PAREDES DE CONCRETO EM EDIFICAÇÕES DE MÚLTIPLOS PAVIMENTOS. AF_06/2015</v>
          </cell>
          <cell r="C5718" t="str">
            <v>M2</v>
          </cell>
          <cell r="D5718">
            <v>6.91</v>
          </cell>
        </row>
        <row r="5719">
          <cell r="A5719">
            <v>91516</v>
          </cell>
          <cell r="B5719" t="str">
            <v>ESTUCAMENTO DE SUPERFÍCIE EXTERNA DA SACADA DO SISTEMA DE PAREDES DE CONCRETO EM EDIFICAÇÕES DE MÚLTIPLOS PAVIMENTOS. AF_06/2015</v>
          </cell>
          <cell r="C5719" t="str">
            <v>M2</v>
          </cell>
          <cell r="D5719">
            <v>10.09</v>
          </cell>
        </row>
        <row r="5720">
          <cell r="A5720">
            <v>91517</v>
          </cell>
          <cell r="B5720" t="str">
            <v>ESTUCAMENTO DE PANOS DE FACHADA SEM VÃOS DO SISTEMA DE PAREDES DE CONCRETO EM EDIFICAÇÕES DE PAVIMENTO ÚNICO. AF_06/2015</v>
          </cell>
          <cell r="C5720" t="str">
            <v>M2</v>
          </cell>
          <cell r="D5720">
            <v>11.25</v>
          </cell>
        </row>
        <row r="5721">
          <cell r="A5721">
            <v>91519</v>
          </cell>
          <cell r="B5721" t="str">
            <v>ESTUCAMENTO DE PANOS DE FACHADA COM VÃOS DO SISTEMA DE PAREDES DE CONCRETO EM EDIFICAÇÕES DE PAVIMENTO ÚNICO. AF_06/2015</v>
          </cell>
          <cell r="C5721" t="str">
            <v>M2</v>
          </cell>
          <cell r="D5721">
            <v>12.91</v>
          </cell>
        </row>
        <row r="5722">
          <cell r="A5722">
            <v>91520</v>
          </cell>
          <cell r="B5722" t="str">
            <v>ESTUCAMENTO DE DENSIDADE BAIXA NAS FACES INTERNAS DE PAREDES DO SISTEMA DE PAREDES DE CONCRETO. AF_06/2015</v>
          </cell>
          <cell r="C5722" t="str">
            <v>M2</v>
          </cell>
          <cell r="D5722">
            <v>1.9</v>
          </cell>
        </row>
        <row r="5723">
          <cell r="A5723">
            <v>91522</v>
          </cell>
          <cell r="B5723" t="str">
            <v>ESTUCAMENTO, PARA QUALQUER REVESTIMENTO, EM TETO DO SISTEMA DE PAREDES DE CONCRETO. AF_06/2015</v>
          </cell>
          <cell r="C5723" t="str">
            <v>M2</v>
          </cell>
          <cell r="D5723">
            <v>2.27</v>
          </cell>
        </row>
        <row r="5724">
          <cell r="A5724">
            <v>91525</v>
          </cell>
          <cell r="B5724" t="str">
            <v>ESTUCAMENTO DE DENSIDADE ALTA, NAS FACES INTERNAS DE PAREDES DO SISTEMA DE PAREDES DE CONCRETO. AF_06/2015</v>
          </cell>
          <cell r="C5724" t="str">
            <v>M2</v>
          </cell>
          <cell r="D5724">
            <v>4.2300000000000004</v>
          </cell>
        </row>
        <row r="5725">
          <cell r="A5725">
            <v>87280</v>
          </cell>
          <cell r="B5725" t="str">
            <v>ARGAMASSA TRAÇO 1:7 (EM VOLUME DE CIMENTO E AREIA MÉDIA ÚMIDA) COM ADIÇÃO DE PLASTIFICANTE PARA EMBOÇO/MASSA ÚNICA/ASSENTAMENTO DE ALVENARIA DE VEDAÇÃO, PREPARO MECÂNICO COM BETONEIRA 400 L. AF_08/2019</v>
          </cell>
          <cell r="C5725" t="str">
            <v>M3</v>
          </cell>
          <cell r="D5725">
            <v>273.83</v>
          </cell>
        </row>
        <row r="5726">
          <cell r="A5726">
            <v>87281</v>
          </cell>
          <cell r="B5726" t="str">
            <v>ARGAMASSA TRAÇO 1:7 (EM VOLUME DE CIMENTO E AREIA MÉDIA ÚMIDA) COM ADIÇÃO DE PLASTIFICANTE PARA EMBOÇO/MASSA ÚNICA/ASSENTAMENTO DE ALVENARIA DE VEDAÇÃO, PREPARO MECÂNICO COM BETONEIRA 600 L. AF_08/2019</v>
          </cell>
          <cell r="C5726" t="str">
            <v>M3</v>
          </cell>
          <cell r="D5726">
            <v>271.12</v>
          </cell>
        </row>
        <row r="5727">
          <cell r="A5727">
            <v>87283</v>
          </cell>
          <cell r="B5727" t="str">
            <v>ARGAMASSA TRAÇO 1:6 (EM VOLUME DE CIMENTO E AREIA MÉDIA ÚMIDA) COM ADIÇÃO DE PLASTIFICANTE PARA EMBOÇO/MASSA ÚNICA/ASSENTAMENTO DE ALVENARIA DE VEDAÇÃO, PREPARO MECÂNICO COM BETONEIRA 400 L. AF_08/2019</v>
          </cell>
          <cell r="C5727" t="str">
            <v>M3</v>
          </cell>
          <cell r="D5727">
            <v>283.95</v>
          </cell>
        </row>
        <row r="5728">
          <cell r="A5728">
            <v>87284</v>
          </cell>
          <cell r="B5728" t="str">
            <v>ARGAMASSA TRAÇO 1:6 (EM VOLUME DE CIMENTO E AREIA MÉDIA ÚMIDA) COM ADIÇÃO DE PLASTIFICANTE PARA EMBOÇO/MASSA ÚNICA/ASSENTAMENTO DE ALVENARIA DE VEDAÇÃO, PREPARO MECÂNICO COM BETONEIRA 600 L. AF_08/2019</v>
          </cell>
          <cell r="C5728" t="str">
            <v>M3</v>
          </cell>
          <cell r="D5728">
            <v>280.29000000000002</v>
          </cell>
        </row>
        <row r="5729">
          <cell r="A5729">
            <v>87286</v>
          </cell>
          <cell r="B5729" t="str">
            <v>ARGAMASSA TRAÇO 1:1:6 (EM VOLUME DE CIMENTO, CAL E AREIA MÉDIA ÚMIDA) PARA EMBOÇO/MASSA ÚNICA/ASSENTAMENTO DE ALVENARIA DE VEDAÇÃO, PREPARO MECÂNICO COM BETONEIRA 400 L. AF_08/2019</v>
          </cell>
          <cell r="C5729" t="str">
            <v>M3</v>
          </cell>
          <cell r="D5729">
            <v>343.19</v>
          </cell>
        </row>
        <row r="5730">
          <cell r="A5730">
            <v>87287</v>
          </cell>
          <cell r="B5730" t="str">
            <v>ARGAMASSA TRAÇO 1:1:6 (EM VOLUME DE CIMENTO, CAL E AREIA MÉDIA ÚMIDA) PARA EMBOÇO/MASSA ÚNICA/ASSENTAMENTO DE ALVENARIA DE VEDAÇÃO, PREPARO MECÂNICO COM BETONEIRA 600 L. AF_08/2019</v>
          </cell>
          <cell r="C5730" t="str">
            <v>M3</v>
          </cell>
          <cell r="D5730">
            <v>332.66</v>
          </cell>
        </row>
        <row r="5731">
          <cell r="A5731">
            <v>87289</v>
          </cell>
          <cell r="B5731" t="str">
            <v>ARGAMASSA TRAÇO 1:1,5:7,5 (EM VOLUME DE CIMENTO, CAL E AREIA MÉDIA ÚMIDA) PARA EMBOÇO/MASSA ÚNICA/ASSENTAMENTO DE ALVENARIA DE VEDAÇÃO, PREPARO MECÂNICO COM BETONEIRA 400 L. AF_08/2019</v>
          </cell>
          <cell r="C5731" t="str">
            <v>M3</v>
          </cell>
          <cell r="D5731">
            <v>327.08</v>
          </cell>
        </row>
        <row r="5732">
          <cell r="A5732">
            <v>87290</v>
          </cell>
          <cell r="B5732" t="str">
            <v>ARGAMASSA TRAÇO 1:1,5:7,5 (EM VOLUME DE CIMENTO, CAL E AREIA MÉDIA ÚMIDA) PARA EMBOÇO/MASSA ÚNICA/ASSENTAMENTO DE ALVENARIA DE VEDAÇÃO, PREPARO MECÂNICO COM BETONEIRA 600 L. AF_08/2019</v>
          </cell>
          <cell r="C5732" t="str">
            <v>M3</v>
          </cell>
          <cell r="D5732">
            <v>322.3</v>
          </cell>
        </row>
        <row r="5733">
          <cell r="A5733">
            <v>87292</v>
          </cell>
          <cell r="B5733" t="str">
            <v>ARGAMASSA TRAÇO 1:2:8 (EM VOLUME DE CIMENTO, CAL E AREIA MÉDIA ÚMIDA) PARA EMBOÇO/MASSA ÚNICA/ASSENTAMENTO DE ALVENARIA DE VEDAÇÃO, PREPARO MECÂNICO COM BETONEIRA 400 L. AF_08/2019</v>
          </cell>
          <cell r="C5733" t="str">
            <v>M3</v>
          </cell>
          <cell r="D5733">
            <v>330.83</v>
          </cell>
        </row>
        <row r="5734">
          <cell r="A5734">
            <v>87294</v>
          </cell>
          <cell r="B5734" t="str">
            <v>ARGAMASSA TRAÇO 1:2:9 (EM VOLUME DE CIMENTO, CAL E AREIA MÉDIA ÚMIDA) PARA EMBOÇO/MASSA ÚNICA/ASSENTAMENTO DE ALVENARIA DE VEDAÇÃO, PREPARO MECÂNICO COM BETONEIRA 600 L. AF_08/2019</v>
          </cell>
          <cell r="C5734" t="str">
            <v>M3</v>
          </cell>
          <cell r="D5734">
            <v>318.07</v>
          </cell>
        </row>
        <row r="5735">
          <cell r="A5735">
            <v>87295</v>
          </cell>
          <cell r="B5735" t="str">
            <v>ARGAMASSA TRAÇO 1:3:12 (EM VOLUME DE CIMENTO, CAL E AREIA MÉDIA ÚMIDA) PARA EMBOÇO/MASSA ÚNICA/ASSENTAMENTO DE ALVENARIA DE VEDAÇÃO, PREPARO MECÂNICO COM BETONEIRA 400 L. AF_08/2019</v>
          </cell>
          <cell r="C5735" t="str">
            <v>M3</v>
          </cell>
          <cell r="D5735">
            <v>321.7</v>
          </cell>
        </row>
        <row r="5736">
          <cell r="A5736">
            <v>87296</v>
          </cell>
          <cell r="B5736" t="str">
            <v>ARGAMASSA TRAÇO 1:3:12 (EM VOLUME DE CIMENTO, CAL E AREIA MÉDIA ÚMIDA) PARA EMBOÇO/MASSA ÚNICA/ASSENTAMENTO DE ALVENARIA DE VEDAÇÃO, PREPARO MECÂNICO COM BETONEIRA 600 L. AF_08/2019</v>
          </cell>
          <cell r="C5736" t="str">
            <v>M3</v>
          </cell>
          <cell r="D5736">
            <v>304.64999999999998</v>
          </cell>
        </row>
        <row r="5737">
          <cell r="A5737">
            <v>87298</v>
          </cell>
          <cell r="B5737" t="str">
            <v>ARGAMASSA TRAÇO 1:3 (EM VOLUME DE CIMENTO E AREIA MÉDIA ÚMIDA) PARA CONTRAPISO, PREPARO MECÂNICO COM BETONEIRA 400 L. AF_08/2019</v>
          </cell>
          <cell r="C5737" t="str">
            <v>M3</v>
          </cell>
          <cell r="D5737">
            <v>425.85</v>
          </cell>
        </row>
        <row r="5738">
          <cell r="A5738">
            <v>87299</v>
          </cell>
          <cell r="B5738" t="str">
            <v>ARGAMASSA TRAÇO 1:3 (EM VOLUME DE CIMENTO E AREIA MÉDIA ÚMIDA) PARA CONTRAPISO, PREPARO MECÂNICO COM BETONEIRA 600 L. AF_08/2019</v>
          </cell>
          <cell r="C5738" t="str">
            <v>M3</v>
          </cell>
          <cell r="D5738">
            <v>278.70999999999998</v>
          </cell>
        </row>
        <row r="5739">
          <cell r="A5739">
            <v>87301</v>
          </cell>
          <cell r="B5739" t="str">
            <v>ARGAMASSA TRAÇO 1:4 (EM VOLUME DE CIMENTO E AREIA MÉDIA ÚMIDA) PARA CONTRAPISO, PREPARO MECÂNICO COM BETONEIRA 400 L. AF_08/2019</v>
          </cell>
          <cell r="C5739" t="str">
            <v>M3</v>
          </cell>
          <cell r="D5739">
            <v>382.1</v>
          </cell>
        </row>
        <row r="5740">
          <cell r="A5740">
            <v>87302</v>
          </cell>
          <cell r="B5740" t="str">
            <v>ARGAMASSA TRAÇO 1:4 (EM VOLUME DE CIMENTO E AREIA MÉDIA ÚMIDA) PARA CONTRAPISO, PREPARO MECÂNICO COM BETONEIRA 600 L. AF_08/2019</v>
          </cell>
          <cell r="C5740" t="str">
            <v>M3</v>
          </cell>
          <cell r="D5740">
            <v>377.46</v>
          </cell>
        </row>
        <row r="5741">
          <cell r="A5741">
            <v>87304</v>
          </cell>
          <cell r="B5741" t="str">
            <v>ARGAMASSA TRAÇO 1:5 (EM VOLUME DE CIMENTO E AREIA MÉDIA ÚMIDA) PARA CONTRAPISO, PREPARO MECÂNICO COM BETONEIRA 400 L. AF_08/2019</v>
          </cell>
          <cell r="C5741" t="str">
            <v>M3</v>
          </cell>
          <cell r="D5741">
            <v>344.21</v>
          </cell>
        </row>
        <row r="5742">
          <cell r="A5742">
            <v>87305</v>
          </cell>
          <cell r="B5742" t="str">
            <v>ARGAMASSA TRAÇO 1:5 (EM VOLUME DE CIMENTO E AREIA MÉDIA ÚMIDA) PARA CONTRAPISO, PREPARO MECÂNICO COM BETONEIRA 600 L. AF_08/2019</v>
          </cell>
          <cell r="C5742" t="str">
            <v>M3</v>
          </cell>
          <cell r="D5742">
            <v>347.34</v>
          </cell>
        </row>
        <row r="5743">
          <cell r="A5743">
            <v>87307</v>
          </cell>
          <cell r="B5743" t="str">
            <v>ARGAMASSA TRAÇO 1:6 (EM VOLUME DE CIMENTO E AREIA MÉDIA ÚMIDA) PARA CONTRAPISO, PREPARO MECÂNICO COM BETONEIRA 400 L. AF_08/2019</v>
          </cell>
          <cell r="C5743" t="str">
            <v>M3</v>
          </cell>
          <cell r="D5743">
            <v>327.14999999999998</v>
          </cell>
        </row>
        <row r="5744">
          <cell r="A5744">
            <v>87308</v>
          </cell>
          <cell r="B5744" t="str">
            <v>ARGAMASSA TRAÇO 1:6 (EM VOLUME DE CIMENTO E AREIA MÉDIA ÚMIDA) PARA CONTRAPISO, PREPARO MECÂNICO COM BETONEIRA 600 L. AF_08/2019</v>
          </cell>
          <cell r="C5744" t="str">
            <v>M3</v>
          </cell>
          <cell r="D5744">
            <v>322.22000000000003</v>
          </cell>
        </row>
        <row r="5745">
          <cell r="A5745">
            <v>87310</v>
          </cell>
          <cell r="B5745" t="str">
            <v>ARGAMASSA TRAÇO 1:5 (EM VOLUME DE CIMENTO E AREIA GROSSA ÚMIDA) PARA CHAPISCO CONVENCIONAL, PREPARO MECÂNICO COM BETONEIRA 400 L. AF_08/2019</v>
          </cell>
          <cell r="C5745" t="str">
            <v>M3</v>
          </cell>
          <cell r="D5745">
            <v>265.86</v>
          </cell>
        </row>
        <row r="5746">
          <cell r="A5746">
            <v>87311</v>
          </cell>
          <cell r="B5746" t="str">
            <v>ARGAMASSA TRAÇO 1:5 (EM VOLUME DE CIMENTO E AREIA GROSSA ÚMIDA) PARA CHAPISCO CONVENCIONAL, PREPARO MECÂNICO COM BETONEIRA 600 L. AF_08/2019</v>
          </cell>
          <cell r="C5746" t="str">
            <v>M3</v>
          </cell>
          <cell r="D5746">
            <v>260.63</v>
          </cell>
        </row>
        <row r="5747">
          <cell r="A5747">
            <v>87313</v>
          </cell>
          <cell r="B5747" t="str">
            <v>ARGAMASSA TRAÇO 1:3 (EM VOLUME DE CIMENTO E AREIA GROSSA ÚMIDA) PARA CHAPISCO CONVENCIONAL, PREPARO MECÂNICO COM BETONEIRA 400 L. AF_08/2019</v>
          </cell>
          <cell r="C5747" t="str">
            <v>M3</v>
          </cell>
          <cell r="D5747">
            <v>326.60000000000002</v>
          </cell>
        </row>
        <row r="5748">
          <cell r="A5748">
            <v>87314</v>
          </cell>
          <cell r="B5748" t="str">
            <v>ARGAMASSA TRAÇO 1:3 (EM VOLUME DE CIMENTO E AREIA GROSSA ÚMIDA) PARA CHAPISCO CONVENCIONAL, PREPARO MECÂNICO COM BETONEIRA 600 L. AF_08/2019</v>
          </cell>
          <cell r="C5748" t="str">
            <v>M3</v>
          </cell>
          <cell r="D5748">
            <v>322.56</v>
          </cell>
        </row>
        <row r="5749">
          <cell r="A5749">
            <v>87316</v>
          </cell>
          <cell r="B5749" t="str">
            <v>ARGAMASSA TRAÇO 1:4 (EM VOLUME DE CIMENTO E AREIA GROSSA ÚMIDA) PARA CHAPISCO CONVENCIONAL, PREPARO MECÂNICO COM BETONEIRA 400 L. AF_08/2019</v>
          </cell>
          <cell r="C5749" t="str">
            <v>M3</v>
          </cell>
          <cell r="D5749">
            <v>294.62</v>
          </cell>
        </row>
        <row r="5750">
          <cell r="A5750">
            <v>87317</v>
          </cell>
          <cell r="B5750" t="str">
            <v>ARGAMASSA TRAÇO 1:4 (EM VOLUME DE CIMENTO E AREIA GROSSA ÚMIDA) PARA CHAPISCO CONVENCIONAL, PREPARO MECÂNICO COM BETONEIRA 600 L. AF_08/2019</v>
          </cell>
          <cell r="C5750" t="str">
            <v>M3</v>
          </cell>
          <cell r="D5750">
            <v>286.02</v>
          </cell>
        </row>
        <row r="5751">
          <cell r="A5751">
            <v>87319</v>
          </cell>
          <cell r="B5751" t="str">
            <v>ARGAMASSA TRAÇO 1:5 (EM VOLUME DE CIMENTO E AREIA GROSSA ÚMIDA) COM ADIÇÃO DE EMULSÃO POLIMÉRICA PARA CHAPISCO ROLADO, PREPARO MECÂNICO COM BETONEIRA 400 L. AF_08/2019</v>
          </cell>
          <cell r="C5751" t="str">
            <v>M3</v>
          </cell>
          <cell r="D5751">
            <v>2353.75</v>
          </cell>
        </row>
        <row r="5752">
          <cell r="A5752">
            <v>87320</v>
          </cell>
          <cell r="B5752" t="str">
            <v>ARGAMASSA TRAÇO 1:5 (EM VOLUME DE CIMENTO E AREIA GROSSA ÚMIDA) COM ADIÇÃO DE EMULSÃO POLIMÉRICA PARA CHAPISCO ROLADO, PREPARO MECÂNICO COM BETONEIRA 600 L. AF_08/2019</v>
          </cell>
          <cell r="C5752" t="str">
            <v>M3</v>
          </cell>
          <cell r="D5752">
            <v>2358.69</v>
          </cell>
        </row>
        <row r="5753">
          <cell r="A5753">
            <v>87322</v>
          </cell>
          <cell r="B5753" t="str">
            <v>ARGAMASSA TRAÇO 1:3 (EM VOLUME DE CIMENTO E AREIA GROSSA ÚMIDA) COM ADIÇÃO DE EMULSÃO POLIMÉRICA PARA CHAPISCO ROLADO, PREPARO MECÂNICO COM BETONEIRA 400 L. AF_08/2019</v>
          </cell>
          <cell r="C5753" t="str">
            <v>M3</v>
          </cell>
          <cell r="D5753">
            <v>2426.02</v>
          </cell>
        </row>
        <row r="5754">
          <cell r="A5754">
            <v>87323</v>
          </cell>
          <cell r="B5754" t="str">
            <v>ARGAMASSA TRAÇO 1:3 (EM VOLUME DE CIMENTO E AREIA GROSSA ÚMIDA) COM ADIÇÃO DE EMULSÃO POLIMÉRICA PARA CHAPISCO ROLADO, PREPARO MECÂNICO COM BETONEIRA 600 L. AF_08/2019</v>
          </cell>
          <cell r="C5754" t="str">
            <v>M3</v>
          </cell>
          <cell r="D5754">
            <v>2426.8000000000002</v>
          </cell>
        </row>
        <row r="5755">
          <cell r="A5755">
            <v>87325</v>
          </cell>
          <cell r="B5755" t="str">
            <v>ARGAMASSA TRAÇO 1:4 (EM VOLUME DE CIMENTO E AREIA GROSSA ÚMIDA) COM ADIÇÃO DE EMULSÃO POLIMÉRICA PARA CHAPISCO ROLADO, PREPARO MECÂNICO COM BETONEIRA 400 L. AF_08/2019</v>
          </cell>
          <cell r="C5755" t="str">
            <v>M3</v>
          </cell>
          <cell r="D5755">
            <v>2371.89</v>
          </cell>
        </row>
        <row r="5756">
          <cell r="A5756">
            <v>87326</v>
          </cell>
          <cell r="B5756" t="str">
            <v>ARGAMASSA TRAÇO 1:4 (EM VOLUME DE CIMENTO E AREIA GROSSA ÚMIDA) COM ADIÇÃO DE EMULSÃO POLIMÉRICA PARA CHAPISCO ROLADO, PREPARO MECÂNICO COM BETONEIRA 600 L. AF_08/2019</v>
          </cell>
          <cell r="C5756" t="str">
            <v>M3</v>
          </cell>
          <cell r="D5756">
            <v>2379.2600000000002</v>
          </cell>
        </row>
        <row r="5757">
          <cell r="A5757">
            <v>87327</v>
          </cell>
          <cell r="B5757" t="str">
            <v>ARGAMASSA TRAÇO 1:7 (EM VOLUME DE CIMENTO E AREIA MÉDIA ÚMIDA) COM ADIÇÃO DE PLASTIFICANTE PARA EMBOÇO/MASSA ÚNICA/ASSENTAMENTO DE ALVENARIA DE VEDAÇÃO, PREPARO MECÂNICO COM MISTURADOR DE EIXO HORIZONTAL DE 300 KG. AF_08/2019</v>
          </cell>
          <cell r="C5757" t="str">
            <v>M3</v>
          </cell>
          <cell r="D5757">
            <v>289.47000000000003</v>
          </cell>
        </row>
        <row r="5758">
          <cell r="A5758">
            <v>87328</v>
          </cell>
          <cell r="B5758" t="str">
            <v>ARGAMASSA TRAÇO 1:7 (EM VOLUME DE CIMENTO E AREIA MÉDIA ÚMIDA) COM ADIÇÃO DE PLASTIFICANTE PARA EMBOÇO/MASSA ÚNICA/ASSENTAMENTO DE ALVENARIA DE VEDAÇÃO, PREPARO MECÂNICO COM MISTURADOR DE EIXO HORIZONTAL DE 600 KG. AF_08/2019</v>
          </cell>
          <cell r="C5758" t="str">
            <v>M3</v>
          </cell>
          <cell r="D5758">
            <v>252.04</v>
          </cell>
        </row>
        <row r="5759">
          <cell r="A5759">
            <v>87329</v>
          </cell>
          <cell r="B5759" t="str">
            <v>ARGAMASSA TRAÇO 1:6 (EM VOLUME DE CIMENTO E AREIA MÉDIA ÚMIDA) COM ADIÇÃO DE PLASTIFICANTE PARA EMBOÇO/MASSA ÚNICA/ASSENTAMENTO DE ALVENARIA DE VEDAÇÃO, PREPARO MECÂNICO COM MISTURADOR DE EIXO HORIZONTAL DE 300 KG. AF_08/2019</v>
          </cell>
          <cell r="C5759" t="str">
            <v>M3</v>
          </cell>
          <cell r="D5759">
            <v>311.51</v>
          </cell>
        </row>
        <row r="5760">
          <cell r="A5760">
            <v>87330</v>
          </cell>
          <cell r="B5760" t="str">
            <v>ARGAMASSA TRAÇO 1:6 (EM VOLUME DE CIMENTO E AREIA MÉDIA ÚMIDA) COM ADIÇÃO DE PLASTIFICANTE PARA EMBOÇO/MASSA ÚNICA/ASSENTAMENTO DE ALVENARIA DE VEDAÇÃO, PREPARO MECÂNICO COM MISTURADOR DE EIXO HORIZONTAL DE 600 KG. AF_08/2019</v>
          </cell>
          <cell r="C5760" t="str">
            <v>M3</v>
          </cell>
          <cell r="D5760">
            <v>268.95999999999998</v>
          </cell>
        </row>
        <row r="5761">
          <cell r="A5761">
            <v>87331</v>
          </cell>
          <cell r="B5761" t="str">
            <v>ARGAMASSA TRAÇO 1:1:6 (EM VOLUME DE CIMENTO, CAL E AREIA MÉDIA ÚMIDA) PARA EMBOÇO/MASSA ÚNICA/ASSENTAMENTO DE ALVENARIA DE VEDAÇÃO, PREPARO MECÂNICO COM MISTURADOR DE EIXO HORIZONTAL DE 300 KG. AF_08/2019</v>
          </cell>
          <cell r="C5761" t="str">
            <v>M3</v>
          </cell>
          <cell r="D5761">
            <v>358.47</v>
          </cell>
        </row>
        <row r="5762">
          <cell r="A5762">
            <v>87332</v>
          </cell>
          <cell r="B5762" t="str">
            <v>ARGAMASSA TRAÇO 1:1:6 (EM VOLUME DE CIMENTO, CAL E AREIA MÉDIA ÚMIDA) PARA EMBOÇO/MASSA ÚNICA/ASSENTAMENTO DE ALVENARIA DE VEDAÇÃO, PREPARO MECÂNICO COM MISTURADOR DE EIXO HORIZONTAL DE 600 KG. AF_08/2019</v>
          </cell>
          <cell r="C5762" t="str">
            <v>M3</v>
          </cell>
          <cell r="D5762">
            <v>319.45</v>
          </cell>
        </row>
        <row r="5763">
          <cell r="A5763">
            <v>87333</v>
          </cell>
          <cell r="B5763" t="str">
            <v>ARGAMASSA TRAÇO 1:1,5:7,5 (EM VOLUME DE CIMENTO, CAL E AREIA MÉDIA ÚMIDA) PARA EMBOÇO/MASSA ÚNICA/ASSENTAMENTO DE ALVENARIA DE VEDAÇÃO, PREPARO MECÂNICO COM MISTURADOR DE EIXO HORIZONTAL DE 300 KG. AF_08/2019</v>
          </cell>
          <cell r="C5763" t="str">
            <v>M3</v>
          </cell>
          <cell r="D5763">
            <v>331.24</v>
          </cell>
        </row>
        <row r="5764">
          <cell r="A5764">
            <v>87334</v>
          </cell>
          <cell r="B5764" t="str">
            <v>ARGAMASSA TRAÇO 1:1,5:7,5 (EM VOLUME DE CIMENTO, CAL E AREIA MÉDIA ÚMIDA) PARA EMBOÇO/MASSA ÚNICA/ASSENTAMENTO DE ALVENARIA DE VEDAÇÃO, PREPARO MECÂNICO COM MISTURADOR DE EIXO HORIZONTAL DE 600 KG. AF_08/2019</v>
          </cell>
          <cell r="C5764" t="str">
            <v>M3</v>
          </cell>
          <cell r="D5764">
            <v>308</v>
          </cell>
        </row>
        <row r="5765">
          <cell r="A5765">
            <v>87335</v>
          </cell>
          <cell r="B5765" t="str">
            <v>ARGAMASSA TRAÇO 1:2:8 (EM VOLUME DE CIMENTO, CAL E AREIA MÉDIA ÚMIDA) PARA EMBOÇO/MASSA ÚNICA/ASSENTAMENTO DE ALVENARIA DE VEDAÇÃO, PREPARO MECÂNICO COM MISTURADOR DE EIXO HORIZONTAL DE 300 KG. AF_08/2019</v>
          </cell>
          <cell r="C5765" t="str">
            <v>M3</v>
          </cell>
          <cell r="D5765">
            <v>326.36</v>
          </cell>
        </row>
        <row r="5766">
          <cell r="A5766">
            <v>87336</v>
          </cell>
          <cell r="B5766" t="str">
            <v>ARGAMASSA TRAÇO 1:2:8 (EM VOLUME DE CIMENTO, CAL E AREIA MÉDIA ÚMIDA) PARA EMBOÇO/MASSA ÚNICA/ASSENTAMENTO DE ALVENARIA DE VEDAÇÃO, PREPARO MECÂNICO COM MISTURADOR DE EIXO HORIZONTAL DE 600 KG. AF_08/2019</v>
          </cell>
          <cell r="C5766" t="str">
            <v>M3</v>
          </cell>
          <cell r="D5766">
            <v>314.77</v>
          </cell>
        </row>
        <row r="5767">
          <cell r="A5767">
            <v>87337</v>
          </cell>
          <cell r="B5767" t="str">
            <v>ARGAMASSA TRAÇO 1:2:9 (EM VOLUME DE CIMENTO, CAL E AREIA MÉDIA ÚMIDA) PARA EMBOÇO/MASSA ÚNICA/ASSENTAMENTO DE ALVENARIA DE VEDAÇÃO, PREPARO MECÂNICO COM MISTURADOR DE EIXO HORIZONTAL DE 300 KG. AF_08/2019</v>
          </cell>
          <cell r="C5767" t="str">
            <v>M3</v>
          </cell>
          <cell r="D5767">
            <v>319.01</v>
          </cell>
        </row>
        <row r="5768">
          <cell r="A5768">
            <v>87338</v>
          </cell>
          <cell r="B5768" t="str">
            <v>ARGAMASSA TRAÇO 1:3:12 (EM VOLUME DE CIMENTO, CAL E AREIA MÉDIA ÚMIDA) PARA EMBOÇO/MASSA ÚNICA/ASSENTAMENTO DE ALVENARIA DE VEDAÇÃO, PREPARO MECÂNICO COM MISTURADOR DE EIXO HORIZONTAL DE 600 KG. AF_08/2019</v>
          </cell>
          <cell r="C5768" t="str">
            <v>M3</v>
          </cell>
          <cell r="D5768">
            <v>304.54000000000002</v>
          </cell>
        </row>
        <row r="5769">
          <cell r="A5769">
            <v>87339</v>
          </cell>
          <cell r="B5769" t="str">
            <v>ARGAMASSA TRAÇO 1:3 (EM VOLUME DE CIMENTO E AREIA MÉDIA ÚMIDA) PARA CONTRAPISO, PREPARO MECÂNICO COM MISTURADOR DE EIXO HORIZONTAL DE 160 KG. AF_08/2019</v>
          </cell>
          <cell r="C5769" t="str">
            <v>M3</v>
          </cell>
          <cell r="D5769">
            <v>506.13</v>
          </cell>
        </row>
        <row r="5770">
          <cell r="A5770">
            <v>87340</v>
          </cell>
          <cell r="B5770" t="str">
            <v>ARGAMASSA TRAÇO 1:3 (EM VOLUME DE CIMENTO E AREIA MÉDIA ÚMIDA) PARA CONTRAPISO, PREPARO MECÂNICO COM MISTURADOR DE EIXO HORIZONTAL DE 300 KG. AF_08/2019</v>
          </cell>
          <cell r="C5770" t="str">
            <v>M3</v>
          </cell>
          <cell r="D5770">
            <v>425.12</v>
          </cell>
        </row>
        <row r="5771">
          <cell r="A5771">
            <v>87341</v>
          </cell>
          <cell r="B5771" t="str">
            <v>ARGAMASSA TRAÇO 1:3 (EM VOLUME DE CIMENTO E AREIA MÉDIA ÚMIDA) PARA CONTRAPISO, PREPARO MECÂNICO COM MISTURADOR DE EIXO HORIZONTAL DE 600 KG. AF_08/2019</v>
          </cell>
          <cell r="C5771" t="str">
            <v>M3</v>
          </cell>
          <cell r="D5771">
            <v>405.93</v>
          </cell>
        </row>
        <row r="5772">
          <cell r="A5772">
            <v>87342</v>
          </cell>
          <cell r="B5772" t="str">
            <v>ARGAMASSA TRAÇO 1:4 (EM VOLUME DE CIMENTO E AREIA MÉDIA ÚMIDA) PARA CONTRAPISO, PREPARO MECÂNICO COM MISTURADOR DE EIXO HORIZONTAL DE 160 KG. AF_08/2019</v>
          </cell>
          <cell r="C5772" t="str">
            <v>M3</v>
          </cell>
          <cell r="D5772">
            <v>429.28</v>
          </cell>
        </row>
        <row r="5773">
          <cell r="A5773">
            <v>87343</v>
          </cell>
          <cell r="B5773" t="str">
            <v>ARGAMASSA TRAÇO 1:4 (EM VOLUME DE CIMENTO E AREIA MÉDIA ÚMIDA) PARA CONTRAPISO, PREPARO MECÂNICO COM MISTURADOR DE EIXO HORIZONTAL DE 300 KG. AF_08/2019</v>
          </cell>
          <cell r="C5773" t="str">
            <v>M3</v>
          </cell>
          <cell r="D5773">
            <v>383.41</v>
          </cell>
        </row>
        <row r="5774">
          <cell r="A5774">
            <v>87344</v>
          </cell>
          <cell r="B5774" t="str">
            <v>ARGAMASSA TRAÇO 1:4 (EM VOLUME DE CIMENTO E AREIA MÉDIA ÚMIDA) PARA CONTRAPISO, PREPARO MECÂNICO COM MISTURADOR DE EIXO HORIZONTAL DE 600 KG. AF_08/2019</v>
          </cell>
          <cell r="C5774" t="str">
            <v>M3</v>
          </cell>
          <cell r="D5774">
            <v>359.22</v>
          </cell>
        </row>
        <row r="5775">
          <cell r="A5775">
            <v>87345</v>
          </cell>
          <cell r="B5775" t="str">
            <v>ARGAMASSA TRAÇO 1:5 (EM VOLUME DE CIMENTO E AREIA MÉDIA ÚMIDA) PARA CONTRAPISO, PREPARO MECÂNICO COM MISTURADOR DE EIXO HORIZONTAL DE 160 KG. AF_08/2019</v>
          </cell>
          <cell r="C5775" t="str">
            <v>M3</v>
          </cell>
          <cell r="D5775">
            <v>383.98</v>
          </cell>
        </row>
        <row r="5776">
          <cell r="A5776">
            <v>87346</v>
          </cell>
          <cell r="B5776" t="str">
            <v>ARGAMASSA TRAÇO 1:5 (EM VOLUME DE CIMENTO E AREIA MÉDIA ÚMIDA) PARA CONTRAPISO, PREPARO MECÂNICO COM MISTURADOR DE EIXO HORIZONTAL DE 300 KG. AF_08/2019</v>
          </cell>
          <cell r="C5776" t="str">
            <v>M3</v>
          </cell>
          <cell r="D5776">
            <v>346.15</v>
          </cell>
        </row>
        <row r="5777">
          <cell r="A5777">
            <v>87347</v>
          </cell>
          <cell r="B5777" t="str">
            <v>ARGAMASSA TRAÇO 1:5 (EM VOLUME DE CIMENTO E AREIA MÉDIA ÚMIDA) PARA CONTRAPISO, PREPARO MECÂNICO COM MISTURADOR DE EIXO HORIZONTAL DE 600 KG. AF_08/2019</v>
          </cell>
          <cell r="C5777" t="str">
            <v>M3</v>
          </cell>
          <cell r="D5777">
            <v>327.08</v>
          </cell>
        </row>
        <row r="5778">
          <cell r="A5778">
            <v>87348</v>
          </cell>
          <cell r="B5778" t="str">
            <v>ARGAMASSA TRAÇO 1:6 (EM VOLUME DE CIMENTO E AREIA MÉDIA ÚMIDA) PARA CONTRAPISO, PREPARO MECÂNICO COM MISTURADOR DE EIXO HORIZONTAL DE 160 KG. AF_08/2019</v>
          </cell>
          <cell r="C5778" t="str">
            <v>M3</v>
          </cell>
          <cell r="D5778">
            <v>350.16</v>
          </cell>
        </row>
        <row r="5779">
          <cell r="A5779">
            <v>87349</v>
          </cell>
          <cell r="B5779" t="str">
            <v>ARGAMASSA TRAÇO 1:6 (EM VOLUME DE CIMENTO E AREIA MÉDIA ÚMIDA) PARA CONTRAPISO, PREPARO MECÂNICO COM MISTURADOR DE EIXO HORIZONTAL DE 600 KG. AF_08/2019</v>
          </cell>
          <cell r="C5779" t="str">
            <v>M3</v>
          </cell>
          <cell r="D5779">
            <v>301.67</v>
          </cell>
        </row>
        <row r="5780">
          <cell r="A5780">
            <v>87350</v>
          </cell>
          <cell r="B5780" t="str">
            <v>ARGAMASSA TRAÇO 1:5 (EM VOLUME DE CIMENTO E AREIA GROSSA ÚMIDA) PARA CHAPISCO CONVENCIONAL, PREPARO MECÂNICO COM MISTURADOR DE EIXO HORIZONTAL DE 300 KG. AF_08/2019</v>
          </cell>
          <cell r="C5780" t="str">
            <v>M3</v>
          </cell>
          <cell r="D5780">
            <v>296.5</v>
          </cell>
        </row>
        <row r="5781">
          <cell r="A5781">
            <v>87351</v>
          </cell>
          <cell r="B5781" t="str">
            <v>ARGAMASSA TRAÇO 1:5 (EM VOLUME DE CIMENTO E AREIA GROSSA ÚMIDA) PARA CHAPISCO CONVENCIONAL, PREPARO MECÂNICO COM MISTURADOR DE EIXO HORIZONTAL DE 600 KG. AF_08/2019</v>
          </cell>
          <cell r="C5781" t="str">
            <v>M3</v>
          </cell>
          <cell r="D5781">
            <v>250.51</v>
          </cell>
        </row>
        <row r="5782">
          <cell r="A5782">
            <v>87352</v>
          </cell>
          <cell r="B5782" t="str">
            <v>ARGAMASSA TRAÇO 1:3 (EM VOLUME DE CIMENTO E AREIA GROSSA ÚMIDA) PARA CHAPISCO CONVENCIONAL, PREPARO MECÂNICO COM MISTURADOR DE EIXO HORIZONTAL DE 160 KG. AF_08/2019</v>
          </cell>
          <cell r="C5782" t="str">
            <v>M3</v>
          </cell>
          <cell r="D5782">
            <v>380.31</v>
          </cell>
        </row>
        <row r="5783">
          <cell r="A5783">
            <v>87353</v>
          </cell>
          <cell r="B5783" t="str">
            <v>ARGAMASSA TRAÇO 1:3 (EM VOLUME DE CIMENTO E AREIA GROSSA ÚMIDA) PARA CHAPISCO CONVENCIONAL, PREPARO MECÂNICO COM MISTURADOR DE EIXO HORIZONTAL DE 300 KG. AF_08/2019</v>
          </cell>
          <cell r="C5783" t="str">
            <v>M3</v>
          </cell>
          <cell r="D5783">
            <v>330.2</v>
          </cell>
        </row>
        <row r="5784">
          <cell r="A5784">
            <v>87354</v>
          </cell>
          <cell r="B5784" t="str">
            <v>ARGAMASSA TRAÇO 1:3 (EM VOLUME DE CIMENTO E AREIA GROSSA ÚMIDA) PARA CHAPISCO CONVENCIONAL, PREPARO MECÂNICO COM MISTURADOR DE EIXO HORIZONTAL DE 600 KG. AF_08/2019</v>
          </cell>
          <cell r="C5784" t="str">
            <v>M3</v>
          </cell>
          <cell r="D5784">
            <v>308.73</v>
          </cell>
        </row>
        <row r="5785">
          <cell r="A5785">
            <v>87355</v>
          </cell>
          <cell r="B5785" t="str">
            <v>ARGAMASSA TRAÇO 1:4 (EM VOLUME DE CIMENTO E AREIA GROSSA ÚMIDA) PARA CHAPISCO CONVENCIONAL, PREPARO MECÂNICO COM MISTURADOR DE EIXO HORIZONTAL DE 160 KG. AF_08/2019</v>
          </cell>
          <cell r="C5785" t="str">
            <v>M3</v>
          </cell>
          <cell r="D5785">
            <v>320.39999999999998</v>
          </cell>
        </row>
        <row r="5786">
          <cell r="A5786">
            <v>87356</v>
          </cell>
          <cell r="B5786" t="str">
            <v>ARGAMASSA TRAÇO 1:4 (EM VOLUME DE CIMENTO E AREIA GROSSA ÚMIDA) PARA CHAPISCO CONVENCIONAL, PREPARO MECÂNICO COM MISTURADOR DE EIXO HORIZONTAL DE 300 KG. AF_08/2019</v>
          </cell>
          <cell r="C5786" t="str">
            <v>M3</v>
          </cell>
          <cell r="D5786">
            <v>286.51</v>
          </cell>
        </row>
        <row r="5787">
          <cell r="A5787">
            <v>87357</v>
          </cell>
          <cell r="B5787" t="str">
            <v>ARGAMASSA TRAÇO 1:4 (EM VOLUME DE CIMENTO E AREIA GROSSA ÚMIDA) PARA CHAPISCO CONVENCIONAL, PREPARO MECÂNICO COM MISTURADOR DE EIXO HORIZONTAL DE 600 KG. AF_08/2019</v>
          </cell>
          <cell r="C5787" t="str">
            <v>M3</v>
          </cell>
          <cell r="D5787">
            <v>271.13</v>
          </cell>
        </row>
        <row r="5788">
          <cell r="A5788">
            <v>87358</v>
          </cell>
          <cell r="B5788" t="str">
            <v>ARGAMASSA TRAÇO 1:5 (EM VOLUME DE CIMENTO E AREIA GROSSA ÚMIDA) COM ADIÇÃO DE EMULSÃO POLIMÉRICA PARA CHAPISCO ROLADO, PREPARO MECÂNICO COM MISTURADOR DE EIXO HORIZONTAL DE 300 KG. AF_08/2019</v>
          </cell>
          <cell r="C5788" t="str">
            <v>M3</v>
          </cell>
          <cell r="D5788">
            <v>2327.46</v>
          </cell>
        </row>
        <row r="5789">
          <cell r="A5789">
            <v>87359</v>
          </cell>
          <cell r="B5789" t="str">
            <v>ARGAMASSA TRAÇO 1:5 (EM VOLUME DE CIMENTO E AREIA GROSSA ÚMIDA) COM ADIÇÃO DE EMULSÃO POLIMÉRICA PARA CHAPISCO ROLADO, PREPARO MECÂNICO COM MISTURADOR DE EIXO HORIZONTAL DE 600 KG. AF_08/2019</v>
          </cell>
          <cell r="C5789" t="str">
            <v>M3</v>
          </cell>
          <cell r="D5789">
            <v>2310.56</v>
          </cell>
        </row>
        <row r="5790">
          <cell r="A5790">
            <v>87360</v>
          </cell>
          <cell r="B5790" t="str">
            <v>ARGAMASSA TRAÇO 1:3 (EM VOLUME DE CIMENTO E AREIA GROSSA ÚMIDA) COM ADIÇÃO DE EMULSÃO POLIMÉRICA PARA CHAPISCO ROLADO, PREPARO MECÂNICO COM MISTURADOR DE EIXO HORIZONTAL DE 160 KG. AF_08/2019</v>
          </cell>
          <cell r="C5790" t="str">
            <v>M3</v>
          </cell>
          <cell r="D5790">
            <v>2397.2600000000002</v>
          </cell>
        </row>
        <row r="5791">
          <cell r="A5791">
            <v>87361</v>
          </cell>
          <cell r="B5791" t="str">
            <v>ARGAMASSA TRAÇO 1:3 (EM VOLUME DE CIMENTO E AREIA GROSSA ÚMIDA) COM ADIÇÃO DE EMULSÃO POLIMÉRICA PARA CHAPISCO ROLADO, PREPARO MECÂNICO COM MISTURADOR DE EIXO HORIZONTAL DE 300 KG. AF_08/2019</v>
          </cell>
          <cell r="C5791" t="str">
            <v>M3</v>
          </cell>
          <cell r="D5791">
            <v>2369.08</v>
          </cell>
        </row>
        <row r="5792">
          <cell r="A5792">
            <v>87362</v>
          </cell>
          <cell r="B5792" t="str">
            <v>ARGAMASSA TRAÇO 1:3 (EM VOLUME DE CIMENTO E AREIA GROSSA ÚMIDA) COM ADIÇÃO DE EMULSÃO POLIMÉRICA PARA CHAPISCO ROLADO, PREPARO MECÂNICO COM MISTURADOR DE EIXO HORIZONTAL DE 600 KG. AF_08/2019</v>
          </cell>
          <cell r="C5792" t="str">
            <v>M3</v>
          </cell>
          <cell r="D5792">
            <v>2370.1</v>
          </cell>
        </row>
        <row r="5793">
          <cell r="A5793">
            <v>87363</v>
          </cell>
          <cell r="B5793" t="str">
            <v>ARGAMASSA TRAÇO 1:4 (EM VOLUME DE CIMENTO E AREIA GROSSA ÚMIDA) COM ADIÇÃO DE EMULSÃO POLIMÉRICA PARA CHAPISCO ROLADO, PREPARO MECÂNICO COM MISTURADOR DE EIXO HORIZONTAL DE 300 KG. AF_08/2019</v>
          </cell>
          <cell r="C5793" t="str">
            <v>M3</v>
          </cell>
          <cell r="D5793">
            <v>2351.9499999999998</v>
          </cell>
        </row>
        <row r="5794">
          <cell r="A5794">
            <v>87364</v>
          </cell>
          <cell r="B5794" t="str">
            <v>ARGAMASSA TRAÇO 1:4 (EM VOLUME DE CIMENTO E AREIA GROSSA ÚMIDA) COM ADIÇÃO DE EMULSÃO POLIMÉRICA PARA CHAPISCO ROLADO, PREPARO MECÂNICO COM MISTURADOR DE EIXO HORIZONTAL DE 600 KG. AF_08/2019</v>
          </cell>
          <cell r="C5794" t="str">
            <v>M3</v>
          </cell>
          <cell r="D5794">
            <v>2335.6999999999998</v>
          </cell>
        </row>
        <row r="5795">
          <cell r="A5795">
            <v>87365</v>
          </cell>
          <cell r="B5795" t="str">
            <v>ARGAMASSA TRAÇO 1:7 (EM VOLUME DE CIMENTO E AREIA MÉDIA ÚMIDA) COM ADIÇÃO DE PLASTIFICANTE PARA EMBOÇO/MASSA ÚNICA/ASSENTAMENTO DE ALVENARIA DE VEDAÇÃO, PREPARO MANUAL. AF_08/2019</v>
          </cell>
          <cell r="C5795" t="str">
            <v>M3</v>
          </cell>
          <cell r="D5795">
            <v>373.32</v>
          </cell>
        </row>
        <row r="5796">
          <cell r="A5796">
            <v>87366</v>
          </cell>
          <cell r="B5796" t="str">
            <v>ARGAMASSA TRAÇO 1:6 (EM VOLUME DE CIMENTO E AREIA MÉDIA ÚMIDA) COM ADIÇÃO DE PLASTIFICANTE PARA EMBOÇO/MASSA ÚNICA/ASSENTAMENTO DE ALVENARIA DE VEDAÇÃO, PREPARO MANUAL. AF_08/2019</v>
          </cell>
          <cell r="C5796" t="str">
            <v>M3</v>
          </cell>
          <cell r="D5796">
            <v>393.75</v>
          </cell>
        </row>
        <row r="5797">
          <cell r="A5797">
            <v>87367</v>
          </cell>
          <cell r="B5797" t="str">
            <v>ARGAMASSA TRAÇO 1:1:6 (EM VOLUME DE CIMENTO, CAL E AREIA MÉDIA ÚMIDA) PARA EMBOÇO/MASSA ÚNICA/ASSENTAMENTO DE ALVENARIA DE VEDAÇÃO, PREPARO MANUAL. AF_08/2019</v>
          </cell>
          <cell r="C5797" t="str">
            <v>M3</v>
          </cell>
          <cell r="D5797">
            <v>443.95</v>
          </cell>
        </row>
        <row r="5798">
          <cell r="A5798">
            <v>87368</v>
          </cell>
          <cell r="B5798" t="str">
            <v>ARGAMASSA TRAÇO 1:1,5:7,5 (EM VOLUME DE CIMENTO, CAL E AREIA MÉDIA ÚMIDA) PARA EMBOÇO/MASSA ÚNICA/ASSENTAMENTO DE ALVENARIA DE VEDAÇÃO, PREPARO MANUAL. AF_08/2019</v>
          </cell>
          <cell r="C5798" t="str">
            <v>M3</v>
          </cell>
          <cell r="D5798">
            <v>431.23</v>
          </cell>
        </row>
        <row r="5799">
          <cell r="A5799">
            <v>87369</v>
          </cell>
          <cell r="B5799" t="str">
            <v>ARGAMASSA TRAÇO 1:2:8 (EM VOLUME DE CIMENTO, CAL E AREIA MÉDIA ÚMIDA) PARA EMBOÇO/MASSA ÚNICA/ASSENTAMENTO DE ALVENARIA DE VEDAÇÃO, PREPARO MANUAL. AF_08/2019</v>
          </cell>
          <cell r="C5799" t="str">
            <v>M3</v>
          </cell>
          <cell r="D5799">
            <v>436.74</v>
          </cell>
        </row>
        <row r="5800">
          <cell r="A5800">
            <v>87370</v>
          </cell>
          <cell r="B5800" t="str">
            <v>ARGAMASSA TRAÇO 1:2:9 (EM VOLUME DE CIMENTO, CAL E AREIA MÉDIA ÚMIDA) PARA EMBOÇO/MASSA ÚNICA/ASSENTAMENTO DE ALVENARIA DE VEDAÇÃO, PREPARO MANUAL. AF_08/2019</v>
          </cell>
          <cell r="C5800" t="str">
            <v>M3</v>
          </cell>
          <cell r="D5800">
            <v>422.91</v>
          </cell>
        </row>
        <row r="5801">
          <cell r="A5801">
            <v>87371</v>
          </cell>
          <cell r="B5801" t="str">
            <v>ARGAMASSA TRAÇO 1:3:12 (EM VOLUME DE CIMENTO, CAL E AREIA MÉDIA ÚMIDA) PARA EMBOÇO/MASSA ÚNICA/ASSENTAMENTO DE ALVENARIA DE VEDAÇÃO, PREPARO MANUAL. AF_08/2019</v>
          </cell>
          <cell r="C5801" t="str">
            <v>M3</v>
          </cell>
          <cell r="D5801">
            <v>411.13</v>
          </cell>
        </row>
        <row r="5802">
          <cell r="A5802">
            <v>87372</v>
          </cell>
          <cell r="B5802" t="str">
            <v>ARGAMASSA TRAÇO 1:3 (EM VOLUME DE CIMENTO E AREIA MÉDIA ÚMIDA) PARA CONTRAPISO, PREPARO MANUAL. AF_08/2019</v>
          </cell>
          <cell r="C5802" t="str">
            <v>M3</v>
          </cell>
          <cell r="D5802">
            <v>540.08000000000004</v>
          </cell>
        </row>
        <row r="5803">
          <cell r="A5803">
            <v>87373</v>
          </cell>
          <cell r="B5803" t="str">
            <v>ARGAMASSA TRAÇO 1:4 (EM VOLUME DE CIMENTO E AREIA MÉDIA ÚMIDA) PARA CONTRAPISO, PREPARO MANUAL. AF_08/2019</v>
          </cell>
          <cell r="C5803" t="str">
            <v>M3</v>
          </cell>
          <cell r="D5803">
            <v>482.87</v>
          </cell>
        </row>
        <row r="5804">
          <cell r="A5804">
            <v>87374</v>
          </cell>
          <cell r="B5804" t="str">
            <v>ARGAMASSA TRAÇO 1:5 (EM VOLUME DE CIMENTO E AREIA MÉDIA ÚMIDA) PARA CONTRAPISO, PREPARO MANUAL. AF_08/2019</v>
          </cell>
          <cell r="C5804" t="str">
            <v>M3</v>
          </cell>
          <cell r="D5804">
            <v>451.8</v>
          </cell>
        </row>
        <row r="5805">
          <cell r="A5805">
            <v>87375</v>
          </cell>
          <cell r="B5805" t="str">
            <v>ARGAMASSA TRAÇO 1:6 (EM VOLUME DE CIMENTO E AREIA MÉDIA ÚMIDA) PARA CONTRAPISO, PREPARO MANUAL. AF_08/2019</v>
          </cell>
          <cell r="C5805" t="str">
            <v>M3</v>
          </cell>
          <cell r="D5805">
            <v>432.25</v>
          </cell>
        </row>
        <row r="5806">
          <cell r="A5806">
            <v>87376</v>
          </cell>
          <cell r="B5806" t="str">
            <v>ARGAMASSA TRAÇO 1:5 (EM VOLUME DE CIMENTO E AREIA GROSSA ÚMIDA) PARA CHAPISCO CONVENCIONAL, PREPARO MANUAL. AF_08/2019</v>
          </cell>
          <cell r="C5806" t="str">
            <v>M3</v>
          </cell>
          <cell r="D5806">
            <v>371.78</v>
          </cell>
        </row>
        <row r="5807">
          <cell r="A5807">
            <v>87377</v>
          </cell>
          <cell r="B5807" t="str">
            <v>ARGAMASSA TRAÇO 1:3 (EM VOLUME DE CIMENTO E AREIA GROSSA ÚMIDA) PARA CHAPISCO CONVENCIONAL, PREPARO MANUAL. AF_08/2019</v>
          </cell>
          <cell r="C5807" t="str">
            <v>M3</v>
          </cell>
          <cell r="D5807">
            <v>435.95</v>
          </cell>
        </row>
        <row r="5808">
          <cell r="A5808">
            <v>87378</v>
          </cell>
          <cell r="B5808" t="str">
            <v>ARGAMASSA TRAÇO 1:4 (EM VOLUME DE CIMENTO E AREIA GROSSA ÚMIDA) PARA CHAPISCO CONVENCIONAL, PREPARO MANUAL. AF_08/2019</v>
          </cell>
          <cell r="C5808" t="str">
            <v>M3</v>
          </cell>
          <cell r="D5808">
            <v>393.88</v>
          </cell>
        </row>
        <row r="5809">
          <cell r="A5809">
            <v>87379</v>
          </cell>
          <cell r="B5809" t="str">
            <v>ARGAMASSA TRAÇO 1:5 (EM VOLUME DE CIMENTO E AREIA GROSSA ÚMIDA) COM ADIÇÃO DE EMULSÃO POLIMÉRICA PARA CHAPISCO ROLADO, PREPARO MANUAL. AF_08/2019</v>
          </cell>
          <cell r="C5809" t="str">
            <v>M3</v>
          </cell>
          <cell r="D5809">
            <v>2444.7800000000002</v>
          </cell>
        </row>
        <row r="5810">
          <cell r="A5810">
            <v>87380</v>
          </cell>
          <cell r="B5810" t="str">
            <v>ARGAMASSA TRAÇO 1:3 (EM VOLUME DE CIMENTO E AREIA GROSSA ÚMIDA) COM ADIÇÃO DE EMULSÃO POLIMÉRICA PARA CHAPISCO ROLADO, PREPARO MANUAL. AF_08/2019</v>
          </cell>
          <cell r="C5810" t="str">
            <v>M3</v>
          </cell>
          <cell r="D5810">
            <v>2507.5300000000002</v>
          </cell>
        </row>
        <row r="5811">
          <cell r="A5811">
            <v>87381</v>
          </cell>
          <cell r="B5811" t="str">
            <v>ARGAMASSA TRAÇO 1:4 (EM VOLUME DE CIMENTO E AREIA GROSSA ÚMIDA) COM ADIÇÃO DE EMULSÃO POLIMÉRICA PARA CHAPISCO ROLADO, PREPARO MANUAL. AF_08/2019</v>
          </cell>
          <cell r="C5811" t="str">
            <v>M3</v>
          </cell>
          <cell r="D5811">
            <v>2466.1799999999998</v>
          </cell>
        </row>
        <row r="5812">
          <cell r="A5812">
            <v>87382</v>
          </cell>
          <cell r="B5812" t="str">
            <v>ARGAMASSA INDUSTRIALIZADA MULTIUSO PARA REVESTIMENTOS E ASSENTAMENTO DA ALVENARIA, PREPARO COM MISTURADOR DE EIXO HORIZONTAL DE 160 KG. AF_08/2019</v>
          </cell>
          <cell r="C5812" t="str">
            <v>M3</v>
          </cell>
          <cell r="D5812">
            <v>1062.27</v>
          </cell>
        </row>
        <row r="5813">
          <cell r="A5813">
            <v>87383</v>
          </cell>
          <cell r="B5813" t="str">
            <v>ARGAMASSA INDUSTRIALIZADA MULTIUSO PARA REVESTIMENTOS E ASSENTAMENTO DA ALVENARIA, PREPARO COM MISTURADOR DE EIXO HORIZONTAL DE 300 KG. AF_08/2019</v>
          </cell>
          <cell r="C5813" t="str">
            <v>M3</v>
          </cell>
          <cell r="D5813">
            <v>1058.29</v>
          </cell>
        </row>
        <row r="5814">
          <cell r="A5814">
            <v>87384</v>
          </cell>
          <cell r="B5814" t="str">
            <v>ARGAMASSA INDUSTRIALIZADA MULTIUSO PARA REVESTIMENTOS E ASSENTAMENTO DA ALVENARIA, PREPARO COM MISTURADOR DE EIXO HORIZONTAL DE 600 KG. AF_08/2019</v>
          </cell>
          <cell r="C5814" t="str">
            <v>M3</v>
          </cell>
          <cell r="D5814">
            <v>1053.1400000000001</v>
          </cell>
        </row>
        <row r="5815">
          <cell r="A5815">
            <v>87385</v>
          </cell>
          <cell r="B5815" t="str">
            <v>ARGAMASSA PRONTA PARA CONTRAPISO, PREPARO COM MISTURADOR DE EIXO HORIZONTAL DE 160 KG. AF_08/2019</v>
          </cell>
          <cell r="C5815" t="str">
            <v>M3</v>
          </cell>
          <cell r="D5815">
            <v>1524.2</v>
          </cell>
        </row>
        <row r="5816">
          <cell r="A5816">
            <v>87386</v>
          </cell>
          <cell r="B5816" t="str">
            <v>ARGAMASSA PRONTA PARA CONTRAPISO, PREPARO COM MISTURADOR DE EIXO HORIZONTAL DE 300 KG. AF_08/2019</v>
          </cell>
          <cell r="C5816" t="str">
            <v>M3</v>
          </cell>
          <cell r="D5816">
            <v>1519.58</v>
          </cell>
        </row>
        <row r="5817">
          <cell r="A5817">
            <v>87387</v>
          </cell>
          <cell r="B5817" t="str">
            <v>ARGAMASSA PRONTA PARA CONTRAPISO, PREPARO COM MISTURADOR DE EIXO HORIZONTAL DE 600 KG. AF_08/2019</v>
          </cell>
          <cell r="C5817" t="str">
            <v>M3</v>
          </cell>
          <cell r="D5817">
            <v>1518.11</v>
          </cell>
        </row>
        <row r="5818">
          <cell r="A5818">
            <v>87388</v>
          </cell>
          <cell r="B5818" t="str">
            <v>ARGAMASSA PARA REVESTIMENTO DECORATIVO MONOCAMADA (MONOCAPA), PREPARO COM MISTURADOR DE EIXO HORIZONTAL DE 160 KG. AF_08/2019</v>
          </cell>
          <cell r="C5818" t="str">
            <v>M3</v>
          </cell>
          <cell r="D5818">
            <v>3578.96</v>
          </cell>
        </row>
        <row r="5819">
          <cell r="A5819">
            <v>87389</v>
          </cell>
          <cell r="B5819" t="str">
            <v>ARGAMASSA PARA REVESTIMENTO DECORATIVO MONOCAMADA (MONOCAPA), PREPARO COM MISTURADOR DE EIXO HORIZONTAL DE 300 KG. AF_08/2019</v>
          </cell>
          <cell r="C5819" t="str">
            <v>M3</v>
          </cell>
          <cell r="D5819">
            <v>3593.61</v>
          </cell>
        </row>
        <row r="5820">
          <cell r="A5820">
            <v>87390</v>
          </cell>
          <cell r="B5820" t="str">
            <v>ARGAMASSA PARA REVESTIMENTO DECORATIVO MONOCAMADA (MONOCAPA), PREPARO COM MISTURADOR DE EIXO HORIZONTAL DE 600 KG. AF_08/2019</v>
          </cell>
          <cell r="C5820" t="str">
            <v>M3</v>
          </cell>
          <cell r="D5820">
            <v>3613.7</v>
          </cell>
        </row>
        <row r="5821">
          <cell r="A5821">
            <v>87391</v>
          </cell>
          <cell r="B5821" t="str">
            <v>ARGAMASSA INDUSTRIALIZADA PARA CHAPISCO ROLADO, PREPARO COM MISTURADOR DE EIXO HORIZONTAL DE 160 KG. AF_08/2019</v>
          </cell>
          <cell r="C5821" t="str">
            <v>M3</v>
          </cell>
          <cell r="D5821">
            <v>5172.8100000000004</v>
          </cell>
        </row>
        <row r="5822">
          <cell r="A5822">
            <v>87393</v>
          </cell>
          <cell r="B5822" t="str">
            <v>ARGAMASSA INDUSTRIALIZADA PARA CHAPISCO ROLADO, PREPARO COM MISTURADOR DE EIXO HORIZONTAL DE 300 KG. AF_08/2019</v>
          </cell>
          <cell r="C5822" t="str">
            <v>M3</v>
          </cell>
          <cell r="D5822">
            <v>5225.09</v>
          </cell>
        </row>
        <row r="5823">
          <cell r="A5823">
            <v>87394</v>
          </cell>
          <cell r="B5823" t="str">
            <v>ARGAMASSA INDUSTRIALIZADA PARA CHAPISCO ROLADO, PREPARO COM MISTURADOR DE EIXO HORIZONTAL DE 600 KG. AF_08/2019</v>
          </cell>
          <cell r="C5823" t="str">
            <v>M3</v>
          </cell>
          <cell r="D5823">
            <v>5278.13</v>
          </cell>
        </row>
        <row r="5824">
          <cell r="A5824">
            <v>87395</v>
          </cell>
          <cell r="B5824" t="str">
            <v>ARGAMASSA INDUSTRIALIZADA PARA CHAPISCO COLANTE, PREPARO COM MISTURADOR DE EIXO HORIZONTAL DE 160 KG. AF_08/2019</v>
          </cell>
          <cell r="C5824" t="str">
            <v>M3</v>
          </cell>
          <cell r="D5824">
            <v>4058.47</v>
          </cell>
        </row>
        <row r="5825">
          <cell r="A5825">
            <v>87396</v>
          </cell>
          <cell r="B5825" t="str">
            <v>ARGAMASSA INDUSTRIALIZADA PARA CHAPISCO COLANTE, PREPARO COM MISTURADOR DE EIXO HORIZONTAL DE 300 KG. AF_08/2019</v>
          </cell>
          <cell r="C5825" t="str">
            <v>M3</v>
          </cell>
          <cell r="D5825">
            <v>4095.79</v>
          </cell>
        </row>
        <row r="5826">
          <cell r="A5826">
            <v>87397</v>
          </cell>
          <cell r="B5826" t="str">
            <v>ARGAMASSA INDUSTRIALIZADA PARA CHAPISCO COLANTE, PREPARO COM MISTURADOR DE EIXO HORIZONTAL DE 600 KG. AF_08/2019</v>
          </cell>
          <cell r="C5826" t="str">
            <v>M3</v>
          </cell>
          <cell r="D5826">
            <v>4134.53</v>
          </cell>
        </row>
        <row r="5827">
          <cell r="A5827">
            <v>87398</v>
          </cell>
          <cell r="B5827" t="str">
            <v>ARGAMASSA INDUSTRIALIZADA MULTIUSO PARA REVESTIMENTOS E ASSENTAMENTO DA ALVENARIA, PREPARO MANUAL. AF_08/2019</v>
          </cell>
          <cell r="C5827" t="str">
            <v>M3</v>
          </cell>
          <cell r="D5827">
            <v>1221.4100000000001</v>
          </cell>
        </row>
        <row r="5828">
          <cell r="A5828">
            <v>87399</v>
          </cell>
          <cell r="B5828" t="str">
            <v>ARGAMASSA PRONTA PARA CONTRAPISO, PREPARO MANUAL. AF_08/2019</v>
          </cell>
          <cell r="C5828" t="str">
            <v>M3</v>
          </cell>
          <cell r="D5828">
            <v>1694.2</v>
          </cell>
        </row>
        <row r="5829">
          <cell r="A5829">
            <v>87401</v>
          </cell>
          <cell r="B5829" t="str">
            <v>ARGAMASSA INDUSTRIALIZADA PARA CHAPISCO ROLADO, PREPARO MANUAL. AF_08/2019</v>
          </cell>
          <cell r="C5829" t="str">
            <v>M3</v>
          </cell>
          <cell r="D5829">
            <v>5438.69</v>
          </cell>
        </row>
        <row r="5830">
          <cell r="A5830">
            <v>87402</v>
          </cell>
          <cell r="B5830" t="str">
            <v>ARGAMASSA INDUSTRIALIZADA PARA CHAPISCO COLANTE, PREPARO MANUAL. AF_08/2019</v>
          </cell>
          <cell r="C5830" t="str">
            <v>M3</v>
          </cell>
          <cell r="D5830">
            <v>4301.54</v>
          </cell>
        </row>
        <row r="5831">
          <cell r="A5831">
            <v>87404</v>
          </cell>
          <cell r="B5831" t="str">
            <v>ARGAMASSA PARA REVESTIMENTO DECORATIVO MONOCAMADA (MONOCAPA), MISTURA E PROJEÇÃO DE 1,5 M3/H DE ARGAMASSA. AF_08/2019</v>
          </cell>
          <cell r="C5831" t="str">
            <v>M3</v>
          </cell>
          <cell r="D5831">
            <v>3718.51</v>
          </cell>
        </row>
        <row r="5832">
          <cell r="A5832">
            <v>87405</v>
          </cell>
          <cell r="B5832" t="str">
            <v>ARGAMASSA PARA REVESTIMENTO DECORATIVO MONOCAMADA (MONOCAPA), MISTURA E PROJEÇÃO DE 2 M3/H DE ARGAMASSA. AF_06/2014</v>
          </cell>
          <cell r="C5832" t="str">
            <v>M3</v>
          </cell>
          <cell r="D5832">
            <v>3728.4</v>
          </cell>
        </row>
        <row r="5833">
          <cell r="A5833">
            <v>87407</v>
          </cell>
          <cell r="B5833" t="str">
            <v>ARGAMASSA INDUSTRIALIZADA PARA REVESTIMENTOS, MISTURA E PROJEÇÃO DE 1,5 M³/H DE ARGAMASSA. AF_08/2019</v>
          </cell>
          <cell r="C5833" t="str">
            <v>M3</v>
          </cell>
          <cell r="D5833">
            <v>1087.42</v>
          </cell>
        </row>
        <row r="5834">
          <cell r="A5834">
            <v>87408</v>
          </cell>
          <cell r="B5834" t="str">
            <v>ARGAMASSA INDUSTRIALIZADA PARA REVESTIMENTOS, MISTURA E PROJEÇÃO DE 2 M³/H DE ARGAMASSA. AF_06/2014</v>
          </cell>
          <cell r="C5834" t="str">
            <v>M3</v>
          </cell>
          <cell r="D5834">
            <v>1077.96</v>
          </cell>
        </row>
        <row r="5835">
          <cell r="A5835">
            <v>87410</v>
          </cell>
          <cell r="B5835" t="str">
            <v>ARGAMASSA À BASE DE GESSO, MISTURA E PROJEÇÃO DE 1,5 M³/H DE ARGAMASSA. AF_08/2019</v>
          </cell>
          <cell r="C5835" t="str">
            <v>M3</v>
          </cell>
          <cell r="D5835">
            <v>772.78</v>
          </cell>
        </row>
        <row r="5836">
          <cell r="A5836">
            <v>88626</v>
          </cell>
          <cell r="B5836" t="str">
            <v>ARGAMASSA TRAÇO 1:0,5:4,5 (EM VOLUME DE CIMENTO, CAL E AREIA MÉDIA ÚMIDA), PREPARO MECÂNICO COM BETONEIRA 400 L. AF_08/2019</v>
          </cell>
          <cell r="C5836" t="str">
            <v>M3</v>
          </cell>
          <cell r="D5836">
            <v>335.94</v>
          </cell>
        </row>
        <row r="5837">
          <cell r="A5837">
            <v>88627</v>
          </cell>
          <cell r="B5837" t="str">
            <v>ARGAMASSA TRAÇO 1:0,5:4,5 (EM VOLUME DE CIMENTO, CAL E AREIA MÉDIA ÚMIDA) PARA ASSENTAMENTO DE ALVENARIA, PREPARO MANUAL. AF_08/2019</v>
          </cell>
          <cell r="C5837" t="str">
            <v>M3</v>
          </cell>
          <cell r="D5837">
            <v>418.57</v>
          </cell>
        </row>
        <row r="5838">
          <cell r="A5838">
            <v>88628</v>
          </cell>
          <cell r="B5838" t="str">
            <v>ARGAMASSA TRAÇO 1:3 (EM VOLUME DE CIMENTO E AREIA MÉDIA ÚMIDA), PREPARO MECÂNICO COM BETONEIRA 400 L. AF_08/2019</v>
          </cell>
          <cell r="C5838" t="str">
            <v>M3</v>
          </cell>
          <cell r="D5838">
            <v>354.5</v>
          </cell>
        </row>
        <row r="5839">
          <cell r="A5839">
            <v>88629</v>
          </cell>
          <cell r="B5839" t="str">
            <v>ARGAMASSA TRAÇO 1:3 (EM VOLUME DE CIMENTO E AREIA MÉDIA ÚMIDA), PREPARO MANUAL. AF_08/2019</v>
          </cell>
          <cell r="C5839" t="str">
            <v>M3</v>
          </cell>
          <cell r="D5839">
            <v>440.21</v>
          </cell>
        </row>
        <row r="5840">
          <cell r="A5840">
            <v>88630</v>
          </cell>
          <cell r="B5840" t="str">
            <v>ARGAMASSA TRAÇO 1:4 (CIMENTO E AREIA MÉDIA), PREPARO MECÂNICO COM BETONEIRA 400 L. AF_08/2014</v>
          </cell>
          <cell r="C5840" t="str">
            <v>M3</v>
          </cell>
          <cell r="D5840">
            <v>300.56</v>
          </cell>
        </row>
        <row r="5841">
          <cell r="A5841">
            <v>88631</v>
          </cell>
          <cell r="B5841" t="str">
            <v>ARGAMASSA TRAÇO 1:4 (EM VOLUME DE CIMENTO E AREIA MÉDIA ÚMIDA), PREPARO MANUAL. AF_08/2019</v>
          </cell>
          <cell r="C5841" t="str">
            <v>M3</v>
          </cell>
          <cell r="D5841">
            <v>394.96</v>
          </cell>
        </row>
        <row r="5842">
          <cell r="A5842">
            <v>88715</v>
          </cell>
          <cell r="B5842" t="str">
            <v>ARGAMASSA TRAÇO 1:2:9 (EM VOLUME DE CIMENTO, CAL E AREIA MÉDIA ÚMIDA) PARA EMBOÇO/MASSA ÚNICA/ASSENTAMENTO DE ALVENARIA DE VEDAÇÃO, PREPARO MECÂNICO COM BETONEIRA 400 L. AF_08/2019</v>
          </cell>
          <cell r="C5842" t="str">
            <v>M3</v>
          </cell>
          <cell r="D5842">
            <v>312.45999999999998</v>
          </cell>
        </row>
        <row r="5843">
          <cell r="A5843">
            <v>95563</v>
          </cell>
          <cell r="B5843" t="str">
            <v>ARGAMASSA TRAÇO 1:1,65 (CIMENTO E AREIA MÉDIA), FCK 20 MPA, PREPARO MECÂNICO COM MISTURADOR DUPLO HORIZONTAL DE ALTA TURBULÊNCIA. AF_11/2016</v>
          </cell>
          <cell r="C5843" t="str">
            <v>M3</v>
          </cell>
          <cell r="D5843">
            <v>543.78</v>
          </cell>
        </row>
        <row r="5844">
          <cell r="A5844">
            <v>100464</v>
          </cell>
          <cell r="B5844" t="str">
            <v>ARGAMASSA TRAÇO 1:0,5:4,5  (EM VOLUME DE CIMENTO, CAL E AREIA MÉDIA ÚMIDA), PREPARO MECÂNICO COM MISTURADOR DE EIXO HORIZONTAL DE 160 KG. AF_08/2019</v>
          </cell>
          <cell r="C5844" t="str">
            <v>M3</v>
          </cell>
          <cell r="D5844">
            <v>353.44</v>
          </cell>
        </row>
        <row r="5845">
          <cell r="A5845">
            <v>100465</v>
          </cell>
          <cell r="B5845" t="str">
            <v>ARGAMASSA TRAÇO 1:0,5:4,5  (EM VOLUME DE CIMENTO, CAL E AREIA MÉDIA ÚMIDA), PREPARO MECÂNICO COM MISTURADOR DE EIXO HORIZONTAL DE 300 KG. AF_08/2019</v>
          </cell>
          <cell r="C5845" t="str">
            <v>M3</v>
          </cell>
          <cell r="D5845">
            <v>328.3</v>
          </cell>
        </row>
        <row r="5846">
          <cell r="A5846">
            <v>100466</v>
          </cell>
          <cell r="B5846" t="str">
            <v>ARGAMASSA TRAÇO 1:0,5:4,5  (EM VOLUME DE CIMENTO, CAL E AREIA MÉDIA ÚMIDA), PREPARO MECÂNICO COM MISTURADOR DE EIXO HORIZONTAL DE 600 KG. AF_08/2019</v>
          </cell>
          <cell r="C5846" t="str">
            <v>M3</v>
          </cell>
          <cell r="D5846">
            <v>316.95</v>
          </cell>
        </row>
        <row r="5847">
          <cell r="A5847">
            <v>100468</v>
          </cell>
          <cell r="B5847" t="str">
            <v>ARGAMASSA TRAÇO 1:3 (EM VOLUME DE CIMENTO E AREIA MÉDIA ÚMIDA), PREPARO MECÂNICO COM MISTURADOR DE EIXO HORIZONTAL DE 160 KG. AF_08/2019</v>
          </cell>
          <cell r="C5847" t="str">
            <v>M3</v>
          </cell>
          <cell r="D5847">
            <v>432.21</v>
          </cell>
        </row>
        <row r="5848">
          <cell r="A5848">
            <v>100469</v>
          </cell>
          <cell r="B5848" t="str">
            <v>ARGAMASSA TRAÇO 1:3 (EM VOLUME DE CIMENTO E AREIA MÉDIA ÚMIDA), PREPARO MECÂNICO COM MISTURADOR DE EIXO HORIZONTAL DE 300 KG. AF_08/2019</v>
          </cell>
          <cell r="C5848" t="str">
            <v>M3</v>
          </cell>
          <cell r="D5848">
            <v>348.52</v>
          </cell>
        </row>
        <row r="5849">
          <cell r="A5849">
            <v>100470</v>
          </cell>
          <cell r="B5849" t="str">
            <v>ARGAMASSA TRAÇO 1:3 (EM VOLUME DE CIMENTO E AREIA MÉDIA ÚMIDA), PREPARO MECÂNICO COM MISTURADOR DE EIXO HORIZONTAL DE 600 KG. AF_08/2019</v>
          </cell>
          <cell r="C5849" t="str">
            <v>M3</v>
          </cell>
          <cell r="D5849">
            <v>310.58999999999997</v>
          </cell>
        </row>
        <row r="5850">
          <cell r="A5850">
            <v>100472</v>
          </cell>
          <cell r="B5850" t="str">
            <v>ARGAMASSA TRAÇO 1:4 (EM VOLUME DE CIMENTO E AREIA MÉDIA ÚMIDA), PREPARO MECÂNICO COM MISTURADOR DE EIXO HORIZONTAL DE 160 KG. AF_08/2019</v>
          </cell>
          <cell r="C5850" t="str">
            <v>M3</v>
          </cell>
          <cell r="D5850">
            <v>344.34</v>
          </cell>
        </row>
        <row r="5851">
          <cell r="A5851">
            <v>100473</v>
          </cell>
          <cell r="B5851" t="str">
            <v>ARGAMASSA TRAÇO 1:4 (EM VOLUME DE CIMENTO E AREIA MÉDIA ÚMIDA), PREPARO MECÂNICO COM MISTURADOR DE EIXO HORIZONTAL DE 300 KG. AF_08/2019</v>
          </cell>
          <cell r="C5851" t="str">
            <v>M3</v>
          </cell>
          <cell r="D5851">
            <v>312.47000000000003</v>
          </cell>
        </row>
        <row r="5852">
          <cell r="A5852">
            <v>100474</v>
          </cell>
          <cell r="B5852" t="str">
            <v>ARGAMASSA TRAÇO 1:4 (EM VOLUME DE CIMENTO E AREIA MÉDIA ÚMIDA), PREPARO MECÂNICO COM MISTURADOR DE EIXO HORIZONTAL DE 600 KG. AF_08/2019</v>
          </cell>
          <cell r="C5852" t="str">
            <v>M3</v>
          </cell>
          <cell r="D5852">
            <v>299.68</v>
          </cell>
        </row>
        <row r="5853">
          <cell r="A5853">
            <v>100475</v>
          </cell>
          <cell r="B5853" t="str">
            <v>ARGAMASSA TRAÇO 1:3 (EM VOLUME DE CIMENTO E AREIA MÉDIA ÚMIDA) COM ADIÇÃO DE IMPERMEABILIZANTE, PREPARO MECÂNICO COM BETONEIRA 400 L. AF_08/2019</v>
          </cell>
          <cell r="C5853" t="str">
            <v>M3</v>
          </cell>
          <cell r="D5853">
            <v>452.31</v>
          </cell>
        </row>
        <row r="5854">
          <cell r="A5854">
            <v>100477</v>
          </cell>
          <cell r="B5854" t="str">
            <v>ARGAMASSA TRAÇO 1:3 (EM VOLUME DE CIMENTO E AREIA MÉDIA ÚMIDA) COM ADIÇÃO DE IMPERMEABILIZANTE, PREPARO MECÂNICO COM MISTURADOR DE EIXO HORIZONTAL DE 160 KG. AF_08/2019</v>
          </cell>
          <cell r="C5854" t="str">
            <v>M3</v>
          </cell>
          <cell r="D5854">
            <v>493.29</v>
          </cell>
        </row>
        <row r="5855">
          <cell r="A5855">
            <v>100478</v>
          </cell>
          <cell r="B5855" t="str">
            <v>ARGAMASSA TRAÇO 1:3 (EM VOLUME DE CIMENTO E AREIA MÉDIA ÚMIDA) COM ADIÇÃO DE IMPERMEABILIZANTE, PREPARO MECÂNICO COM MISTURADOR DE EIXO HORIZONTAL DE 300 KG. AF_08/2019</v>
          </cell>
          <cell r="C5855" t="str">
            <v>M3</v>
          </cell>
          <cell r="D5855">
            <v>444.03</v>
          </cell>
        </row>
        <row r="5856">
          <cell r="A5856">
            <v>100479</v>
          </cell>
          <cell r="B5856" t="str">
            <v>ARGAMASSA TRAÇO 1:3 (EM VOLUME DE CIMENTO E AREIA MÉDIA ÚMIDA) COM ADIÇÃO DE IMPERMEABILIZANTE, PREPARO MECÂNICO COM MISTURADOR DE EIXO HORIZONTAL DE 600 KG. AF_08/2019</v>
          </cell>
          <cell r="C5856" t="str">
            <v>M3</v>
          </cell>
          <cell r="D5856">
            <v>434.87</v>
          </cell>
        </row>
        <row r="5857">
          <cell r="A5857">
            <v>100480</v>
          </cell>
          <cell r="B5857" t="str">
            <v>ARGAMASSA TRAÇO 1:3 (EM VOLUME DE CIMENTO E AREIA MÉDIA ÚMIDA) COM ADIÇÃO DE IMPERMEABILIZANTE, PREPARO MANUAL. AF_08/2019</v>
          </cell>
          <cell r="C5857" t="str">
            <v>M3</v>
          </cell>
          <cell r="D5857">
            <v>537.86</v>
          </cell>
        </row>
        <row r="5858">
          <cell r="A5858">
            <v>100481</v>
          </cell>
          <cell r="B5858" t="str">
            <v>ARGAMASSA TRAÇO 1:4 (EM VOLUME DE CIMENTO E AREIA MÉDIA ÚMIDA) COM ADIÇÃO DE IMPERMEABILIZANTE, PREPARO MECÂNICO COM BETONEIRA 400 L. AF_08/2019</v>
          </cell>
          <cell r="C5858" t="str">
            <v>M3</v>
          </cell>
          <cell r="D5858">
            <v>389.04</v>
          </cell>
        </row>
        <row r="5859">
          <cell r="A5859">
            <v>100483</v>
          </cell>
          <cell r="B5859" t="str">
            <v>ARGAMASSA TRAÇO 1:4 (EM VOLUME DE CIMENTO E AREIA MÉDIA ÚMIDA) COM ADIÇÃO DE IMPERMEABILIZANTE, PREPARO MECÂNICO COM MISTURADOR DE EIXO HORIZONTAL DE 160 KG. AF_08/2019</v>
          </cell>
          <cell r="C5859" t="str">
            <v>M3</v>
          </cell>
          <cell r="D5859">
            <v>419.83</v>
          </cell>
        </row>
        <row r="5860">
          <cell r="A5860">
            <v>100484</v>
          </cell>
          <cell r="B5860" t="str">
            <v>ARGAMASSA TRAÇO 1:4 (EM VOLUME DE CIMENTO E AREIA MÉDIA ÚMIDA) COM ADIÇÃO DE IMPERMEABILIZANTE, PREPARO MECÂNICO COM MISTURADOR DE EIXO HORIZONTAL DE 300 KG. AF_08/2019</v>
          </cell>
          <cell r="C5860" t="str">
            <v>M3</v>
          </cell>
          <cell r="D5860">
            <v>388.63</v>
          </cell>
        </row>
        <row r="5861">
          <cell r="A5861">
            <v>100485</v>
          </cell>
          <cell r="B5861" t="str">
            <v>ARGAMASSA TRAÇO 1:4 (EM VOLUME DE CIMENTO E AREIA MÉDIA ÚMIDA) COM ADIÇÃO DE IMPERMEABILIZANTE, PREPARO MECÂNICO COM MISTURADOR DE EIXO HORIZONTAL DE 600 KG. AF_08/2019</v>
          </cell>
          <cell r="C5861" t="str">
            <v>M3</v>
          </cell>
          <cell r="D5861">
            <v>377.35</v>
          </cell>
        </row>
        <row r="5862">
          <cell r="A5862">
            <v>100486</v>
          </cell>
          <cell r="B5862" t="str">
            <v>ARGAMASSA TRAÇO 1:4 (EM VOLUME DE CIMENTO E AREIA MÉDIA ÚMIDA) COM ADIÇÃO DE IMPERMEABILIZANTE, PREPARO MANUAL. AF_08/2019</v>
          </cell>
          <cell r="C5862" t="str">
            <v>M3</v>
          </cell>
          <cell r="D5862">
            <v>476.96</v>
          </cell>
        </row>
        <row r="5863">
          <cell r="A5863">
            <v>100487</v>
          </cell>
          <cell r="B5863" t="str">
            <v>ARGAMASSA TRAÇO 1:2:9 (EM VOLUME DE CIMENTO, CAL E AREIA MÉDIA ÚMIDA) PARA EMBOÇO/MASSA ÚNICA/ASSENTAMENTO DE ALVENARIA DE VEDAÇÃO, PREPARO MECÂNICO COM MISTURADOR DE EIXO HORIZONTAL DE 600 KG. AF_08/2019</v>
          </cell>
          <cell r="C5863" t="str">
            <v>M3</v>
          </cell>
          <cell r="D5863">
            <v>298.20999999999998</v>
          </cell>
        </row>
        <row r="5864">
          <cell r="A5864">
            <v>100488</v>
          </cell>
          <cell r="B5864" t="str">
            <v>ARGAMASSA TRAÇO 1:0,5:4,5 (EM VOLUME DE CIMENTO, CAL E AREIA MÉDIA ÚMIDA), PREPARO MECÂNICO COM BETONEIRA 600 L. AF_08/2019</v>
          </cell>
          <cell r="C5864" t="str">
            <v>M3</v>
          </cell>
          <cell r="D5864">
            <v>331.91</v>
          </cell>
        </row>
        <row r="5865">
          <cell r="A5865">
            <v>100489</v>
          </cell>
          <cell r="B5865" t="str">
            <v>ARGAMASSA TRAÇO 1:3 (EM VOLUME DE CIMENTO E AREIA MÉDIA ÚMIDA), PREPARO MECÂNICO COM BETONEIRA 600 L. AF_08/2019</v>
          </cell>
          <cell r="C5865" t="str">
            <v>M3</v>
          </cell>
          <cell r="D5865">
            <v>354.86</v>
          </cell>
        </row>
        <row r="5866">
          <cell r="A5866">
            <v>100490</v>
          </cell>
          <cell r="B5866" t="str">
            <v>ARGAMASSA TRAÇO 1:4 (EM VOLUME DE CIMENTO E AREIA MÉDIA ÚMIDA), PREPARO MECÂNICO COM BETONEIRA 600 L. AF_08/2019</v>
          </cell>
          <cell r="C5866" t="str">
            <v>M3</v>
          </cell>
          <cell r="D5866">
            <v>311.77</v>
          </cell>
        </row>
        <row r="5867">
          <cell r="A5867">
            <v>100491</v>
          </cell>
          <cell r="B5867" t="str">
            <v>ARGAMASSA TRAÇO 1:3 (EM VOLUME DE CIMENTO E AREIA MÉDIA ÚMIDA) COM ADIÇÃO DE IMPERMEABILIZANTE, PREPARO MECÂNICO COM BETONEIRA 600 L. AF_08/2019</v>
          </cell>
          <cell r="C5867" t="str">
            <v>M3</v>
          </cell>
          <cell r="D5867">
            <v>453.67</v>
          </cell>
        </row>
        <row r="5868">
          <cell r="A5868">
            <v>100492</v>
          </cell>
          <cell r="B5868" t="str">
            <v>ARGAMASSA TRAÇO 1:4 (EM VOLUME DE CIMENTO E AREIA MÉDIA ÚMIDA) COM ADIÇÃO DE IMPERMEABILIZANTE, PREPARO MECÂNICO COM BETONEIRA 600 L. AF_08/2019</v>
          </cell>
          <cell r="C5868" t="str">
            <v>M3</v>
          </cell>
          <cell r="D5868">
            <v>390.6</v>
          </cell>
        </row>
        <row r="5869">
          <cell r="A5869">
            <v>92121</v>
          </cell>
          <cell r="B5869" t="str">
            <v>PENEIRAMENTO DE AREIA COM PENEIRA ELÉTRICA. AF_11/2015</v>
          </cell>
          <cell r="C5869" t="str">
            <v>M3</v>
          </cell>
          <cell r="D5869">
            <v>22.64</v>
          </cell>
        </row>
        <row r="5870">
          <cell r="A5870">
            <v>92122</v>
          </cell>
          <cell r="B5870" t="str">
            <v>PENEIRAMENTO DE AREIA COM PENEIRA MANUAL. AF_11/2015</v>
          </cell>
          <cell r="C5870" t="str">
            <v>M3</v>
          </cell>
          <cell r="D5870">
            <v>38.24</v>
          </cell>
        </row>
        <row r="5871">
          <cell r="A5871">
            <v>92123</v>
          </cell>
          <cell r="B5871" t="str">
            <v>ENSACAMENTO DE AREIA. AF_11/2015</v>
          </cell>
          <cell r="C5871" t="str">
            <v>M3</v>
          </cell>
          <cell r="D5871">
            <v>36.74</v>
          </cell>
        </row>
        <row r="5872">
          <cell r="A5872">
            <v>100195</v>
          </cell>
          <cell r="B5872" t="str">
            <v>TRANSPORTE HORIZONTAL MANUAL, DE SACOS DE 50 KG (UNIDADE: KGXKM). AF_07/2019</v>
          </cell>
          <cell r="C5872" t="str">
            <v>KGXKM</v>
          </cell>
          <cell r="D5872">
            <v>0.57999999999999996</v>
          </cell>
        </row>
        <row r="5873">
          <cell r="A5873">
            <v>100196</v>
          </cell>
          <cell r="B5873" t="str">
            <v>TRANSPORTE HORIZONTAL MANUAL, DE SACOS DE 30 KG (UNIDADE: KGXKM). AF_07/2019</v>
          </cell>
          <cell r="C5873" t="str">
            <v>KGXKM</v>
          </cell>
          <cell r="D5873">
            <v>0.97</v>
          </cell>
        </row>
        <row r="5874">
          <cell r="A5874">
            <v>100197</v>
          </cell>
          <cell r="B5874" t="str">
            <v>TRANSPORTE HORIZONTAL MANUAL, DE SACOS DE 20 KG (UNIDADE: KGXKM). AF_07/2019</v>
          </cell>
          <cell r="C5874" t="str">
            <v>KGXKM</v>
          </cell>
          <cell r="D5874">
            <v>1.46</v>
          </cell>
        </row>
        <row r="5875">
          <cell r="A5875">
            <v>100198</v>
          </cell>
          <cell r="B5875" t="str">
            <v>TRANSPORTE HORIZONTAL COM CARRINHO PLATAFORMA, DE SACOS DE 50 KG (UNIDADE: KGXKM). AF_07/2019</v>
          </cell>
          <cell r="C5875" t="str">
            <v>KGXKM</v>
          </cell>
          <cell r="D5875">
            <v>0.2</v>
          </cell>
        </row>
        <row r="5876">
          <cell r="A5876">
            <v>100199</v>
          </cell>
          <cell r="B5876" t="str">
            <v>TRANSPORTE HORIZONTAL COM CARRINHO PLATAFORMA, DE SACOS DE 30 KG (UNIDADE: KGXKM). AF_07/2019</v>
          </cell>
          <cell r="C5876" t="str">
            <v>KGXKM</v>
          </cell>
          <cell r="D5876">
            <v>0.24</v>
          </cell>
        </row>
        <row r="5877">
          <cell r="A5877">
            <v>100200</v>
          </cell>
          <cell r="B5877" t="str">
            <v>TRANSPORTE HORIZONTAL COM CARRINHO PLATAFORMA, DE SACOS DE 20 KG (UNIDADE: KGXKM). AF_07/2019</v>
          </cell>
          <cell r="C5877" t="str">
            <v>KGXKM</v>
          </cell>
          <cell r="D5877">
            <v>0.28999999999999998</v>
          </cell>
        </row>
        <row r="5878">
          <cell r="A5878">
            <v>100201</v>
          </cell>
          <cell r="B5878" t="str">
            <v>TRANSPORTE HORIZONTAL COM CARRINHO DE MÃO, DE SACOS DE 50 KG (UNIDADE: KGXKM). AF_07/2019</v>
          </cell>
          <cell r="C5878" t="str">
            <v>KGXKM</v>
          </cell>
          <cell r="D5878">
            <v>0.59</v>
          </cell>
        </row>
        <row r="5879">
          <cell r="A5879">
            <v>100202</v>
          </cell>
          <cell r="B5879" t="str">
            <v>TRANSPORTE HORIZONTAL COM CARRINHO DE MÃO, DE SACOS DE 30 KG (UNIDADE: KGXKM). AF_07/2019</v>
          </cell>
          <cell r="C5879" t="str">
            <v>KGXKM</v>
          </cell>
          <cell r="D5879">
            <v>0.69</v>
          </cell>
        </row>
        <row r="5880">
          <cell r="A5880">
            <v>100203</v>
          </cell>
          <cell r="B5880" t="str">
            <v>TRANSPORTE HORIZONTAL COM CARRINHO DE MÃO, DE SACOS DE 20 KG (UNIDADE: KGXKM). AF_07/2019</v>
          </cell>
          <cell r="C5880" t="str">
            <v>KGXKM</v>
          </cell>
          <cell r="D5880">
            <v>0.82</v>
          </cell>
        </row>
        <row r="5881">
          <cell r="A5881">
            <v>100204</v>
          </cell>
          <cell r="B5881" t="str">
            <v>TRANSPORTE HORIZONTAL COM MANIPULADOR TELESCÓPICO, DE PÁLETE DE SACOS (UNIDADE: KGXKM). AF_07/2019</v>
          </cell>
          <cell r="C5881" t="str">
            <v>KGXKM</v>
          </cell>
          <cell r="D5881">
            <v>7.0000000000000007E-2</v>
          </cell>
        </row>
        <row r="5882">
          <cell r="A5882">
            <v>100205</v>
          </cell>
          <cell r="B5882" t="str">
            <v>TRANSPORTE HORIZONTAL COM JERICA DE 60 L, DE MASSA/ GRANEL (UNIDADE: M3XKM). AF_07/2019</v>
          </cell>
          <cell r="C5882" t="str">
            <v>M3XKM</v>
          </cell>
          <cell r="D5882">
            <v>1089.48</v>
          </cell>
        </row>
        <row r="5883">
          <cell r="A5883">
            <v>100206</v>
          </cell>
          <cell r="B5883" t="str">
            <v>TRANSPORTE HORIZONTAL COM JERICA DE 90 L, DE MASSA/ GRANEL (UNIDADE: M3XKM). AF_07/2019</v>
          </cell>
          <cell r="C5883" t="str">
            <v>M3XKM</v>
          </cell>
          <cell r="D5883">
            <v>787.51</v>
          </cell>
        </row>
        <row r="5884">
          <cell r="A5884">
            <v>100207</v>
          </cell>
          <cell r="B5884" t="str">
            <v>TRANSPORTE HORIZONTAL COM CARREGADEIRA, DE MASSA/ GRANEL (UNIDADE: M3XKM). AF_07/2019</v>
          </cell>
          <cell r="C5884" t="str">
            <v>M3XKM</v>
          </cell>
          <cell r="D5884">
            <v>277.51</v>
          </cell>
        </row>
        <row r="5885">
          <cell r="A5885">
            <v>100208</v>
          </cell>
          <cell r="B5885" t="str">
            <v>TRANSPORTE HORIZONTAL MANUAL, DE BLOCOS VAZADOS DE CONCRETO OU CERÂMICO DE 19X19X39CM (UNIDADE: BLOCOXKM). AF_07/2019</v>
          </cell>
          <cell r="C5885" t="str">
            <v>UNXKM</v>
          </cell>
          <cell r="D5885">
            <v>14.41</v>
          </cell>
        </row>
        <row r="5886">
          <cell r="A5886">
            <v>100209</v>
          </cell>
          <cell r="B5886" t="str">
            <v>TRANSPORTE HORIZONTAL MANUAL, DE BLOCOS CERÂMICOS FURADOS NA HORIZONTAL DE 9X19X19CM (UNIDADE: BLOCOXKM). AF_07/2019</v>
          </cell>
          <cell r="C5886" t="str">
            <v>UNXKM</v>
          </cell>
          <cell r="D5886">
            <v>7.2</v>
          </cell>
        </row>
        <row r="5887">
          <cell r="A5887">
            <v>100210</v>
          </cell>
          <cell r="B5887" t="str">
            <v>TRANSPORTE HORIZONTAL COM CARRINHO DE MÃO, DE BLOCOS VAZADOS DE CONCRETO OU CERÂMICO DE 19X19X39CM (UNIDADE: BLOCOXKM). AF_07/2019</v>
          </cell>
          <cell r="C5887" t="str">
            <v>UNXKM</v>
          </cell>
          <cell r="D5887">
            <v>13.27</v>
          </cell>
        </row>
        <row r="5888">
          <cell r="A5888">
            <v>100211</v>
          </cell>
          <cell r="B5888" t="str">
            <v>TRANSPORTE HORIZONTAL COM CARRINHO DE MÃO, DE BLOCOS CERÂMICOS FURADOS NA HORIZONTAL DE 9X19X19CM (UNIDADE: BLOCOXKM). AF_07/2019</v>
          </cell>
          <cell r="C5888" t="str">
            <v>UNXKM</v>
          </cell>
          <cell r="D5888">
            <v>5.12</v>
          </cell>
        </row>
        <row r="5889">
          <cell r="A5889">
            <v>100212</v>
          </cell>
          <cell r="B5889" t="str">
            <v>TRANSPORTE HORIZONTAL COM CARRINHO PLATAFORMA, DE BLOCOS VAZADOS DE CONCRETO OU CERÂMICO DE 19X19X39CM (UNIDADE: BLOCOXKM). AF_07/2019</v>
          </cell>
          <cell r="C5889" t="str">
            <v>UNXKM</v>
          </cell>
          <cell r="D5889">
            <v>5.65</v>
          </cell>
        </row>
        <row r="5890">
          <cell r="A5890">
            <v>100213</v>
          </cell>
          <cell r="B5890" t="str">
            <v>TRANSPORTE HORIZONTAL COM CARRINHO PLATAFORMA, DE BLOCOS CERÂMICOS FURADOS NA HORIZONTAL DE 9X19X19CM (UNIDADE: BLOCOXKM). AF_07/2019</v>
          </cell>
          <cell r="C5890" t="str">
            <v>UNXKM</v>
          </cell>
          <cell r="D5890">
            <v>2.0299999999999998</v>
          </cell>
        </row>
        <row r="5891">
          <cell r="A5891">
            <v>100214</v>
          </cell>
          <cell r="B5891" t="str">
            <v>TRANSPORTE HORIZONTAL COM CARRINHO MINI PÁLETES, DE BLOCOS VAZADOS DE CONCRETO DE 19X19X39CM (UNIDADE: BLOCOXKM). AF_07/2019</v>
          </cell>
          <cell r="C5891" t="str">
            <v>UNXKM</v>
          </cell>
          <cell r="D5891">
            <v>3.12</v>
          </cell>
        </row>
        <row r="5892">
          <cell r="A5892">
            <v>100215</v>
          </cell>
          <cell r="B5892" t="str">
            <v>TRANSPORTE HORIZONTAL COM CARRINHO MINI PÁLETES, DE BLOCOS CERÂMICOS FURADOS NA VERTICAL DE 19X19X39CM (UNIDADE: BLOCOXKM). AF_07/2019</v>
          </cell>
          <cell r="C5892" t="str">
            <v>UNXKM</v>
          </cell>
          <cell r="D5892">
            <v>2.67</v>
          </cell>
        </row>
        <row r="5893">
          <cell r="A5893">
            <v>100216</v>
          </cell>
          <cell r="B5893" t="str">
            <v>TRANSPORTE HORIZONTAL COM CARRINHO MINI PÁLETES, DE BLOCOS CERÂMICOS FURADOS NA HORIZONTAL DE 9X19X19CM (UNIDADE: BLOCOXKM). AF_07/2019</v>
          </cell>
          <cell r="C5893" t="str">
            <v>UNXKM</v>
          </cell>
          <cell r="D5893">
            <v>0.72</v>
          </cell>
        </row>
        <row r="5894">
          <cell r="A5894">
            <v>100217</v>
          </cell>
          <cell r="B5894" t="str">
            <v>TRANSPORTE HORIZONTAL COM MANIPULADOR TELESCÓPICO, DE BLOCOS VAZADOS DE CONCRETO DE 19X19X39CM (UNIDADE: BLOCOXKM). AF_07/2019</v>
          </cell>
          <cell r="C5894" t="str">
            <v>UNXKM</v>
          </cell>
          <cell r="D5894">
            <v>1.9</v>
          </cell>
        </row>
        <row r="5895">
          <cell r="A5895">
            <v>100218</v>
          </cell>
          <cell r="B5895" t="str">
            <v>TRANSPORTE HORIZONTAL COM MANIPULADOR TELESCÓPICO, DE BLOCOS CERÂMICOS FURADOS NA VERTICAL DE 19X19X39CM (UNIDADE: BLOCOXKM). AF_07/2019</v>
          </cell>
          <cell r="C5895" t="str">
            <v>UNXKM</v>
          </cell>
          <cell r="D5895">
            <v>1.3</v>
          </cell>
        </row>
        <row r="5896">
          <cell r="A5896">
            <v>100219</v>
          </cell>
          <cell r="B5896" t="str">
            <v>TRANSPORTE HORIZONTAL COM MANIPULADOR TELESCÓPICO, DE BLOCOS CERÂMICOS FURADOS NA HORIZONTAL DE 9X19X19CM (UNIDADE: BLOCOXKM). AF_07/2019</v>
          </cell>
          <cell r="C5896" t="str">
            <v>UNXKM</v>
          </cell>
          <cell r="D5896">
            <v>0.28999999999999998</v>
          </cell>
        </row>
        <row r="5897">
          <cell r="A5897">
            <v>100220</v>
          </cell>
          <cell r="B5897" t="str">
            <v>TRANSPORTE HORIZONTAL MANUAL, DE CAIXA COM REVESTIMENTO CERÂMICO (UNIDADE: M2XKM). AF_07/2019</v>
          </cell>
          <cell r="C5897" t="str">
            <v>M2XKM</v>
          </cell>
          <cell r="D5897">
            <v>20.7</v>
          </cell>
        </row>
        <row r="5898">
          <cell r="A5898">
            <v>100221</v>
          </cell>
          <cell r="B5898" t="str">
            <v>TRANSPORTE HORIZONTAL COM CARRINHO DE MÃO, DE CAIXA COM REVESTIMENTO CERÂMICO (UNIDADE: M2XKM). AF_07/2019</v>
          </cell>
          <cell r="C5898" t="str">
            <v>M2XKM</v>
          </cell>
          <cell r="D5898">
            <v>23.47</v>
          </cell>
        </row>
        <row r="5899">
          <cell r="A5899">
            <v>100222</v>
          </cell>
          <cell r="B5899" t="str">
            <v>TRANSPORTE HORIZONTAL COM CARRINHO PLATAFORMA, DE CAIXA COM REVESTIMENTO CERÂMICO (UNIDADE: M2XKM). AF_07/2019</v>
          </cell>
          <cell r="C5899" t="str">
            <v>M2XKM</v>
          </cell>
          <cell r="D5899">
            <v>8.89</v>
          </cell>
        </row>
        <row r="5900">
          <cell r="A5900">
            <v>100223</v>
          </cell>
          <cell r="B5900" t="str">
            <v>TRANSPORTE HORIZONTAL COM CARRINHO MINI PÁLETES, DE CAIXA COM REVESTIMENTO CERÂMICO (UNIDADE: M2XKM). AF_07/2019</v>
          </cell>
          <cell r="C5900" t="str">
            <v>M2XKM</v>
          </cell>
          <cell r="D5900">
            <v>4.16</v>
          </cell>
        </row>
        <row r="5901">
          <cell r="A5901">
            <v>100224</v>
          </cell>
          <cell r="B5901" t="str">
            <v>TRANSPORTE HORIZONTAL COM MANIPULADOR TELESCÓPICO, DE CAIXA COM REVESTIMENTO CERÂMICO (UNIDADE: M2XKM). AF_07/2019</v>
          </cell>
          <cell r="C5901" t="str">
            <v>M2XKM</v>
          </cell>
          <cell r="D5901">
            <v>1.9</v>
          </cell>
        </row>
        <row r="5902">
          <cell r="A5902">
            <v>100225</v>
          </cell>
          <cell r="B5902" t="str">
            <v>TRANSPORTE HORIZONTAL MANUAL, DE LATA DE 18 LITROS (UNIDADE: LXKM). AF_07/2019</v>
          </cell>
          <cell r="C5902" t="str">
            <v>LXKM</v>
          </cell>
          <cell r="D5902">
            <v>1.62</v>
          </cell>
        </row>
        <row r="5903">
          <cell r="A5903">
            <v>100226</v>
          </cell>
          <cell r="B5903" t="str">
            <v>TRANSPORTE HORIZONTAL COM CARRINHO PLATAFORMA, DE LATA DE 18 LITROS (UNIDADE: LXKM). AF_07/2019</v>
          </cell>
          <cell r="C5903" t="str">
            <v>LXKM</v>
          </cell>
          <cell r="D5903">
            <v>0.51</v>
          </cell>
        </row>
        <row r="5904">
          <cell r="A5904">
            <v>100227</v>
          </cell>
          <cell r="B5904" t="str">
            <v>TRANSPORTE HORIZONTAL COM CARRINHO RACIONAL, DE LATA DE 18 LITROS (UNIDADE: LXKM). AF_07/2019</v>
          </cell>
          <cell r="C5904" t="str">
            <v>LXKM</v>
          </cell>
          <cell r="D5904">
            <v>0.75</v>
          </cell>
        </row>
        <row r="5905">
          <cell r="A5905">
            <v>100228</v>
          </cell>
          <cell r="B5905" t="str">
            <v>TRANSPORTE HORIZONTAL COM MANIPULADOR TELESCÓPICO, DE LATA DE 18 LITROS (UNIDADE: LXKM). AF_07/2019</v>
          </cell>
          <cell r="C5905" t="str">
            <v>LXKM</v>
          </cell>
          <cell r="D5905">
            <v>0.18</v>
          </cell>
        </row>
        <row r="5906">
          <cell r="A5906">
            <v>100229</v>
          </cell>
          <cell r="B5906" t="str">
            <v>TRANSPORTE VERTICAL MANUAL, 1 PAVIMENTO, DE SACOS DE 50 KG (UNIDADE: KG). AF_07/2019</v>
          </cell>
          <cell r="C5906" t="str">
            <v>KG</v>
          </cell>
          <cell r="D5906">
            <v>0.01</v>
          </cell>
        </row>
        <row r="5907">
          <cell r="A5907">
            <v>100230</v>
          </cell>
          <cell r="B5907" t="str">
            <v>TRANSPORTE VERTICAL MANUAL, 1 PAVIMENTO, DE SACOS DE 30 KG (UNIDADE: KG). AF_07/2019</v>
          </cell>
          <cell r="C5907" t="str">
            <v>KG</v>
          </cell>
          <cell r="D5907">
            <v>0.01</v>
          </cell>
        </row>
        <row r="5908">
          <cell r="A5908">
            <v>100231</v>
          </cell>
          <cell r="B5908" t="str">
            <v>TRANSPORTE VERTICAL MANUAL, 1 PAVIMENTO, DE SACOS DE 20 KG (UNIDADE: KG). AF_07/2019</v>
          </cell>
          <cell r="C5908" t="str">
            <v>KG</v>
          </cell>
          <cell r="D5908">
            <v>0.02</v>
          </cell>
        </row>
        <row r="5909">
          <cell r="A5909">
            <v>100232</v>
          </cell>
          <cell r="B5909" t="str">
            <v>TRANSPORTE VERTICAL MANUAL, 1 PAVIMENTO, DE BLOCOS VAZADOS DE CONCRETO OU CERÂMICO DE 19X19X39CM (UNIDADE: BLOCO). AF_07/2019</v>
          </cell>
          <cell r="C5909" t="str">
            <v>UN</v>
          </cell>
          <cell r="D5909">
            <v>0.27</v>
          </cell>
        </row>
        <row r="5910">
          <cell r="A5910">
            <v>100233</v>
          </cell>
          <cell r="B5910" t="str">
            <v>TRANSPORTE VERTICAL MANUAL, 1 PAVIMENTO, DE BLOCOS CERÂMICOS FURADOS NA HORIZONTAL DE 9X19X19CM (UNIDADE: BLOCO). AF_07/2019</v>
          </cell>
          <cell r="C5910" t="str">
            <v>UN</v>
          </cell>
          <cell r="D5910">
            <v>0.13</v>
          </cell>
        </row>
        <row r="5911">
          <cell r="A5911">
            <v>100234</v>
          </cell>
          <cell r="B5911" t="str">
            <v>TRANSPORTE VERTICAL MANUAL, 1 PAVIMENTO, DE CAIXA COM REVESTIMENTO CERÂMICO (UNIDADE: M2). AF_07/2019</v>
          </cell>
          <cell r="C5911" t="str">
            <v>M2</v>
          </cell>
          <cell r="D5911">
            <v>0.4</v>
          </cell>
        </row>
        <row r="5912">
          <cell r="A5912">
            <v>100235</v>
          </cell>
          <cell r="B5912" t="str">
            <v>TRANSPORTE VERTICAL MANUAL, 1 PAVIMENTO, DE LATA DE 18 LITROS (UNIDADE: L). AF_07/2019</v>
          </cell>
          <cell r="C5912" t="str">
            <v>L</v>
          </cell>
          <cell r="D5912">
            <v>0.03</v>
          </cell>
        </row>
        <row r="5913">
          <cell r="A5913">
            <v>100236</v>
          </cell>
          <cell r="B5913" t="str">
            <v>TRANSPORTE HORIZONTAL MANUAL, DE TUBO DE PVC SOLDÁVEL COM DIÂMETRO MENOR OU IGUAL A 60 MM (UNIDADE: MXKM). AF_07/2019</v>
          </cell>
          <cell r="C5913" t="str">
            <v>MXKM</v>
          </cell>
          <cell r="D5913">
            <v>2.06</v>
          </cell>
        </row>
        <row r="5914">
          <cell r="A5914">
            <v>100237</v>
          </cell>
          <cell r="B5914" t="str">
            <v>TRANSPORTE HORIZONTAL MANUAL, DE TUBO DE PVC SOLDÁVEL COM DIÂMETRO MAIOR QUE 60 MM E MENOR OU IGUAL A 85 MM (UNIDADE: MXKM). AF_07/2019</v>
          </cell>
          <cell r="C5914" t="str">
            <v>MXKM</v>
          </cell>
          <cell r="D5914">
            <v>2.4700000000000002</v>
          </cell>
        </row>
        <row r="5915">
          <cell r="A5915">
            <v>100238</v>
          </cell>
          <cell r="B5915" t="str">
            <v>TRANSPORTE HORIZONTAL MANUAL, DE TUBO DE CPVC COM DIÂMETRO MENOR OU IGUAL A 73 MM (UNIDADE: MXKM). AF_07/2019</v>
          </cell>
          <cell r="C5915" t="str">
            <v>MXKM</v>
          </cell>
          <cell r="D5915">
            <v>3.96</v>
          </cell>
        </row>
        <row r="5916">
          <cell r="A5916">
            <v>100239</v>
          </cell>
          <cell r="B5916" t="str">
            <v>TRANSPORTE HORIZONTAL MANUAL, DE TUBO DE CPVC COM DIÂMETRO MAIOR QUE 73 MM E MENOR OU IGUAL A 89 MM (UNIDADE: MXKM). AF_07/2019</v>
          </cell>
          <cell r="C5916" t="str">
            <v>MXKM</v>
          </cell>
          <cell r="D5916">
            <v>4.95</v>
          </cell>
        </row>
        <row r="5917">
          <cell r="A5917">
            <v>100240</v>
          </cell>
          <cell r="B5917" t="str">
            <v>TRANSPORTE HORIZONTAL MANUAL, DE TUBO DE PPR - PN12 OU PN25 - COM DIÂMETRO MENOR OU IGUAL A 50 MM (UNIDADE: MXKM). AF_07/2019</v>
          </cell>
          <cell r="C5917" t="str">
            <v>MXKM</v>
          </cell>
          <cell r="D5917">
            <v>2.97</v>
          </cell>
        </row>
        <row r="5918">
          <cell r="A5918">
            <v>100241</v>
          </cell>
          <cell r="B5918" t="str">
            <v>TRANSPORTE HORIZONTAL MANUAL, DE TUBO DE PPR - PN12 OU PN25 - COM DIÂMETRO MAIOR QUE 50 MM E MENOR OU IGUAL A 75 MM (UNIDADE: MXKM). AF_07/2019</v>
          </cell>
          <cell r="C5918" t="str">
            <v>MXKM</v>
          </cell>
          <cell r="D5918">
            <v>4.95</v>
          </cell>
        </row>
        <row r="5919">
          <cell r="A5919">
            <v>100242</v>
          </cell>
          <cell r="B5919" t="str">
            <v>TRANSPORTE HORIZONTAL MANUAL, DE TUBO DE PPR - PN12 OU PN25 - COM DIÂMETRO MAIOR QUE 75 MM E MENOR OU IGUAL A 110 MM (UNIDADE: MXKM). AF_07/2019</v>
          </cell>
          <cell r="C5919" t="str">
            <v>MXKM</v>
          </cell>
          <cell r="D5919">
            <v>14.63</v>
          </cell>
        </row>
        <row r="5920">
          <cell r="A5920">
            <v>100243</v>
          </cell>
          <cell r="B5920" t="str">
            <v>TRANSPORTE HORIZONTAL MANUAL, DE TUBO DE COBRE - CLASSE E - COM DIÂMETRO MENOR OU IGUAL A 54 MM (UNIDADE: MXKM). AF_07/2019</v>
          </cell>
          <cell r="C5920" t="str">
            <v>MXKM</v>
          </cell>
          <cell r="D5920">
            <v>2.37</v>
          </cell>
        </row>
        <row r="5921">
          <cell r="A5921">
            <v>100244</v>
          </cell>
          <cell r="B5921" t="str">
            <v>TRANSPORTE HORIZONTAL MANUAL, DE TUBO DE COBRE - CLASSE E - COM DIÂMETRO MAIOR QUE 54 MM E MENOR OU IGUAL A 79 MM (UNIDADE: MXKM). AF_07/2019</v>
          </cell>
          <cell r="C5921" t="str">
            <v>MXKM</v>
          </cell>
          <cell r="D5921">
            <v>2.97</v>
          </cell>
        </row>
        <row r="5922">
          <cell r="A5922">
            <v>100245</v>
          </cell>
          <cell r="B5922" t="str">
            <v>TRANSPORTE HORIZONTAL MANUAL, DE TUBO DE COBRE - CLASSE E - COM DIÂMETRO MAIOR QUE 79 MM E MENOR OU IGUAL A 104 MM (UNIDADE: MXKM). AF_07/2019</v>
          </cell>
          <cell r="C5922" t="str">
            <v>MXKM</v>
          </cell>
          <cell r="D5922">
            <v>5.94</v>
          </cell>
        </row>
        <row r="5923">
          <cell r="A5923">
            <v>100246</v>
          </cell>
          <cell r="B5923" t="str">
            <v>TRANSPORTE HORIZONTAL MANUAL, DE TUBO DE PVC SÉRIE NORMAL - ESGOTO PREDIAL, OU REFORÇADO PARA ESGOTO OU ÁGUAS PLUVIAIS PREDIAL, COM DIÂMETRO MENOR OU IGUAL A 75 MM (UNIDADE: MXKM). AF_07/2019</v>
          </cell>
          <cell r="C5923" t="str">
            <v>MXKM</v>
          </cell>
          <cell r="D5923">
            <v>1.98</v>
          </cell>
        </row>
        <row r="5924">
          <cell r="A5924">
            <v>100247</v>
          </cell>
          <cell r="B5924" t="str">
            <v>TRANSPORTE HORIZONTAL MANUAL, DE TUBO DE PVC SÉRIE NORMAL - ESGOTO PREDIAL, OU REFORÇADO PARA ESGOTO OU ÁGUAS PLUVIAIS PREDIAL, COM DIÂMETRO MAIOR QUE 75 MM E MENOR OU IGUAL A 100 MM (UNIDADE: MXKM). AF_07/2019</v>
          </cell>
          <cell r="C5924" t="str">
            <v>MXKM</v>
          </cell>
          <cell r="D5924">
            <v>2.4700000000000002</v>
          </cell>
        </row>
        <row r="5925">
          <cell r="A5925">
            <v>100248</v>
          </cell>
          <cell r="B5925" t="str">
            <v>TRANSPORTE HORIZONTAL MANUAL, DE TUBO DE PVC SÉRIE NORMAL - ESGOTO PREDIAL, OU REFORÇADO PARA ESGOTO OU ÁGUAS PLUVIAIS PREDIAL, COM DIÂMETRO MAIOR QUE 100 MM E MENOR OU IGUAL A 150 MM (UNIDADE: MXKM). AF_07/2019</v>
          </cell>
          <cell r="C5925" t="str">
            <v>MXKM</v>
          </cell>
          <cell r="D5925">
            <v>9.75</v>
          </cell>
        </row>
        <row r="5926">
          <cell r="A5926">
            <v>100249</v>
          </cell>
          <cell r="B5926" t="str">
            <v>TRANSPORTE HORIZONTAL MANUAL, DE TUBO DE AÇO CARBONO LEVE OU MÉDIO, PRETO OU GALVANIZADO, COM DIÂMETRO MENOR OU IGUAL A 20 MM (UNIDADE: MXKM). AF_07/2019</v>
          </cell>
          <cell r="C5926" t="str">
            <v>MXKM</v>
          </cell>
          <cell r="D5926">
            <v>1.98</v>
          </cell>
        </row>
        <row r="5927">
          <cell r="A5927">
            <v>100250</v>
          </cell>
          <cell r="B5927" t="str">
            <v>TRANSPORTE HORIZONTAL MANUAL, DE TUBO DE AÇO CARBONO LEVE OU MÉDIO, PRETO OU GALVANIZADO, COM DIÂMETRO MAIOR QUE 20 MM E MENOR OU IGUAL A 32 MM (UNIDADE: MXKM). AF_07/2019</v>
          </cell>
          <cell r="C5927" t="str">
            <v>MXKM</v>
          </cell>
          <cell r="D5927">
            <v>3.3</v>
          </cell>
        </row>
        <row r="5928">
          <cell r="A5928">
            <v>100251</v>
          </cell>
          <cell r="B5928" t="str">
            <v>TRANSPORTE HORIZONTAL MANUAL, DE TUBO DE AÇO CARBONO LEVE OU MÉDIO, PRETO OU GALVANIZADO, COM DIÂMETRO MAIOR QUE 32 MM E MENOR OU IGUAL A 65 MM (UNIDADE: MXKM). AF_07/2019</v>
          </cell>
          <cell r="C5928" t="str">
            <v>MXKM</v>
          </cell>
          <cell r="D5928">
            <v>9.75</v>
          </cell>
        </row>
        <row r="5929">
          <cell r="A5929">
            <v>100252</v>
          </cell>
          <cell r="B5929" t="str">
            <v>TRANSPORTE HORIZONTAL MANUAL, DE TUBO DE AÇO CARBONO LEVE OU MÉDIO, PRETO OU GALVANIZADO, COM DIÂMETRO MAIOR QUE 65 MM E MENOR OU IGUAL A 90 MM (UNIDADE: MXKM). AF_07/2019</v>
          </cell>
          <cell r="C5929" t="str">
            <v>MXKM</v>
          </cell>
          <cell r="D5929">
            <v>14.63</v>
          </cell>
        </row>
        <row r="5930">
          <cell r="A5930">
            <v>100253</v>
          </cell>
          <cell r="B5930" t="str">
            <v>TRANSPORTE HORIZONTAL MANUAL, DE TUBO DE AÇO CARBONO LEVE OU MÉDIO, PRETO OU GALVANIZADO, COM DIÂMETRO MAIOR QUE 90 MM E MENOR OU IGUAL A 125 MM (UNIDADE: MXKM). AF_07/2019</v>
          </cell>
          <cell r="C5930" t="str">
            <v>MXKM</v>
          </cell>
          <cell r="D5930">
            <v>19.510000000000002</v>
          </cell>
        </row>
        <row r="5931">
          <cell r="A5931">
            <v>100254</v>
          </cell>
          <cell r="B5931" t="str">
            <v>TRANSPORTE HORIZONTAL MANUAL, DE TUBO DE AÇO CARBONO LEVE OU MÉDIO, PRETO OU GALVANIZADO, COM DIÂMETRO MAIOR QUE 125 MM E MENOR OU IGUAL A 150 MM (UNIDADE: MXKM). AF_07/2019</v>
          </cell>
          <cell r="C5931" t="str">
            <v>MXKM</v>
          </cell>
          <cell r="D5931">
            <v>29.27</v>
          </cell>
        </row>
        <row r="5932">
          <cell r="A5932">
            <v>100255</v>
          </cell>
          <cell r="B5932" t="str">
            <v>TRANSPORTE HORIZONTAL MANUAL, DE TÁBUAS DE MADEIRA COM SEÇÃO TRANSVERSAL DE 2,5 X 25 CM E 2,5 X 30 CM (UNIDADE: MXKM). AF_07/2019</v>
          </cell>
          <cell r="C5932" t="str">
            <v>MXKM</v>
          </cell>
          <cell r="D5932">
            <v>9.9</v>
          </cell>
        </row>
        <row r="5933">
          <cell r="A5933">
            <v>100256</v>
          </cell>
          <cell r="B5933" t="str">
            <v>TRANSPORTE HORIZONTAL MANUAL, DE CAIBROS DE MADEIRA COM SEÇÃO TRANSVERSAL DE 7,5 X 6 CM E 6 X 8 CM (UNIDADE: MXKM). AF_07/2019</v>
          </cell>
          <cell r="C5933" t="str">
            <v>MXKM</v>
          </cell>
          <cell r="D5933">
            <v>6.6</v>
          </cell>
        </row>
        <row r="5934">
          <cell r="A5934">
            <v>100257</v>
          </cell>
          <cell r="B5934" t="str">
            <v>TRANSPORTE HORIZONTAL MANUAL, DE RIPAS DE MADEIRA COM SEÇÃO TRANSVERSAL DE 1 X 5 CM E 2 X 5 CM (UNIDADE: MXKM). AF_07/2019</v>
          </cell>
          <cell r="C5934" t="str">
            <v>MXKM</v>
          </cell>
          <cell r="D5934">
            <v>3.96</v>
          </cell>
        </row>
        <row r="5935">
          <cell r="A5935">
            <v>100258</v>
          </cell>
          <cell r="B5935" t="str">
            <v>TRANSPORTE HORIZONTAL MANUAL, DE VIGAS DE MADEIRA COM SEÇÃO TRANSVERSAL DE 5 X 12 CM (UNIDADE: MXKM). AF_07/2019</v>
          </cell>
          <cell r="C5935" t="str">
            <v>MXKM</v>
          </cell>
          <cell r="D5935">
            <v>9.9</v>
          </cell>
        </row>
        <row r="5936">
          <cell r="A5936">
            <v>100259</v>
          </cell>
          <cell r="B5936" t="str">
            <v>TRANSPORTE HORIZONTAL MANUAL, DE VIGAS DE MADEIRA COM SEÇÃO TRANSVERSAL DE 6 X 16 CM (UNIDADE: MXKM). AF_07/2019</v>
          </cell>
          <cell r="C5936" t="str">
            <v>MXKM</v>
          </cell>
          <cell r="D5936">
            <v>19.510000000000002</v>
          </cell>
        </row>
        <row r="5937">
          <cell r="A5937">
            <v>100260</v>
          </cell>
          <cell r="B5937" t="str">
            <v>TRANSPORTE HORIZONTAL MANUAL, DE VERGALHÕES DE AÇO COM DIÂMETRO DE 5 MM (UNIDADE: KGXKM). AF_07/2019</v>
          </cell>
          <cell r="C5937" t="str">
            <v>KGXKM</v>
          </cell>
          <cell r="D5937">
            <v>6.43</v>
          </cell>
        </row>
        <row r="5938">
          <cell r="A5938">
            <v>100261</v>
          </cell>
          <cell r="B5938" t="str">
            <v>TRANSPORTE HORIZONTAL MANUAL, DE VERGALHÕES DE AÇO COM DIÂMETRO DE 6,3 MM (UNIDADE: KGXKM). AF_07/2019</v>
          </cell>
          <cell r="C5938" t="str">
            <v>KGXKM</v>
          </cell>
          <cell r="D5938">
            <v>4.04</v>
          </cell>
        </row>
        <row r="5939">
          <cell r="A5939">
            <v>100262</v>
          </cell>
          <cell r="B5939" t="str">
            <v>TRANSPORTE HORIZONTAL MANUAL, DE VERGALHÕES DE AÇO COM DIÂMETRO DE 8 MM (UNIDADE: KGXKM). AF_07/2019</v>
          </cell>
          <cell r="C5939" t="str">
            <v>KGXKM</v>
          </cell>
          <cell r="D5939">
            <v>2.5</v>
          </cell>
        </row>
        <row r="5940">
          <cell r="A5940">
            <v>100263</v>
          </cell>
          <cell r="B5940" t="str">
            <v>TRANSPORTE HORIZONTAL MANUAL, DE VERGALHÕES DE AÇO COM DIÂMETRO DE 10 MM; 12,5 MM; 16 MM; 20 MM; 25 MM OU 32 MM (UNIDADE: KGXKM). AF_07/2019</v>
          </cell>
          <cell r="C5940" t="str">
            <v>KGXKM</v>
          </cell>
          <cell r="D5940">
            <v>1.6</v>
          </cell>
        </row>
        <row r="5941">
          <cell r="A5941">
            <v>100264</v>
          </cell>
          <cell r="B5941" t="str">
            <v>TRANSPORTE HORIZONTAL MANUAL, DE JANELA (UNIDADE: M2XKM). AF_07/2019</v>
          </cell>
          <cell r="C5941" t="str">
            <v>M2XKM</v>
          </cell>
          <cell r="D5941">
            <v>29.22</v>
          </cell>
        </row>
        <row r="5942">
          <cell r="A5942">
            <v>100265</v>
          </cell>
          <cell r="B5942" t="str">
            <v>TRANSPORTE VERTICAL MANUAL, 1 PAVIMENTO, DE JANELA (UNIDADE: M2). AF_07/2019</v>
          </cell>
          <cell r="C5942" t="str">
            <v>M2</v>
          </cell>
          <cell r="D5942">
            <v>0.61</v>
          </cell>
        </row>
        <row r="5943">
          <cell r="A5943">
            <v>100266</v>
          </cell>
          <cell r="B5943" t="str">
            <v>TRANSPORTE HORIZONTAL MANUAL, DE PORTA (UNIDADE: UNIDXKM). AF_07/2019</v>
          </cell>
          <cell r="C5943" t="str">
            <v>UNXKM</v>
          </cell>
          <cell r="D5943">
            <v>62.11</v>
          </cell>
        </row>
        <row r="5944">
          <cell r="A5944">
            <v>100267</v>
          </cell>
          <cell r="B5944" t="str">
            <v>TRANSPORTE VERTICAL MANUAL, 1 PAVIMENTO, DE PORTA (UNIDADE: UNID). AF_07/2019</v>
          </cell>
          <cell r="C5944" t="str">
            <v>UN</v>
          </cell>
          <cell r="D5944">
            <v>1.23</v>
          </cell>
        </row>
        <row r="5945">
          <cell r="A5945">
            <v>100268</v>
          </cell>
          <cell r="B5945" t="str">
            <v>TRANSPORTE HORIZONTAL MANUAL, DE BANCADA DE MÁRMORE OU GRANITO PARA COZINHA/LAVATÓRIO OU MÁRMORE SINTÉTICO COM CUBA INTEGRADA (UNIDADE: UNIDXKM). AF_07/2019</v>
          </cell>
          <cell r="C5945" t="str">
            <v>UNXKM</v>
          </cell>
          <cell r="D5945">
            <v>62.11</v>
          </cell>
        </row>
        <row r="5946">
          <cell r="A5946">
            <v>100269</v>
          </cell>
          <cell r="B5946" t="str">
            <v>TRANSPORTE VERTICAL, BANCADA DE MÁRMORE OU GRANITO PARA COZINHA/LAVATÓRIO OU MÁRMORE SINTÉTICO COM CUBA INTEGRADA, MANUAL, 1 PAVIMENTO, (UNIDADE: UNID). AF_07/2019</v>
          </cell>
          <cell r="C5946" t="str">
            <v>UN</v>
          </cell>
          <cell r="D5946">
            <v>1.23</v>
          </cell>
        </row>
        <row r="5947">
          <cell r="A5947">
            <v>100270</v>
          </cell>
          <cell r="B5947" t="str">
            <v>TRANSPORTE HORIZONTAL COM CARRINHO PLATAFORMA, DE BANCADA DE MÁRMORE OU GRANITO PARA COZINHA/LAVATÓRIO OU MÁRMORE SINTÉTICO COM CUBA INTEGRADA (UNIDADE: UNIDXKM). AF_07/2019</v>
          </cell>
          <cell r="C5947" t="str">
            <v>UNXKM</v>
          </cell>
          <cell r="D5947">
            <v>46.56</v>
          </cell>
        </row>
        <row r="5948">
          <cell r="A5948">
            <v>100271</v>
          </cell>
          <cell r="B5948" t="str">
            <v>TRANSPORTE HORIZONTAL MANUAL, DE VIDRO (UNIDADE: M2XKM). AF_07/2019</v>
          </cell>
          <cell r="C5948" t="str">
            <v>M2XKM</v>
          </cell>
          <cell r="D5948">
            <v>46.58</v>
          </cell>
        </row>
        <row r="5949">
          <cell r="A5949">
            <v>100272</v>
          </cell>
          <cell r="B5949" t="str">
            <v>TRANSPORTE VERTICAL MANUAL, 1 PAVIMENTO, DE VIDRO (UNIDADE: M2). AF_07/2019</v>
          </cell>
          <cell r="C5949" t="str">
            <v>M2</v>
          </cell>
          <cell r="D5949">
            <v>0.92</v>
          </cell>
        </row>
        <row r="5950">
          <cell r="A5950">
            <v>100273</v>
          </cell>
          <cell r="B5950" t="str">
            <v>TRANSPORTE HORIZONTAL MANUAL, DE TELA DE AÇO (UNIDADE: KGXKM). AF_07/2019</v>
          </cell>
          <cell r="C5950" t="str">
            <v>KGXKM</v>
          </cell>
          <cell r="D5950">
            <v>2.4300000000000002</v>
          </cell>
        </row>
        <row r="5951">
          <cell r="A5951">
            <v>100274</v>
          </cell>
          <cell r="B5951" t="str">
            <v>TRANSPORTE HORIZONTAL MANUAL, DE COMPENSADO DE MADEIRA (UNIDADE: M2XKM). AF_07/2019</v>
          </cell>
          <cell r="C5951" t="str">
            <v>M2XKM</v>
          </cell>
          <cell r="D5951">
            <v>20.71</v>
          </cell>
        </row>
        <row r="5952">
          <cell r="A5952">
            <v>100275</v>
          </cell>
          <cell r="B5952" t="str">
            <v>TRANSPORTE HORIZONTAL MANUAL, DE TELHA TERMOACÚSTICA OU TELHA DE AÇO ZINCADO (UNIDADE: M2XKM). AF_07/2019</v>
          </cell>
          <cell r="C5952" t="str">
            <v>M2XKM</v>
          </cell>
          <cell r="D5952">
            <v>13.39</v>
          </cell>
        </row>
        <row r="5953">
          <cell r="A5953">
            <v>100276</v>
          </cell>
          <cell r="B5953" t="str">
            <v>TRANSPORTE HORIZONTAL MANUAL, DE TELHA DE FIBROCIMENTO OU TELHA ESTRUTURAL DE FIBROCIMENTO, CANALETE 90 OU KALHETÃO (UNIDADE: M2XKM). AF_07/2019</v>
          </cell>
          <cell r="C5953" t="str">
            <v>M2XKM</v>
          </cell>
          <cell r="D5953">
            <v>24.44</v>
          </cell>
        </row>
        <row r="5954">
          <cell r="A5954">
            <v>100277</v>
          </cell>
          <cell r="B5954" t="str">
            <v>TRANSPORTE HORIZONTAL COM MANIPULADOR TELESCÓPICO, DE TELHAS TERMOACÚSTICAS, FIBROCIMENTO, AÇO ZINCADO, FIBROCIMENTO ESTRUTURAL, CANALETE 90 OU KALHETÃO (UNIDADE: M2XKM). AF_07/2019</v>
          </cell>
          <cell r="C5954" t="str">
            <v>M2XKM</v>
          </cell>
          <cell r="D5954">
            <v>1.22</v>
          </cell>
        </row>
        <row r="5955">
          <cell r="A5955">
            <v>100278</v>
          </cell>
          <cell r="B5955" t="str">
            <v>TRANSPORTE HORIZONTAL MANUAL, DE BACIA SANITÁRIA, CAIXA ACOPLADA, TANQUE OU PIA (UNIDADE: UNIDXKM). AF_07/2019</v>
          </cell>
          <cell r="C5955" t="str">
            <v>UNXKM</v>
          </cell>
          <cell r="D5955">
            <v>29.72</v>
          </cell>
        </row>
        <row r="5956">
          <cell r="A5956">
            <v>100279</v>
          </cell>
          <cell r="B5956" t="str">
            <v>TRANSPORTE VERTICAL MANUAL, 1 PAVIMENTO, DE BACIA SANITÁRIA, CAIXA ACOPLADA, TANQUE OU PIA (UNIDADE: UNID). AF_07/2019</v>
          </cell>
          <cell r="C5956" t="str">
            <v>UN</v>
          </cell>
          <cell r="D5956">
            <v>0.56999999999999995</v>
          </cell>
        </row>
        <row r="5957">
          <cell r="A5957">
            <v>100280</v>
          </cell>
          <cell r="B5957" t="str">
            <v>TRANSPORTE HORIZONTAL COM CARRINHO PLATAFORMA, DE BACIA SANITÁRIA, CAIXA ACOPLADA, TANQUE OU PIA (UNIDADE: UNIDXKM). AF_07/2019</v>
          </cell>
          <cell r="C5957" t="str">
            <v>UNXKM</v>
          </cell>
          <cell r="D5957">
            <v>13.64</v>
          </cell>
        </row>
        <row r="5958">
          <cell r="A5958">
            <v>100281</v>
          </cell>
          <cell r="B5958" t="str">
            <v>TRANSPORTE HORIZONTAL COM MANIPULADOR TELESCÓPICO, DE BACIA SANITÁRIA, CAIXA ACOPLADA, TANQUE OU PIA (UNIDADE: UNIDXKM). AF_07/2019</v>
          </cell>
          <cell r="C5958" t="str">
            <v>UNXKM</v>
          </cell>
          <cell r="D5958">
            <v>2.34</v>
          </cell>
        </row>
        <row r="5959">
          <cell r="A5959">
            <v>100282</v>
          </cell>
          <cell r="B5959" t="str">
            <v>TRANSPORTE HORIZONTAL MANUAL, DE TELHA DE CONCRETO OU CERÂMICA (UNIDADE: M2XKM). AF_07/2019</v>
          </cell>
          <cell r="C5959" t="str">
            <v>M2XKM</v>
          </cell>
          <cell r="D5959">
            <v>116.38</v>
          </cell>
        </row>
        <row r="5960">
          <cell r="A5960">
            <v>100283</v>
          </cell>
          <cell r="B5960" t="str">
            <v>TRANSPORTE HORIZONTAL COM CARRINHO PLATAFORMA, DE TELHA DE CONCRETO OU CERÂMICA (UNIDADE: M2XKM). AF_07/2019</v>
          </cell>
          <cell r="C5960" t="str">
            <v>M2XKM</v>
          </cell>
          <cell r="D5960">
            <v>18.8</v>
          </cell>
        </row>
        <row r="5961">
          <cell r="A5961">
            <v>100284</v>
          </cell>
          <cell r="B5961" t="str">
            <v>TRANSPORTE HORIZONTAL COM MANIPULADOR TELESCÓPICO, DE TELHA DE CONCRETO OU CERÂMICA (UNIDADE: M2XKM). AF_07/2019</v>
          </cell>
          <cell r="C5961" t="str">
            <v>M2XKM</v>
          </cell>
          <cell r="D5961">
            <v>6.84</v>
          </cell>
        </row>
        <row r="5962">
          <cell r="A5962">
            <v>100285</v>
          </cell>
          <cell r="B5962" t="str">
            <v>TRANSPORTE HORIZONTAL MANUAL, DE BARRAMENTO BLINDADO (UNIDADE: MXKM). AF_07/2019</v>
          </cell>
          <cell r="C5962" t="str">
            <v>MXKM</v>
          </cell>
          <cell r="D5962">
            <v>31.26</v>
          </cell>
        </row>
        <row r="5963">
          <cell r="A5963">
            <v>100286</v>
          </cell>
          <cell r="B5963" t="str">
            <v>TRANSPORTE HORIZONTAL COM CARRINHO PLATAFORMA, DE BARRAMENTO BLINDADO (UNIDADE: MXKM). AF_07/2019</v>
          </cell>
          <cell r="C5963" t="str">
            <v>MXKM</v>
          </cell>
          <cell r="D5963">
            <v>10.19</v>
          </cell>
        </row>
        <row r="5964">
          <cell r="A5964">
            <v>100287</v>
          </cell>
          <cell r="B5964" t="str">
            <v>TRANSPORTE HORIZONTAL MANUAL, DE CALHA QUADRADA NÚMERO 24  CORTE 33 (UNIDADE: MXKM). AF_07/2019</v>
          </cell>
          <cell r="C5964" t="str">
            <v>MXKM</v>
          </cell>
          <cell r="D5964">
            <v>9.75</v>
          </cell>
        </row>
        <row r="5965">
          <cell r="A5965">
            <v>84117</v>
          </cell>
          <cell r="B5965" t="str">
            <v>RASPAGEM / CALAFETACAO TACOS MADEIRA 1 DEMAO CERA</v>
          </cell>
          <cell r="C5965" t="str">
            <v>M2</v>
          </cell>
          <cell r="D5965">
            <v>19.37</v>
          </cell>
        </row>
        <row r="5966">
          <cell r="A5966">
            <v>84120</v>
          </cell>
          <cell r="B5966" t="str">
            <v>ENCERAMENTO MANUAL EM MADEIRA - 3 DEMAOS</v>
          </cell>
          <cell r="C5966" t="str">
            <v>M2</v>
          </cell>
          <cell r="D5966">
            <v>12.96</v>
          </cell>
        </row>
        <row r="5967">
          <cell r="A5967">
            <v>99802</v>
          </cell>
          <cell r="B5967" t="str">
            <v>LIMPEZA DE PISO CERÂMICO OU PORCELANATO COM VASSOURA A SECO. AF_04/2019</v>
          </cell>
          <cell r="C5967" t="str">
            <v>M2</v>
          </cell>
          <cell r="D5967">
            <v>0.39</v>
          </cell>
        </row>
        <row r="5968">
          <cell r="A5968">
            <v>99803</v>
          </cell>
          <cell r="B5968" t="str">
            <v>LIMPEZA DE PISO CERÂMICO OU PORCELANATO COM PANO ÚMIDO. AF_04/2019</v>
          </cell>
          <cell r="C5968" t="str">
            <v>M2</v>
          </cell>
          <cell r="D5968">
            <v>1.54</v>
          </cell>
        </row>
        <row r="5969">
          <cell r="A5969">
            <v>99805</v>
          </cell>
          <cell r="B5969" t="str">
            <v>LIMPEZA DE PISO CERÂMICO OU COM PEDRAS RÚSTICAS UTILIZANDO ÁCIDO MURIÁTICO. AF_04/2019</v>
          </cell>
          <cell r="C5969" t="str">
            <v>M2</v>
          </cell>
          <cell r="D5969">
            <v>8.0500000000000007</v>
          </cell>
        </row>
        <row r="5970">
          <cell r="A5970">
            <v>99806</v>
          </cell>
          <cell r="B5970" t="str">
            <v>LIMPEZA DE REVESTIMENTO CERÂMICO EM PAREDE COM PANO ÚMIDO AF_04/2019</v>
          </cell>
          <cell r="C5970" t="str">
            <v>M2</v>
          </cell>
          <cell r="D5970">
            <v>0.63</v>
          </cell>
        </row>
        <row r="5971">
          <cell r="A5971">
            <v>99808</v>
          </cell>
          <cell r="B5971" t="str">
            <v>LIMPEZA DE REVESTIMENTO CERÂMICO EM PAREDE UTILIZANDO ÁCIDO MURIÁTICO. AF_04/2019</v>
          </cell>
          <cell r="C5971" t="str">
            <v>M2</v>
          </cell>
          <cell r="D5971">
            <v>2.63</v>
          </cell>
        </row>
        <row r="5972">
          <cell r="A5972">
            <v>99809</v>
          </cell>
          <cell r="B5972" t="str">
            <v>LIMPEZA DE PISO DE LADRILHO HIDRÁULICO COM PANO ÚMIDO. AF_04/2019</v>
          </cell>
          <cell r="C5972" t="str">
            <v>M2</v>
          </cell>
          <cell r="D5972">
            <v>4.4000000000000004</v>
          </cell>
        </row>
        <row r="5973">
          <cell r="A5973">
            <v>99811</v>
          </cell>
          <cell r="B5973" t="str">
            <v>LIMPEZA DE CONTRAPISO COM VASSOURA A SECO. AF_04/2019</v>
          </cell>
          <cell r="C5973" t="str">
            <v>M2</v>
          </cell>
          <cell r="D5973">
            <v>2.63</v>
          </cell>
        </row>
        <row r="5974">
          <cell r="A5974">
            <v>99812</v>
          </cell>
          <cell r="B5974" t="str">
            <v>LIMPEZA DE LADRILHO HIDRÁULICO EM PAREDE COM PANO ÚMIDO. AF_04/2019</v>
          </cell>
          <cell r="C5974" t="str">
            <v>M2</v>
          </cell>
          <cell r="D5974">
            <v>0.84</v>
          </cell>
        </row>
        <row r="5975">
          <cell r="A5975">
            <v>99814</v>
          </cell>
          <cell r="B5975" t="str">
            <v>LIMPEZA DE SUPERFÍCIE COM JATO DE ALTA PRESSÃO. AF_04/2019</v>
          </cell>
          <cell r="C5975" t="str">
            <v>M2</v>
          </cell>
          <cell r="D5975">
            <v>1.43</v>
          </cell>
        </row>
        <row r="5976">
          <cell r="A5976">
            <v>99822</v>
          </cell>
          <cell r="B5976" t="str">
            <v>LIMPEZA DE PORTA DE MADEIRA. AF_04/2019</v>
          </cell>
          <cell r="C5976" t="str">
            <v>M2</v>
          </cell>
          <cell r="D5976">
            <v>0.74</v>
          </cell>
        </row>
        <row r="5977">
          <cell r="A5977">
            <v>99826</v>
          </cell>
          <cell r="B5977" t="str">
            <v>LIMPEZA DE FORRO REMOVÍVEL COM PANO ÚMIDO. AF_04/2019</v>
          </cell>
          <cell r="C5977" t="str">
            <v>M2</v>
          </cell>
          <cell r="D5977">
            <v>1.1399999999999999</v>
          </cell>
        </row>
        <row r="5978">
          <cell r="A5978" t="str">
            <v>74163/1</v>
          </cell>
          <cell r="B5978" t="str">
            <v>PERFURACAO DE POCO COM PERFURATRIZ PNEUMATICA</v>
          </cell>
          <cell r="C5978" t="str">
            <v>M</v>
          </cell>
          <cell r="D5978">
            <v>40.549999999999997</v>
          </cell>
        </row>
        <row r="5979">
          <cell r="A5979" t="str">
            <v>74163/2</v>
          </cell>
          <cell r="B5979" t="str">
            <v>PERFURACAO DE POCO COM PERFURATRIZ A PERCUSSAO</v>
          </cell>
          <cell r="C5979" t="str">
            <v>M</v>
          </cell>
          <cell r="D5979">
            <v>68.48</v>
          </cell>
        </row>
        <row r="5980">
          <cell r="A5980">
            <v>84127</v>
          </cell>
          <cell r="B5980" t="str">
            <v>REVESTIMENTO DE POCOS C/ TUBOS DE CONCRETO</v>
          </cell>
          <cell r="C5980" t="str">
            <v>M</v>
          </cell>
          <cell r="D5980">
            <v>372.75</v>
          </cell>
        </row>
        <row r="5981">
          <cell r="A5981">
            <v>40841</v>
          </cell>
          <cell r="B5981" t="str">
            <v>ABRACADEIRA P/POCOS PROFUNDOS</v>
          </cell>
          <cell r="C5981" t="str">
            <v>UN</v>
          </cell>
          <cell r="D5981">
            <v>109.7</v>
          </cell>
        </row>
        <row r="5982">
          <cell r="A5982">
            <v>71516</v>
          </cell>
          <cell r="B5982" t="str">
            <v>CONJUNTO DE MANGUEIRA PARA COMBATE A INCENDIO EM FIBRA DE POLIESTER PURA, COM 1.1/2", REVESTIDA INTERNAMENTE, COM 2 LANCES DE 15M CADA</v>
          </cell>
          <cell r="C5982" t="str">
            <v>UN</v>
          </cell>
          <cell r="D5982">
            <v>500</v>
          </cell>
        </row>
        <row r="5983">
          <cell r="A5983">
            <v>73361</v>
          </cell>
          <cell r="B5983" t="str">
            <v>CONCRETO CICLOPICO FCK=10MPA 30% PEDRA DE MAO INCLUSIVE LANCAMENTO</v>
          </cell>
          <cell r="C5983" t="str">
            <v>M3</v>
          </cell>
          <cell r="D5983">
            <v>381.35</v>
          </cell>
        </row>
        <row r="5984">
          <cell r="A5984">
            <v>73714</v>
          </cell>
          <cell r="B5984" t="str">
            <v>CAIXA PARA RALO C OM GRELHA FOFO 135 KG DE ALV TIJOLO MACICO (7X10X20) PAREDES DE UMA VEZ (0.20 M) DE 0.90X1.20X1.50 M (EXTERNA) COM ARGAMASSA 1:4 CIMENTO:AREIA, BASE CONC FCK=10 MPA, EXCLUSIVE ESCAVACAO E REATERRO.</v>
          </cell>
          <cell r="C5984" t="str">
            <v>UN</v>
          </cell>
          <cell r="D5984">
            <v>1368.42</v>
          </cell>
        </row>
        <row r="5985">
          <cell r="A5985">
            <v>86957</v>
          </cell>
          <cell r="B5985" t="str">
            <v>MÃO FRANCESA EM BARRA DE FERRO CHATO RETANGULAR 2" X 1/4", REFORÇADA, 40 X 30 CM</v>
          </cell>
          <cell r="C5985" t="str">
            <v>UN</v>
          </cell>
          <cell r="D5985">
            <v>21.59</v>
          </cell>
        </row>
        <row r="5986">
          <cell r="A5986">
            <v>86958</v>
          </cell>
          <cell r="B5986" t="str">
            <v>MÃO FRANCESA EM BARRA DE FERRO CHATO RETANGULAR 2" X 1/4", REFORÇADA, 30 X 25 CM</v>
          </cell>
          <cell r="C5986" t="str">
            <v>UN</v>
          </cell>
          <cell r="D5986">
            <v>17.59</v>
          </cell>
        </row>
        <row r="5987">
          <cell r="A5987">
            <v>97010</v>
          </cell>
          <cell r="B5987" t="str">
            <v>GUARDA-CORPO FIXADO EM FÔRMA DE MADEIRA COM TRAVESSÕES EM MADEIRA PREGADA E FECHAMENTO EM TELA DE POLIPROPILENO PARA EDIFICAÇÕES COM ATÉ 2 PAVIMENTOS. AF_11/2017</v>
          </cell>
          <cell r="C5987" t="str">
            <v>M</v>
          </cell>
          <cell r="D5987">
            <v>33.44</v>
          </cell>
        </row>
        <row r="5988">
          <cell r="A5988">
            <v>97011</v>
          </cell>
          <cell r="B5988" t="str">
            <v>GUARDA-CORPO FIXADO EM FÔRMA DE MADEIRA COM TRAVESSÕES EM MADEIRA PREGADA E FECHAMENTO EM TELA DE POLIPROPILENO PARA EDIFICAÇÕES COM  3 PAVIMENTOS. AF_11/2017</v>
          </cell>
          <cell r="C5988" t="str">
            <v>M</v>
          </cell>
          <cell r="D5988">
            <v>27</v>
          </cell>
        </row>
        <row r="5989">
          <cell r="A5989">
            <v>97012</v>
          </cell>
          <cell r="B5989" t="str">
            <v>GUARDA-CORPO FIXADO EM FÔRMA DE MADEIRA COM TRAVESSÕES EM MADEIRA PREGADA E FECHAMENTO EM TELA DE POLIPROPILENO PARA EDIFICAÇÕES COM ALTURA IGUAL OU SUPERIOR A 4 PAVIMENTOS. AF_11/2017</v>
          </cell>
          <cell r="C5989" t="str">
            <v>M</v>
          </cell>
          <cell r="D5989">
            <v>23.78</v>
          </cell>
        </row>
        <row r="5990">
          <cell r="A5990">
            <v>97013</v>
          </cell>
          <cell r="B5990" t="str">
            <v>GUARDA-CORPO FIXADO EM FÔRMA DE MADEIRA COM TRAVESSÕES EM MADEIRA PREGADA E FECHAMENTO EM PAINEL COMPENSADO PARA EDIFICAÇÕES COM ATÉ 2 PAVIMENTOS. AF_11/2017</v>
          </cell>
          <cell r="C5990" t="str">
            <v>M</v>
          </cell>
          <cell r="D5990">
            <v>45.02</v>
          </cell>
        </row>
        <row r="5991">
          <cell r="A5991">
            <v>97014</v>
          </cell>
          <cell r="B5991" t="str">
            <v>GUARDA-CORPO FIXADO EM FÔRMA DE MADEIRA COM TRAVESSÕES EM MADEIRA PREGADA E FECHAMENTO EM PAINEL COMPENSADO PARA EDIFICAÇÕES COM 3 PAVIMENTOS. AF_11/2017</v>
          </cell>
          <cell r="C5991" t="str">
            <v>M</v>
          </cell>
          <cell r="D5991">
            <v>34.9</v>
          </cell>
        </row>
        <row r="5992">
          <cell r="A5992">
            <v>97015</v>
          </cell>
          <cell r="B5992" t="str">
            <v>GUARDA-CORPO FIXADO EM FÔRMA DE MADEIRA COM TRAVESSÕES EM MADEIRA PREGADA E FECHAMENTO EM PAINEL COMPENSADO PARA EDIFICAÇÕES COM ALTURA IGUAL OU SUPERIOR A 4 PAVIMENTOS. AF_11/2017</v>
          </cell>
          <cell r="C5992" t="str">
            <v>M</v>
          </cell>
          <cell r="D5992">
            <v>29.79</v>
          </cell>
        </row>
        <row r="5993">
          <cell r="A5993">
            <v>97016</v>
          </cell>
          <cell r="B5993" t="str">
            <v>GUARDA-CORPO FIXADO EM FÔRMA DE MADEIRA COM TRAVESSÕES EM MADEIRA PREGADA PRÉ-MONTADA E ENCAIXE NA FÔRMA. PARA EDIFICAÇÕES COM ATÉ 2 PAVIMENTOS. AF_11/2017</v>
          </cell>
          <cell r="C5993" t="str">
            <v>M</v>
          </cell>
          <cell r="D5993">
            <v>28.17</v>
          </cell>
        </row>
        <row r="5994">
          <cell r="A5994">
            <v>97017</v>
          </cell>
          <cell r="B5994" t="str">
            <v>GUARDA-CORPO FIXADO EM FÔRMA DE MADEIRA COM TRAVESSÕES EM MADEIRA PREGADA PRÉ-MONTADA E ENCAIXE NA FÔRMA PARA EDIFICAÇÕES COM 3 PAVIMENTOS. AF_11/2017</v>
          </cell>
          <cell r="C5994" t="str">
            <v>M</v>
          </cell>
          <cell r="D5994">
            <v>22.05</v>
          </cell>
        </row>
        <row r="5995">
          <cell r="A5995">
            <v>97018</v>
          </cell>
          <cell r="B5995" t="str">
            <v>GUARDA-CORPO FIXADO EM FÔRMA DE MADEIRA COM TRAVESSÕES EM MADEIRA PREGADA PRÉ-MONTADA E ENCAIXE NA FÔRMA. PARA EDIFICAÇÕES COM ALTURA IGUAL OU SUPERIOR A 4 PAVIMENTOS. AF_11/2017</v>
          </cell>
          <cell r="C5995" t="str">
            <v>M</v>
          </cell>
          <cell r="D5995">
            <v>18.87</v>
          </cell>
        </row>
        <row r="5996">
          <cell r="A5996">
            <v>97031</v>
          </cell>
          <cell r="B5996" t="str">
            <v>GUARDA-CORPO EM LAJE PÓS-DESFÔRMA, PARA ESTRUTURAS EM CONCRETO, COM ESCORAS DE MADEIRA ESTRONCADAS NA ESTRUTURA, TRAVESSÕES DE MADEIRA PREGADOS E FECHAMENTO EM TELA DE POLIPROPILENO PARA EDIFICAÇÕES COM ALTURA ATÉ 4 PAVIMENTOS (1 MONTAGEM POR OBRA). AF_11/2017</v>
          </cell>
          <cell r="C5996" t="str">
            <v>M</v>
          </cell>
          <cell r="D5996">
            <v>51.53</v>
          </cell>
        </row>
        <row r="5997">
          <cell r="A5997">
            <v>97032</v>
          </cell>
          <cell r="B5997" t="str">
            <v>GUARDA-CORPO EM LAJE PÓS-DESFÔRMA, PARA ESTRUTURAS EM CONCRETO, COM ESCORAS DE MADEIRA ESTRONCADAS NA ESTRUTURA, TRAVESSÕES DE MADEIRA PREGADOS E FECHAMENTO EM TELA DE POLIPROPILENO PARA EDIFICAÇÕES ACIMA DE 4 PAV. (2 MONTAGENS POR OBRA). AF_11/2017</v>
          </cell>
          <cell r="C5997" t="str">
            <v>M</v>
          </cell>
          <cell r="D5997">
            <v>33.25</v>
          </cell>
        </row>
        <row r="5998">
          <cell r="A5998">
            <v>97033</v>
          </cell>
          <cell r="B5998" t="str">
            <v>GUARDA-CORPO EM LAJE PÓS-DESFORMA, PARA ESTRUTURAS EM CONCRETO, COM ESCORAS METÁLICAS ESTRONCADAS NA ESTRUTURA, TRAVESSÕES DE MADEIRA E FECHAMENTO EM TELA DE POLIPROPILENO PARA EDIFICAÇÕES COM ALTURA ATÉ 4 PAVIMENTOS (1 MONTAGEM POR OBRA). AF_11/2017</v>
          </cell>
          <cell r="C5998" t="str">
            <v>M</v>
          </cell>
          <cell r="D5998">
            <v>58.03</v>
          </cell>
        </row>
        <row r="5999">
          <cell r="A5999">
            <v>97034</v>
          </cell>
          <cell r="B5999" t="str">
            <v>GUARDA-CORPO EM LAJE PÓS-DESFORMA, PARA ESTRUTURAS EM CONCRETO, COM ESCORAS METÁLICAS ESTRONCADAS NA ESTRUTURA, TRAVESSÕES DE MADEIRA E FECHAMENTO EM TELA DE POLIPROPILENO PARA EDIFICAÇÕES ACIMA DE 4 PAVIMENTOS (2 MONTAGENS POR OBRA). AF_11/2017</v>
          </cell>
          <cell r="C5999" t="str">
            <v>M</v>
          </cell>
          <cell r="D5999">
            <v>35.799999999999997</v>
          </cell>
        </row>
        <row r="6000">
          <cell r="A6000">
            <v>97039</v>
          </cell>
          <cell r="B6000" t="str">
            <v>FECHAMENTO REMOVÍVEL DE VÃO DE PORTAS, EM MADEIRA (VÃO DO ELEVADOR)  1 MONTAGEM EM OBRA. AF_11/2017</v>
          </cell>
          <cell r="C6000" t="str">
            <v>M2</v>
          </cell>
          <cell r="D6000">
            <v>29.35</v>
          </cell>
        </row>
        <row r="6001">
          <cell r="A6001">
            <v>97040</v>
          </cell>
          <cell r="B6001" t="str">
            <v>FECHAMENTO REMOVÍVEL DE ABERTURA DE CAIXILHO, EM MADEIRA  4 MONTAGENS EM OBRA. AF_11/2017</v>
          </cell>
          <cell r="C6001" t="str">
            <v>M2</v>
          </cell>
          <cell r="D6001">
            <v>11.55</v>
          </cell>
        </row>
        <row r="6002">
          <cell r="A6002">
            <v>97041</v>
          </cell>
          <cell r="B6002" t="str">
            <v>FECHAMENTO REMOVÍVEL DE ABERTURA NO PISO, EM MADEIRA  1 MONTAGEM EM OBRA. AF_11/2017</v>
          </cell>
          <cell r="C6002" t="str">
            <v>M2</v>
          </cell>
          <cell r="D6002">
            <v>95.2</v>
          </cell>
        </row>
        <row r="6003">
          <cell r="A6003">
            <v>97046</v>
          </cell>
          <cell r="B6003" t="str">
            <v>PONTEIRAS DE PROTEÇÃO DE VERGALHÕES EXPOSTOS EM FUNDAÇÕES. AF_11/2017</v>
          </cell>
          <cell r="C6003" t="str">
            <v>M2</v>
          </cell>
          <cell r="D6003">
            <v>0.25</v>
          </cell>
        </row>
        <row r="6004">
          <cell r="A6004">
            <v>97047</v>
          </cell>
          <cell r="B6004" t="str">
            <v>PONTEIRAS DE PROTEÇÃO DE VERGALHÕES EXPOSTOS EM ESTRUTURAS DE CONCRETO ARMADO CONVENCIONAL. AF_11/2017</v>
          </cell>
          <cell r="C6004" t="str">
            <v>M2</v>
          </cell>
          <cell r="D6004">
            <v>0.09</v>
          </cell>
        </row>
        <row r="6005">
          <cell r="A6005">
            <v>97048</v>
          </cell>
          <cell r="B6005" t="str">
            <v>PONTEIRAS DE PROTEÇÃO DE VERGALHÕES EXPOSTOS EM ALVENARIA ESTRUTURAL. AF_11/2017</v>
          </cell>
          <cell r="C6005" t="str">
            <v>M2</v>
          </cell>
          <cell r="D6005">
            <v>0.06</v>
          </cell>
        </row>
        <row r="6006">
          <cell r="A6006">
            <v>97051</v>
          </cell>
          <cell r="B6006" t="str">
            <v>SINALIZAÇÃO COM FITA FIXADA NA ESTRUTURA. AF_11/2017</v>
          </cell>
          <cell r="C6006" t="str">
            <v>M</v>
          </cell>
          <cell r="D6006">
            <v>0.51</v>
          </cell>
        </row>
        <row r="6007">
          <cell r="A6007">
            <v>97053</v>
          </cell>
          <cell r="B6007" t="str">
            <v>SINALIZAÇÃO COM FITA FIXADA EM CONE PLÁSTICO, INCLUINDO CONE. AF_11/2017</v>
          </cell>
          <cell r="C6007" t="str">
            <v>M</v>
          </cell>
          <cell r="D6007">
            <v>17.25</v>
          </cell>
        </row>
        <row r="6008">
          <cell r="A6008">
            <v>97062</v>
          </cell>
          <cell r="B6008" t="str">
            <v>COLOCAÇÃO DE TELA EM ANDAIME FACHADEIRO. AF_11/2017</v>
          </cell>
          <cell r="C6008" t="str">
            <v>M2</v>
          </cell>
          <cell r="D6008">
            <v>5.5</v>
          </cell>
        </row>
        <row r="6009">
          <cell r="A6009">
            <v>97063</v>
          </cell>
          <cell r="B6009" t="str">
            <v>MONTAGEM E DESMONTAGEM DE ANDAIME MODULAR FACHADEIRO, COM PISO METÁLICO, PARA EDIFICAÇÕES COM MÚLTIPLOS PAVIMENTOS (EXCLUSIVE ANDAIME E LIMPEZA). AF_11/2017</v>
          </cell>
          <cell r="C6009" t="str">
            <v>M2</v>
          </cell>
          <cell r="D6009">
            <v>6.78</v>
          </cell>
        </row>
        <row r="6010">
          <cell r="A6010">
            <v>97064</v>
          </cell>
          <cell r="B6010" t="str">
            <v>MONTAGEM E DESMONTAGEM DE ANDAIME TUBULAR TIPO TORRE (EXCLUSIVE ANDAIME E LIMPEZA). AF_11/2017</v>
          </cell>
          <cell r="C6010" t="str">
            <v>M</v>
          </cell>
          <cell r="D6010">
            <v>12.63</v>
          </cell>
        </row>
        <row r="6011">
          <cell r="A6011">
            <v>97065</v>
          </cell>
          <cell r="B6011" t="str">
            <v>MONTAGEM E DESMONTAGEM DE ANDAIME MULTIDIRECIONAL (EXCLUSIVE ANDAIME E LIMPEZA). AF_11/2017</v>
          </cell>
          <cell r="C6011" t="str">
            <v>M3</v>
          </cell>
          <cell r="D6011">
            <v>4.5199999999999996</v>
          </cell>
        </row>
        <row r="6012">
          <cell r="A6012">
            <v>97066</v>
          </cell>
          <cell r="B6012" t="str">
            <v>COBERTURA PARA PROTEÇÃO DE PEDESTRES SOBRE ESTRUTURA DE ANDAIME, INCLUSIVE MONTAGEM E DESMONTAGEM. AF_11/2017</v>
          </cell>
          <cell r="C6012" t="str">
            <v>M2</v>
          </cell>
          <cell r="D6012">
            <v>49.43</v>
          </cell>
        </row>
        <row r="6013">
          <cell r="A6013">
            <v>97067</v>
          </cell>
          <cell r="B6013" t="str">
            <v>PLATAFORMA DE PROTEÇÃO PRINCIPAL PARA ALVENARIA ESTRUTURAL PARA SER APOIADA EM ANDAIME, INCLUSIVE MONTAGEM E DESMONTAGEM. AF_11/2017</v>
          </cell>
          <cell r="C6013" t="str">
            <v>M</v>
          </cell>
          <cell r="D6013">
            <v>412.98</v>
          </cell>
        </row>
        <row r="6014">
          <cell r="A6014" t="str">
            <v>73916/2</v>
          </cell>
          <cell r="B6014" t="str">
            <v>PLACA ESMALTADA PARA IDENTIFICAÇÃO NR DE RUA, DIMENSÕES 45X25CM</v>
          </cell>
          <cell r="C6014" t="str">
            <v>UN</v>
          </cell>
          <cell r="D6014">
            <v>105.78</v>
          </cell>
        </row>
        <row r="6015">
          <cell r="A6015">
            <v>73672</v>
          </cell>
          <cell r="B6015" t="str">
            <v>DESMATAMENTO E LIMPEZA MECANIZADA DE TERRENO COM ARVORES ATE Ø 15CM, UTILIZANDO TRATOR DE ESTEIRAS</v>
          </cell>
          <cell r="C6015" t="str">
            <v>M2</v>
          </cell>
          <cell r="D6015">
            <v>0.31</v>
          </cell>
        </row>
        <row r="6016">
          <cell r="A6016" t="str">
            <v>73822/2</v>
          </cell>
          <cell r="B6016" t="str">
            <v>LIMPEZA MECANIZADA DE TERRENO COM REMOCAO DE CAMADA VEGETAL, UTILIZANDO MOTONIVELADORA</v>
          </cell>
          <cell r="C6016" t="str">
            <v>M2</v>
          </cell>
          <cell r="D6016">
            <v>0.45</v>
          </cell>
        </row>
        <row r="6017">
          <cell r="A6017" t="str">
            <v>73859/1</v>
          </cell>
          <cell r="B6017" t="str">
            <v>DESMATAMENTO E LIMPEZA MECANIZADA DE TERRENO COM REMOCAO DE CAMADA VEGETAL, UTILIZANDO TRATOR DE ESTEIRAS</v>
          </cell>
          <cell r="C6017" t="str">
            <v>M2</v>
          </cell>
          <cell r="D6017">
            <v>0.12</v>
          </cell>
        </row>
        <row r="6018">
          <cell r="A6018" t="str">
            <v>73859/2</v>
          </cell>
          <cell r="B6018" t="str">
            <v>CAPINA E LIMPEZA MANUAL DE TERRENO</v>
          </cell>
          <cell r="C6018" t="str">
            <v>M2</v>
          </cell>
          <cell r="D6018">
            <v>1.27</v>
          </cell>
        </row>
        <row r="6019">
          <cell r="A6019">
            <v>85331</v>
          </cell>
          <cell r="B6019" t="str">
            <v>CORTE DE CAPOEIRA FINA A FOICE</v>
          </cell>
          <cell r="C6019" t="str">
            <v>M2</v>
          </cell>
          <cell r="D6019">
            <v>1.23</v>
          </cell>
        </row>
        <row r="6020">
          <cell r="A6020">
            <v>85422</v>
          </cell>
          <cell r="B6020" t="str">
            <v>PREPARO MANUAL DE TERRENO S/ RASPAGEM SUPERFICIAL</v>
          </cell>
          <cell r="C6020" t="str">
            <v>M2</v>
          </cell>
          <cell r="D6020">
            <v>6.38</v>
          </cell>
        </row>
        <row r="6021">
          <cell r="A6021" t="str">
            <v>74220/1</v>
          </cell>
          <cell r="B6021" t="str">
            <v>TAPUME DE CHAPA DE MADEIRA COMPENSADA, E= 6MM, COM PINTURA A CAL E REAPROVEITAMENTO DE 2X</v>
          </cell>
          <cell r="C6021" t="str">
            <v>M2</v>
          </cell>
          <cell r="D6021">
            <v>52.64</v>
          </cell>
        </row>
        <row r="6022">
          <cell r="A6022" t="str">
            <v>74221/1</v>
          </cell>
          <cell r="B6022" t="str">
            <v>SINALIZACAO DE TRANSITO - NOTURNA</v>
          </cell>
          <cell r="C6022" t="str">
            <v>M</v>
          </cell>
          <cell r="D6022">
            <v>2.4900000000000002</v>
          </cell>
        </row>
        <row r="6023">
          <cell r="A6023" t="str">
            <v>74219/1</v>
          </cell>
          <cell r="B6023" t="str">
            <v>PASSADICOS COM TABUAS DE MADEIRA PARA PEDESTRES</v>
          </cell>
          <cell r="C6023" t="str">
            <v>M2</v>
          </cell>
          <cell r="D6023">
            <v>50.48</v>
          </cell>
        </row>
        <row r="6024">
          <cell r="A6024" t="str">
            <v>74219/2</v>
          </cell>
          <cell r="B6024" t="str">
            <v>PASSADICOS COM TABUAS DE MADEIRA PARA VEICULOS</v>
          </cell>
          <cell r="C6024" t="str">
            <v>M2</v>
          </cell>
          <cell r="D6024">
            <v>47.82</v>
          </cell>
        </row>
        <row r="6025">
          <cell r="A6025">
            <v>84126</v>
          </cell>
          <cell r="B6025" t="str">
            <v>CHAPA DE ACO CARBONO 3/8 (COLOC/ USO/ RETIR) P/ PASS VEICULO SOBRE VALA MEDIDA P/ AREA CHAPA EM CADA APLICACAO</v>
          </cell>
          <cell r="C6025" t="str">
            <v>M2</v>
          </cell>
          <cell r="D6025">
            <v>36.86</v>
          </cell>
        </row>
        <row r="6026">
          <cell r="A6026">
            <v>85421</v>
          </cell>
          <cell r="B6026" t="str">
            <v>REMOCAO DE VIDRO COMUM</v>
          </cell>
          <cell r="C6026" t="str">
            <v>M2</v>
          </cell>
          <cell r="D6026">
            <v>12.77</v>
          </cell>
        </row>
        <row r="6027">
          <cell r="A6027">
            <v>97621</v>
          </cell>
          <cell r="B6027" t="str">
            <v>DEMOLIÇÃO DE ALVENARIA DE BLOCO FURADO, DE FORMA MANUAL, COM REAPROVEITAMENTO. AF_12/2017</v>
          </cell>
          <cell r="C6027" t="str">
            <v>M3</v>
          </cell>
          <cell r="D6027">
            <v>85.24</v>
          </cell>
        </row>
        <row r="6028">
          <cell r="A6028">
            <v>97622</v>
          </cell>
          <cell r="B6028" t="str">
            <v>DEMOLIÇÃO DE ALVENARIA DE BLOCO FURADO, DE FORMA MANUAL, SEM REAPROVEITAMENTO. AF_12/2017</v>
          </cell>
          <cell r="C6028" t="str">
            <v>M3</v>
          </cell>
          <cell r="D6028">
            <v>41.55</v>
          </cell>
        </row>
        <row r="6029">
          <cell r="A6029">
            <v>97623</v>
          </cell>
          <cell r="B6029" t="str">
            <v>DEMOLIÇÃO DE ALVENARIA DE TIJOLO MACIÇO, DE FORMA MANUAL, COM REAPROVEITAMENTO. AF_12/2017</v>
          </cell>
          <cell r="C6029" t="str">
            <v>M3</v>
          </cell>
          <cell r="D6029">
            <v>127.27</v>
          </cell>
        </row>
        <row r="6030">
          <cell r="A6030">
            <v>97624</v>
          </cell>
          <cell r="B6030" t="str">
            <v>DEMOLIÇÃO DE ALVENARIA DE TIJOLO MACIÇO, DE FORMA MANUAL, SEM REAPROVEITAMENTO. AF_12/2017</v>
          </cell>
          <cell r="C6030" t="str">
            <v>M3</v>
          </cell>
          <cell r="D6030">
            <v>78.11</v>
          </cell>
        </row>
        <row r="6031">
          <cell r="A6031">
            <v>97625</v>
          </cell>
          <cell r="B6031" t="str">
            <v>DEMOLIÇÃO DE ALVENARIA PARA QUALQUER TIPO DE BLOCO, DE FORMA MECANIZADA, SEM REAPROVEITAMENTO. AF_12/2017</v>
          </cell>
          <cell r="C6031" t="str">
            <v>M3</v>
          </cell>
          <cell r="D6031">
            <v>33.99</v>
          </cell>
        </row>
        <row r="6032">
          <cell r="A6032">
            <v>97626</v>
          </cell>
          <cell r="B6032" t="str">
            <v>DEMOLIÇÃO DE PILARES E VIGAS EM CONCRETO ARMADO, DE FORMA MANUAL, SEM REAPROVEITAMENTO. AF_12/2017</v>
          </cell>
          <cell r="C6032" t="str">
            <v>M3</v>
          </cell>
          <cell r="D6032">
            <v>430.96</v>
          </cell>
        </row>
        <row r="6033">
          <cell r="A6033">
            <v>97627</v>
          </cell>
          <cell r="B6033" t="str">
            <v>DEMOLIÇÃO DE PILARES E VIGAS EM CONCRETO ARMADO, DE FORMA MECANIZADA COM MARTELETE, SEM REAPROVEITAMENTO. AF_12/2017</v>
          </cell>
          <cell r="C6033" t="str">
            <v>M3</v>
          </cell>
          <cell r="D6033">
            <v>182.71</v>
          </cell>
        </row>
        <row r="6034">
          <cell r="A6034">
            <v>97628</v>
          </cell>
          <cell r="B6034" t="str">
            <v>DEMOLIÇÃO DE LAJES, DE FORMA MANUAL, SEM REAPROVEITAMENTO. AF_12/2017</v>
          </cell>
          <cell r="C6034" t="str">
            <v>M3</v>
          </cell>
          <cell r="D6034">
            <v>205.33</v>
          </cell>
        </row>
        <row r="6035">
          <cell r="A6035">
            <v>97629</v>
          </cell>
          <cell r="B6035" t="str">
            <v>DEMOLIÇÃO DE LAJES, DE FORMA MECANIZADA COM MARTELETE, SEM REAPROVEITAMENTO. AF_12/2017</v>
          </cell>
          <cell r="C6035" t="str">
            <v>M3</v>
          </cell>
          <cell r="D6035">
            <v>86.36</v>
          </cell>
        </row>
        <row r="6036">
          <cell r="A6036">
            <v>97631</v>
          </cell>
          <cell r="B6036" t="str">
            <v>DEMOLIÇÃO DE ARGAMASSAS, DE FORMA MANUAL, SEM REAPROVEITAMENTO. AF_12/2017</v>
          </cell>
          <cell r="C6036" t="str">
            <v>M2</v>
          </cell>
          <cell r="D6036">
            <v>2.41</v>
          </cell>
        </row>
        <row r="6037">
          <cell r="A6037">
            <v>97632</v>
          </cell>
          <cell r="B6037" t="str">
            <v>DEMOLIÇÃO DE RODAPÉ CERÂMICO, DE FORMA MANUAL, SEM REAPROVEITAMENTO. AF_12/2017</v>
          </cell>
          <cell r="C6037" t="str">
            <v>M</v>
          </cell>
          <cell r="D6037">
            <v>1.89</v>
          </cell>
        </row>
        <row r="6038">
          <cell r="A6038">
            <v>97633</v>
          </cell>
          <cell r="B6038" t="str">
            <v>DEMOLIÇÃO DE REVESTIMENTO CERÂMICO, DE FORMA MANUAL, SEM REAPROVEITAMENTO. AF_12/2017</v>
          </cell>
          <cell r="C6038" t="str">
            <v>M2</v>
          </cell>
          <cell r="D6038">
            <v>16.53</v>
          </cell>
        </row>
        <row r="6039">
          <cell r="A6039">
            <v>97634</v>
          </cell>
          <cell r="B6039" t="str">
            <v>DEMOLIÇÃO DE REVESTIMENTO CERÂMICO, DE FORMA MECANIZADA COM MARTELETE, SEM REAPROVEITAMENTO. AF_12/2017</v>
          </cell>
          <cell r="C6039" t="str">
            <v>M2</v>
          </cell>
          <cell r="D6039">
            <v>8.57</v>
          </cell>
        </row>
        <row r="6040">
          <cell r="A6040">
            <v>97635</v>
          </cell>
          <cell r="B6040" t="str">
            <v>DEMOLIÇÃO DE PAVIMENTO INTERTRAVADO, DE FORMA MANUAL, COM REAPROVEITAMENTO. AF_12/2017</v>
          </cell>
          <cell r="C6040" t="str">
            <v>M2</v>
          </cell>
          <cell r="D6040">
            <v>11.51</v>
          </cell>
        </row>
        <row r="6041">
          <cell r="A6041">
            <v>97636</v>
          </cell>
          <cell r="B6041" t="str">
            <v>DEMOLIÇÃO PARCIAL DE PAVIMENTO ASFÁLTICO, DE FORMA MECANIZADA, SEM REAPROVEITAMENTO. AF_12/2017</v>
          </cell>
          <cell r="C6041" t="str">
            <v>M2</v>
          </cell>
          <cell r="D6041">
            <v>8.82</v>
          </cell>
        </row>
        <row r="6042">
          <cell r="A6042">
            <v>97637</v>
          </cell>
          <cell r="B6042" t="str">
            <v>REMOÇÃO DE TAPUME/ CHAPAS METÁLICAS E DE MADEIRA, DE FORMA MANUAL, SEM REAPROVEITAMENTO. AF_12/2017</v>
          </cell>
          <cell r="C6042" t="str">
            <v>M2</v>
          </cell>
          <cell r="D6042">
            <v>1.85</v>
          </cell>
        </row>
        <row r="6043">
          <cell r="A6043">
            <v>97638</v>
          </cell>
          <cell r="B6043" t="str">
            <v>REMOÇÃO DE CHAPAS E PERFIS DE DRYWALL, DE FORMA MANUAL, SEM REAPROVEITAMENTO. AF_12/2017</v>
          </cell>
          <cell r="C6043" t="str">
            <v>M2</v>
          </cell>
          <cell r="D6043">
            <v>5.4</v>
          </cell>
        </row>
        <row r="6044">
          <cell r="A6044">
            <v>97639</v>
          </cell>
          <cell r="B6044" t="str">
            <v>REMOÇÃO DE PLACAS E PILARETES DE CONCRETO, DE FORMA MANUAL, SEM REAPROVEITAMENTO. AF_12/2017</v>
          </cell>
          <cell r="C6044" t="str">
            <v>M2</v>
          </cell>
          <cell r="D6044">
            <v>14.55</v>
          </cell>
        </row>
        <row r="6045">
          <cell r="A6045">
            <v>97640</v>
          </cell>
          <cell r="B6045" t="str">
            <v>REMOÇÃO DE FORROS DE DRYWALL, PVC E FIBROMINERAL, DE FORMA MANUAL, SEM REAPROVEITAMENTO. AF_12/2017</v>
          </cell>
          <cell r="C6045" t="str">
            <v>M2</v>
          </cell>
          <cell r="D6045">
            <v>1.1599999999999999</v>
          </cell>
        </row>
        <row r="6046">
          <cell r="A6046">
            <v>97641</v>
          </cell>
          <cell r="B6046" t="str">
            <v>REMOÇÃO DE FORRO DE GESSO, DE FORMA MANUAL, SEM REAPROVEITAMENTO. AF_12/2017</v>
          </cell>
          <cell r="C6046" t="str">
            <v>M2</v>
          </cell>
          <cell r="D6046">
            <v>3.64</v>
          </cell>
        </row>
        <row r="6047">
          <cell r="A6047">
            <v>97642</v>
          </cell>
          <cell r="B6047" t="str">
            <v>REMOÇÃO DE TRAMA METÁLICA OU DE MADEIRA PARA FORRO, DE FORMA MANUAL, SEM REAPROVEITAMENTO. AF_12/2017</v>
          </cell>
          <cell r="C6047" t="str">
            <v>M2</v>
          </cell>
          <cell r="D6047">
            <v>2.09</v>
          </cell>
        </row>
        <row r="6048">
          <cell r="A6048">
            <v>97643</v>
          </cell>
          <cell r="B6048" t="str">
            <v>REMOÇÃO DE PISO DE MADEIRA (ASSOALHO E BARROTE), DE FORMA MANUAL, SEM REAPROVEITAMENTO. AF_12/2017</v>
          </cell>
          <cell r="C6048" t="str">
            <v>M2</v>
          </cell>
          <cell r="D6048">
            <v>17.88</v>
          </cell>
        </row>
        <row r="6049">
          <cell r="A6049">
            <v>97644</v>
          </cell>
          <cell r="B6049" t="str">
            <v>REMOÇÃO DE PORTAS, DE FORMA MANUAL, SEM REAPROVEITAMENTO. AF_12/2017</v>
          </cell>
          <cell r="C6049" t="str">
            <v>M2</v>
          </cell>
          <cell r="D6049">
            <v>6.72</v>
          </cell>
        </row>
        <row r="6050">
          <cell r="A6050">
            <v>97645</v>
          </cell>
          <cell r="B6050" t="str">
            <v>REMOÇÃO DE JANELAS, DE FORMA MANUAL, SEM REAPROVEITAMENTO. AF_12/2017</v>
          </cell>
          <cell r="C6050" t="str">
            <v>M2</v>
          </cell>
          <cell r="D6050">
            <v>19.53</v>
          </cell>
        </row>
        <row r="6051">
          <cell r="A6051">
            <v>97647</v>
          </cell>
          <cell r="B6051" t="str">
            <v>REMOÇÃO DE TELHAS, DE FIBROCIMENTO, METÁLICA E CERÂMICA, DE FORMA MANUAL, SEM REAPROVEITAMENTO. AF_12/2017</v>
          </cell>
          <cell r="C6051" t="str">
            <v>M2</v>
          </cell>
          <cell r="D6051">
            <v>2.58</v>
          </cell>
        </row>
        <row r="6052">
          <cell r="A6052">
            <v>97648</v>
          </cell>
          <cell r="B6052" t="str">
            <v>REMOÇÃO DE PROTEÇÃO TÉRMICA PARA COBERTURA EM EPS, DE FORMA MANUAL, SEM REAPROVEITAMENTO. AF_12/2017</v>
          </cell>
          <cell r="C6052" t="str">
            <v>M2</v>
          </cell>
          <cell r="D6052">
            <v>1.49</v>
          </cell>
        </row>
        <row r="6053">
          <cell r="A6053">
            <v>97649</v>
          </cell>
          <cell r="B6053" t="str">
            <v>REMOÇÃO DE TELHAS DE FIBROCIMENTO, METÁLICA E CERÂMICA, DE FORMA MECANIZADA, COM USO DE GUINDASTE, SEM REAPROVEITAMENTO. AF_12/2017</v>
          </cell>
          <cell r="C6053" t="str">
            <v>M2</v>
          </cell>
          <cell r="D6053">
            <v>3.14</v>
          </cell>
        </row>
        <row r="6054">
          <cell r="A6054">
            <v>97650</v>
          </cell>
          <cell r="B6054" t="str">
            <v>REMOÇÃO DE TRAMA DE MADEIRA PARA COBERTURA, DE FORMA MANUAL, SEM REAPROVEITAMENTO. AF_12/2017</v>
          </cell>
          <cell r="C6054" t="str">
            <v>M2</v>
          </cell>
          <cell r="D6054">
            <v>5.55</v>
          </cell>
        </row>
        <row r="6055">
          <cell r="A6055">
            <v>97651</v>
          </cell>
          <cell r="B6055" t="str">
            <v>REMOÇÃO DE TESOURAS DE MADEIRA, COM VÃO MENOR QUE 8M, DE FORMA MANUAL, SEM REAPROVEITAMENTO. AF_12/2017</v>
          </cell>
          <cell r="C6055" t="str">
            <v>UN</v>
          </cell>
          <cell r="D6055">
            <v>61.56</v>
          </cell>
        </row>
        <row r="6056">
          <cell r="A6056">
            <v>97652</v>
          </cell>
          <cell r="B6056" t="str">
            <v>REMOÇÃO DE TESOURAS DE MADEIRA, COM VÃO MAIOR OU IGUAL A 8M, DE FORMA MANUAL, SEM REAPROVEITAMENTO. AF_12/2017</v>
          </cell>
          <cell r="C6056" t="str">
            <v>UN</v>
          </cell>
          <cell r="D6056">
            <v>139.55000000000001</v>
          </cell>
        </row>
        <row r="6057">
          <cell r="A6057">
            <v>97653</v>
          </cell>
          <cell r="B6057" t="str">
            <v>REMOÇÃO DE TESOURAS DE MADEIRA, COM VÃO MENOR QUE 8M, DE FORMA MECANIZADA, COM REAPROVEITAMENTO. AF_12/2017</v>
          </cell>
          <cell r="C6057" t="str">
            <v>UN</v>
          </cell>
          <cell r="D6057">
            <v>79.55</v>
          </cell>
        </row>
        <row r="6058">
          <cell r="A6058">
            <v>97654</v>
          </cell>
          <cell r="B6058" t="str">
            <v>REMOÇÃO DE TESOURAS DE MADEIRA, COM VÃO MAIOR OU IGUAL A 8M, DE FORMA MECANIZADA, COM REAPROVEITAMENTO. AF_12/2017</v>
          </cell>
          <cell r="C6058" t="str">
            <v>UN</v>
          </cell>
          <cell r="D6058">
            <v>100.9</v>
          </cell>
        </row>
        <row r="6059">
          <cell r="A6059">
            <v>97655</v>
          </cell>
          <cell r="B6059" t="str">
            <v>REMOÇÃO DE TRAMA METÁLICA PARA COBERTURA, DE FORMA MANUAL, SEM REAPROVEITAMENTO. AF_12/2017</v>
          </cell>
          <cell r="C6059" t="str">
            <v>M2</v>
          </cell>
          <cell r="D6059">
            <v>17.54</v>
          </cell>
        </row>
        <row r="6060">
          <cell r="A6060">
            <v>97656</v>
          </cell>
          <cell r="B6060" t="str">
            <v>REMOÇÃO DE TESOURAS METÁLICAS, COM VÃO MENOR QUE 8M, DE FORMA MANUAL, SEM REAPROVEITAMENTO. AF_12/2017</v>
          </cell>
          <cell r="C6060" t="str">
            <v>UN</v>
          </cell>
          <cell r="D6060">
            <v>172.56</v>
          </cell>
        </row>
        <row r="6061">
          <cell r="A6061">
            <v>97657</v>
          </cell>
          <cell r="B6061" t="str">
            <v>REMOÇÃO DE TESOURAS METÁLICAS, COM VÃO MAIOR OU IGUAL A 8M, DE FORMA MANUAL, SEM REAPROVEITAMENTO. AF_12/2017</v>
          </cell>
          <cell r="C6061" t="str">
            <v>UN</v>
          </cell>
          <cell r="D6061">
            <v>342.04</v>
          </cell>
        </row>
        <row r="6062">
          <cell r="A6062">
            <v>97658</v>
          </cell>
          <cell r="B6062" t="str">
            <v>REMOÇÃO DE TESOURAS METÁLICAS, COM VÃO MENOR QUE 8M, DE FORMA MECANIZADA, COM REAPROVEITAMENTO. AF_12/2017</v>
          </cell>
          <cell r="C6062" t="str">
            <v>UN</v>
          </cell>
          <cell r="D6062">
            <v>121.52</v>
          </cell>
        </row>
        <row r="6063">
          <cell r="A6063">
            <v>97659</v>
          </cell>
          <cell r="B6063" t="str">
            <v>REMOÇÃO DE TESOURAS METÁLICAS, COM VÃO MAIOR OU IGUAL A 8M, DE FORMA MECANIZADA, COM REAPROVEITAMENTO. AF_12/2017</v>
          </cell>
          <cell r="C6063" t="str">
            <v>UN</v>
          </cell>
          <cell r="D6063">
            <v>169.25</v>
          </cell>
        </row>
        <row r="6064">
          <cell r="A6064">
            <v>97660</v>
          </cell>
          <cell r="B6064" t="str">
            <v>REMOÇÃO DE INTERRUPTORES/TOMADAS ELÉTRICAS, DE FORMA MANUAL, SEM REAPROVEITAMENTO. AF_12/2017</v>
          </cell>
          <cell r="C6064" t="str">
            <v>UN</v>
          </cell>
          <cell r="D6064">
            <v>0.48</v>
          </cell>
        </row>
        <row r="6065">
          <cell r="A6065">
            <v>97661</v>
          </cell>
          <cell r="B6065" t="str">
            <v>REMOÇÃO DE CABOS ELÉTRICOS, DE FORMA MANUAL, SEM REAPROVEITAMENTO. AF_12/2017</v>
          </cell>
          <cell r="C6065" t="str">
            <v>M</v>
          </cell>
          <cell r="D6065">
            <v>0.48</v>
          </cell>
        </row>
        <row r="6066">
          <cell r="A6066">
            <v>97662</v>
          </cell>
          <cell r="B6066" t="str">
            <v>REMOÇÃO DE TUBULAÇÕES (TUBOS E CONEXÕES) DE ÁGUA FRIA, DE FORMA MANUAL, SEM REAPROVEITAMENTO. AF_12/2017</v>
          </cell>
          <cell r="C6066" t="str">
            <v>M</v>
          </cell>
          <cell r="D6066">
            <v>0.36</v>
          </cell>
        </row>
        <row r="6067">
          <cell r="A6067">
            <v>97663</v>
          </cell>
          <cell r="B6067" t="str">
            <v>REMOÇÃO DE LOUÇAS, DE FORMA MANUAL, SEM REAPROVEITAMENTO. AF_12/2017</v>
          </cell>
          <cell r="C6067" t="str">
            <v>UN</v>
          </cell>
          <cell r="D6067">
            <v>8.99</v>
          </cell>
        </row>
        <row r="6068">
          <cell r="A6068">
            <v>97664</v>
          </cell>
          <cell r="B6068" t="str">
            <v>REMOÇÃO DE ACESSÓRIOS, DE FORMA MANUAL, SEM REAPROVEITAMENTO. AF_12/2017</v>
          </cell>
          <cell r="C6068" t="str">
            <v>UN</v>
          </cell>
          <cell r="D6068">
            <v>1.1100000000000001</v>
          </cell>
        </row>
        <row r="6069">
          <cell r="A6069">
            <v>97665</v>
          </cell>
          <cell r="B6069" t="str">
            <v>REMOÇÃO DE LUMINÁRIAS, DE FORMA MANUAL, SEM REAPROVEITAMENTO. AF_12/2017</v>
          </cell>
          <cell r="C6069" t="str">
            <v>UN</v>
          </cell>
          <cell r="D6069">
            <v>0.94</v>
          </cell>
        </row>
        <row r="6070">
          <cell r="A6070">
            <v>97666</v>
          </cell>
          <cell r="B6070" t="str">
            <v>REMOÇÃO DE METAIS SANITÁRIOS, DE FORMA MANUAL, SEM REAPROVEITAMENTO. AF_12/2017</v>
          </cell>
          <cell r="C6070" t="str">
            <v>UN</v>
          </cell>
          <cell r="D6070">
            <v>6.55</v>
          </cell>
        </row>
        <row r="6071">
          <cell r="A6071">
            <v>85423</v>
          </cell>
          <cell r="B6071" t="str">
            <v>ISOLAMENTO DE OBRA COM TELA PLASTICA COM MALHA DE 5MM</v>
          </cell>
          <cell r="C6071" t="str">
            <v>M2</v>
          </cell>
          <cell r="D6071">
            <v>7.29</v>
          </cell>
        </row>
        <row r="6072">
          <cell r="A6072">
            <v>85424</v>
          </cell>
          <cell r="B6072" t="str">
            <v>ISOLAMENTO DE OBRA COM TELA PLASTICA COM MALHA DE 5MM E ESTRUTURA DE MADEIRA PONTALETEADA</v>
          </cell>
          <cell r="C6072" t="str">
            <v>M2</v>
          </cell>
          <cell r="D6072">
            <v>20.99</v>
          </cell>
        </row>
        <row r="6073">
          <cell r="A6073">
            <v>95967</v>
          </cell>
          <cell r="B6073" t="str">
            <v>SERVIÇOS TÉCNICOS ESPECIALIZADOS PARA ACOMPANHAMENTO DE EXECUÇÃO DE FUNDAÇÕES PROFUNDAS E ESTRUTURAS DE CONTENÇÃO</v>
          </cell>
          <cell r="C6073" t="str">
            <v>H</v>
          </cell>
          <cell r="D6073">
            <v>126.18</v>
          </cell>
        </row>
        <row r="6074">
          <cell r="A6074">
            <v>99058</v>
          </cell>
          <cell r="B6074" t="str">
            <v>LOCAÇÃO DE PONTO PARA REFERÊNCIA TOPOGRÁFICA. AF_10/2018</v>
          </cell>
          <cell r="C6074" t="str">
            <v>UN</v>
          </cell>
          <cell r="D6074">
            <v>6.21</v>
          </cell>
        </row>
        <row r="6075">
          <cell r="A6075">
            <v>99059</v>
          </cell>
          <cell r="B6075" t="str">
            <v>LOCACAO CONVENCIONAL DE OBRA, UTILIZANDO GABARITO DE TÁBUAS CORRIDAS PONTALETADAS A CADA 2,00M -  2 UTILIZAÇÕES. AF_10/2018</v>
          </cell>
          <cell r="C6075" t="str">
            <v>M</v>
          </cell>
          <cell r="D6075">
            <v>34.76</v>
          </cell>
        </row>
        <row r="6076">
          <cell r="A6076">
            <v>99060</v>
          </cell>
          <cell r="B6076" t="str">
            <v>CAVALETE DE OBRA COM ALTURA DE 1,00 M - 2 UTILIZAÇÕES. AF_10/2018</v>
          </cell>
          <cell r="C6076" t="str">
            <v>UN</v>
          </cell>
          <cell r="D6076">
            <v>88.41</v>
          </cell>
        </row>
        <row r="6077">
          <cell r="A6077">
            <v>99061</v>
          </cell>
          <cell r="B6077" t="str">
            <v>CAVALETE DE OBRA COM ALTURA DE 0,50 M - 2 UTILIZAÇÕES. AF_10/2018</v>
          </cell>
          <cell r="C6077" t="str">
            <v>UN</v>
          </cell>
          <cell r="D6077">
            <v>61.31</v>
          </cell>
        </row>
        <row r="6078">
          <cell r="A6078">
            <v>99062</v>
          </cell>
          <cell r="B6078" t="str">
            <v>MARCAÇÃO DE PONTOS EM GABARITO OU CAVALETE. AF_10/2018</v>
          </cell>
          <cell r="C6078" t="str">
            <v>UN</v>
          </cell>
          <cell r="D6078">
            <v>1.83</v>
          </cell>
        </row>
        <row r="6079">
          <cell r="A6079">
            <v>99063</v>
          </cell>
          <cell r="B6079" t="str">
            <v>LOCAÇÃO DE REDE DE ÁGUA OU ESGOTO. AF_10/2018</v>
          </cell>
          <cell r="C6079" t="str">
            <v>M</v>
          </cell>
          <cell r="D6079">
            <v>3.06</v>
          </cell>
        </row>
        <row r="6080">
          <cell r="A6080">
            <v>99064</v>
          </cell>
          <cell r="B6080" t="str">
            <v>LOCAÇÃO DE PAVIMENTAÇÃO. AF_10/2018</v>
          </cell>
          <cell r="C6080" t="str">
            <v>M</v>
          </cell>
          <cell r="D6080">
            <v>0.31</v>
          </cell>
        </row>
        <row r="6081">
          <cell r="A6081">
            <v>78472</v>
          </cell>
          <cell r="B6081" t="str">
            <v>SERVICOS TOPOGRAFICOS PARA PAVIMENTACAO, INCLUSIVE NOTA DE SERVICOS, ACOMPANHAMENTO E GREIDE</v>
          </cell>
          <cell r="C6081" t="str">
            <v>M2</v>
          </cell>
          <cell r="D6081">
            <v>0.26</v>
          </cell>
        </row>
        <row r="6082">
          <cell r="A6082">
            <v>93588</v>
          </cell>
          <cell r="B6082" t="str">
            <v>TRANSPORTE COM CAMINHÃO BASCULANTE DE 10 M3, EM VIA URBANA EM LEITO NATURAL (UNIDADE: M3XKM). AF_04/2016</v>
          </cell>
          <cell r="C6082" t="str">
            <v>M3XKM</v>
          </cell>
          <cell r="D6082">
            <v>1.4</v>
          </cell>
        </row>
        <row r="6083">
          <cell r="A6083">
            <v>93589</v>
          </cell>
          <cell r="B6083" t="str">
            <v>TRANSPORTE COM CAMINHÃO BASCULANTE DE 10 M3, EM VIA URBANA EM REVESTIMENTO PRIMÁRIO (UNIDADE: M3XKM). AF_04/2016</v>
          </cell>
          <cell r="C6083" t="str">
            <v>M3XKM</v>
          </cell>
          <cell r="D6083">
            <v>1.07</v>
          </cell>
        </row>
        <row r="6084">
          <cell r="A6084">
            <v>93590</v>
          </cell>
          <cell r="B6084" t="str">
            <v>TRANSPORTE COM CAMINHÃO BASCULANTE DE 10 M3, EM VIA URBANA PAVIMENTADA, DMT ACIMA DE 30KM (UNIDADE: M3XKM). AF_04/2016</v>
          </cell>
          <cell r="C6084" t="str">
            <v>M3XKM</v>
          </cell>
          <cell r="D6084">
            <v>0.71</v>
          </cell>
        </row>
        <row r="6085">
          <cell r="A6085">
            <v>93591</v>
          </cell>
          <cell r="B6085" t="str">
            <v>TRANSPORTE COM CAMINHÃO BASCULANTE DE 14 M3, EM VIA URBANA EM LEITO NATURAL (UNIDADE: M3XKM). AF_04/2016</v>
          </cell>
          <cell r="C6085" t="str">
            <v>M3XKM</v>
          </cell>
          <cell r="D6085">
            <v>1.27</v>
          </cell>
        </row>
        <row r="6086">
          <cell r="A6086">
            <v>93592</v>
          </cell>
          <cell r="B6086" t="str">
            <v>TRANSPORTE COM CAMINHÃO BASCULANTE DE 14 M3, EM VIA URBANA EM REVESTIMENTO PRIMÁRIO (UNIDADE: M3XKM). AF_04/2016</v>
          </cell>
          <cell r="C6086" t="str">
            <v>M3XKM</v>
          </cell>
          <cell r="D6086">
            <v>0.97</v>
          </cell>
        </row>
        <row r="6087">
          <cell r="A6087">
            <v>93593</v>
          </cell>
          <cell r="B6087" t="str">
            <v>TRANSPORTE COM CAMINHÃO BASCULANTE DE 14 M3, EM VIA URBANA PAVIMENTADA, DMT ACIMA DE 30 KM (UNIDADE: M3XKM). AF_04/2016</v>
          </cell>
          <cell r="C6087" t="str">
            <v>M3XKM</v>
          </cell>
          <cell r="D6087">
            <v>0.65</v>
          </cell>
        </row>
        <row r="6088">
          <cell r="A6088">
            <v>93594</v>
          </cell>
          <cell r="B6088" t="str">
            <v>TRANSPORTE COM CAMINHÃO BASCULANTE DE 10 M3, EM VIA URBANA EM LEITO NATURAL (UNIDADE: TXKM). AF_04/2016</v>
          </cell>
          <cell r="C6088" t="str">
            <v>TXKM</v>
          </cell>
          <cell r="D6088">
            <v>0.93</v>
          </cell>
        </row>
        <row r="6089">
          <cell r="A6089">
            <v>93595</v>
          </cell>
          <cell r="B6089" t="str">
            <v>TRANSPORTE COM CAMINHÃO BASCULANTE DE 10 M3, EM VIA URBANA EM REVESTIMENTO PRIMÁRIO (UNIDADE: TXKM). AF_04/2016</v>
          </cell>
          <cell r="C6089" t="str">
            <v>TXKM</v>
          </cell>
          <cell r="D6089">
            <v>0.71</v>
          </cell>
        </row>
        <row r="6090">
          <cell r="A6090">
            <v>93596</v>
          </cell>
          <cell r="B6090" t="str">
            <v>TRANSPORTE COM CAMINHÃO BASCULANTE DE 10 M3, EM VIA URBANA PAVIMENTADA, DMT ACIMA DE 30 KM (UNIDADE: TXKM). AF_04/2016</v>
          </cell>
          <cell r="C6090" t="str">
            <v>TXKM</v>
          </cell>
          <cell r="D6090">
            <v>0.47</v>
          </cell>
        </row>
        <row r="6091">
          <cell r="A6091">
            <v>93597</v>
          </cell>
          <cell r="B6091" t="str">
            <v>TRANSPORTE COM CAMINHÃO BASCULANTE DE 14 M3, EM VIA URBANA EM LEITO NATURAL (UNIDADE: TXKM). AF_04/2016</v>
          </cell>
          <cell r="C6091" t="str">
            <v>TXKM</v>
          </cell>
          <cell r="D6091">
            <v>0.85</v>
          </cell>
        </row>
        <row r="6092">
          <cell r="A6092">
            <v>93598</v>
          </cell>
          <cell r="B6092" t="str">
            <v>TRANSPORTE COM CAMINHÃO BASCULANTE DE 14 M3, EM VIA URBANA EM REVESTIMENTO PRIMÁRIO (UNIDADE: TXKM). AF_04/2016</v>
          </cell>
          <cell r="C6092" t="str">
            <v>TXKM</v>
          </cell>
          <cell r="D6092">
            <v>0.65</v>
          </cell>
        </row>
        <row r="6093">
          <cell r="A6093">
            <v>93599</v>
          </cell>
          <cell r="B6093" t="str">
            <v>TRANSPORTE COM CAMINHÃO BASCULANTE DE 14 M3, EM VIA URBANA PAVIMENTADA, DMT ACIMA DE 30 KM (UNIDADE: TXKM). AF_04/2016</v>
          </cell>
          <cell r="C6093" t="str">
            <v>TXKM</v>
          </cell>
          <cell r="D6093">
            <v>0.43</v>
          </cell>
        </row>
        <row r="6094">
          <cell r="A6094">
            <v>95425</v>
          </cell>
          <cell r="B6094" t="str">
            <v>TRANSPORTE COM CAMINHÃO BASCULANTE DE 18 M3, EM VIA URBANA EM LEITO NATURAL (UNIDADE: M3XKM). AF_09/2016</v>
          </cell>
          <cell r="C6094" t="str">
            <v>M3XKM</v>
          </cell>
          <cell r="D6094">
            <v>1.1000000000000001</v>
          </cell>
        </row>
        <row r="6095">
          <cell r="A6095">
            <v>95426</v>
          </cell>
          <cell r="B6095" t="str">
            <v>TRANSPORTE COM CAMINHÃO BASCULANTE DE 18 M3, EM VIA URBANA EM REVESTIMENTO PRIMÁRIO (UNIDADE: M3XKM). AF_09/2016</v>
          </cell>
          <cell r="C6095" t="str">
            <v>M3XKM</v>
          </cell>
          <cell r="D6095">
            <v>0.83</v>
          </cell>
        </row>
        <row r="6096">
          <cell r="A6096">
            <v>95427</v>
          </cell>
          <cell r="B6096" t="str">
            <v>TRANSPORTE COM CAMINHÃO BASCULANTE DE 18 M3, EM VIA URBANA PAVIMENTADA, DMT ACIMA DE 30 KM(UNIDADE: M3XKM). AF_09/2016</v>
          </cell>
          <cell r="C6096" t="str">
            <v>M3XKM</v>
          </cell>
          <cell r="D6096">
            <v>0.55000000000000004</v>
          </cell>
        </row>
        <row r="6097">
          <cell r="A6097">
            <v>95428</v>
          </cell>
          <cell r="B6097" t="str">
            <v>TRANSPORTE COM CAMINHÃO BASCULANTE DE 18 M3, EM VIA URBANA EM LEITO NATURAL (UNIDADE: TXKM). AF_09/2016</v>
          </cell>
          <cell r="C6097" t="str">
            <v>TXKM</v>
          </cell>
          <cell r="D6097">
            <v>0.73</v>
          </cell>
        </row>
        <row r="6098">
          <cell r="A6098">
            <v>95429</v>
          </cell>
          <cell r="B6098" t="str">
            <v>TRANSPORTE COM CAMINHÃO BASCULANTE DE 18 M3, EM VIA URBANA EM REVESTIMENTO PRIMÁRIO (UNIDADE: TXKM). AF_09/2016</v>
          </cell>
          <cell r="C6098" t="str">
            <v>TXKM</v>
          </cell>
          <cell r="D6098">
            <v>0.55000000000000004</v>
          </cell>
        </row>
        <row r="6099">
          <cell r="A6099">
            <v>95430</v>
          </cell>
          <cell r="B6099" t="str">
            <v>TRANSPORTE COM CAMINHÃO BASCULANTE DE 18 M3, EM VIA URBANA PAVIMENTADA, DMT ACIMA DE 30 KM (UNIDADE: TXKM). AF_09/2016</v>
          </cell>
          <cell r="C6099" t="str">
            <v>TXKM</v>
          </cell>
          <cell r="D6099">
            <v>0.36</v>
          </cell>
        </row>
        <row r="6100">
          <cell r="A6100">
            <v>95875</v>
          </cell>
          <cell r="B6100" t="str">
            <v>TRANSPORTE COM CAMINHÃO BASCULANTE DE 10 M3, EM VIA URBANA PAVIMENTADA, DMT ATÉ 30 KM (UNIDADE: M3XKM). AF_12/2016</v>
          </cell>
          <cell r="C6100" t="str">
            <v>M3XKM</v>
          </cell>
          <cell r="D6100">
            <v>1.01</v>
          </cell>
        </row>
        <row r="6101">
          <cell r="A6101">
            <v>95876</v>
          </cell>
          <cell r="B6101" t="str">
            <v>TRANSPORTE COM CAMINHÃO BASCULANTE DE 14 M3, EM VIA URBANA PAVIMENTADA, DMT ATÉ 30 KM (UNIDADE: M3XKM). AF_12/2016</v>
          </cell>
          <cell r="C6101" t="str">
            <v>M3XKM</v>
          </cell>
          <cell r="D6101">
            <v>0.91</v>
          </cell>
        </row>
        <row r="6102">
          <cell r="A6102">
            <v>95877</v>
          </cell>
          <cell r="B6102" t="str">
            <v>TRANSPORTE COM CAMINHÃO BASCULANTE DE 18 M3, EM VIA URBANA PAVIMENTADA, DMT ATÉ 30 KM (UNIDADE: M3XKM). AF_12/2016</v>
          </cell>
          <cell r="C6102" t="str">
            <v>M3XKM</v>
          </cell>
          <cell r="D6102">
            <v>0.78</v>
          </cell>
        </row>
        <row r="6103">
          <cell r="A6103">
            <v>95878</v>
          </cell>
          <cell r="B6103" t="str">
            <v>TRANSPORTE COM CAMINHÃO BASCULANTE DE 10 M3, EM VIA URBANA PAVIMENTADA, DMT ATÉ 30 KM (UNIDADE: TXKM). AF_12/2016</v>
          </cell>
          <cell r="C6103" t="str">
            <v>TXKM</v>
          </cell>
          <cell r="D6103">
            <v>0.67</v>
          </cell>
        </row>
        <row r="6104">
          <cell r="A6104">
            <v>95879</v>
          </cell>
          <cell r="B6104" t="str">
            <v>TRANSPORTE COM CAMINHÃO BASCULANTE DE 14 M3, EM VIA URBANA PAVIMENTADA, DMT ATÉ 30 KM (UNIDADE: TXKM). AF_12/2016</v>
          </cell>
          <cell r="C6104" t="str">
            <v>TXKM</v>
          </cell>
          <cell r="D6104">
            <v>0.6</v>
          </cell>
        </row>
        <row r="6105">
          <cell r="A6105">
            <v>95880</v>
          </cell>
          <cell r="B6105" t="str">
            <v>TRANSPORTE COM CAMINHÃO BASCULANTE DE 18 M3, EM VIA URBANA PAVIMENTADA, DMT ATÉ 30 KM (UNIDADE: TXKM). AF_12/2016</v>
          </cell>
          <cell r="C6105" t="str">
            <v>TXKM</v>
          </cell>
          <cell r="D6105">
            <v>0.52</v>
          </cell>
        </row>
        <row r="6106">
          <cell r="A6106">
            <v>93176</v>
          </cell>
          <cell r="B6106" t="str">
            <v>TRANSPORTE DE MATERIAL ASFALTICO, COM CAMINHÃO COM CAPACIDADE DE 30000 L EM RODOVIA PAVIMENTADA PARA DISTÂNCIAS MÉDIAS DE TRANSPORTE SUPERIORES A 100 KM. AF_02/2016</v>
          </cell>
          <cell r="C6106" t="str">
            <v>TXKM</v>
          </cell>
          <cell r="D6106">
            <v>0.52</v>
          </cell>
        </row>
        <row r="6107">
          <cell r="A6107">
            <v>93177</v>
          </cell>
          <cell r="B6107" t="str">
            <v>TRANSPORTE DE MATERIAL ASFALTICO, COM CAMINHÃO COM CAPACIDADE DE 20000 L EM RODOVIA PAVIMENTADA PARA DISTÂNCIAS MÉDIAS DE TRANSPORTE IGUAL OU INFERIOR A 100 KM. AF_02/2016</v>
          </cell>
          <cell r="C6107" t="str">
            <v>TXKM</v>
          </cell>
          <cell r="D6107">
            <v>1.81</v>
          </cell>
        </row>
        <row r="6108">
          <cell r="A6108">
            <v>93178</v>
          </cell>
          <cell r="B6108" t="str">
            <v>TRANSPORTE DE MATERIAL ASFALTICO, COM CAMINHÃO COM CAPACIDADE DE 30000 L EM RODOVIA NÃO PAVIMENTADA PARA DISTÂNCIAS MÉDIAS DE TRANSPORTE SUPERIORES A 100 KM. AF_02/2016</v>
          </cell>
          <cell r="C6108" t="str">
            <v>TXKM</v>
          </cell>
          <cell r="D6108">
            <v>0.59</v>
          </cell>
        </row>
        <row r="6109">
          <cell r="A6109">
            <v>93179</v>
          </cell>
          <cell r="B6109" t="str">
            <v>TRANSPORTE DE MATERIAL ASFALTICO, COM CAMINHÃO COM CAPACIDADE DE 20000 L EM RODOVIA NÃO PAVIMENTADA PARA DISTÂNCIAS MÉDIAS DE TRANSPORTE IGUAL OU INFERIOR A 100 KM. AF_02/2016</v>
          </cell>
          <cell r="C6109" t="str">
            <v>TXKM</v>
          </cell>
          <cell r="D6109">
            <v>2.0099999999999998</v>
          </cell>
        </row>
        <row r="6110">
          <cell r="A6110" t="str">
            <v>74038/1</v>
          </cell>
          <cell r="B6110" t="str">
            <v>PORTAO COM MOUROES DE MADEIRA ROLICA, DIAMETRO 11CM, COM 5 FIOS DE ARAME FARPADO Nº 14 CLASSE 250, SEM DOBRADICAS</v>
          </cell>
          <cell r="C6110" t="str">
            <v>M</v>
          </cell>
          <cell r="D6110">
            <v>28.88</v>
          </cell>
        </row>
        <row r="6111">
          <cell r="A6111" t="str">
            <v>74039/1</v>
          </cell>
          <cell r="B6111" t="str">
            <v>CERCA COM MOUROES DE MADEIRA ROLICA, DIAMETRO 11CM, ESPACAMENTO DE 2M, ALTURA LIVRE DE 1M, CRAVADOS 0,5M, COM 5 FIOS DE ARAME FARPADO Nº 14 CLASSE 250</v>
          </cell>
          <cell r="C6111" t="str">
            <v>M</v>
          </cell>
          <cell r="D6111">
            <v>28.88</v>
          </cell>
        </row>
        <row r="6112">
          <cell r="A6112" t="str">
            <v>74142/1</v>
          </cell>
          <cell r="B6112" t="str">
            <v>CERCA COM MOUROES DE CONCRETO, RETO, ESPACAMENTO DE 3M, CRAVADOS 0,5M, COM 4 FIOS DE ARAME FARPADO Nº 14 CLASSE 250</v>
          </cell>
          <cell r="C6112" t="str">
            <v>M</v>
          </cell>
          <cell r="D6112">
            <v>46.26</v>
          </cell>
        </row>
        <row r="6113">
          <cell r="A6113" t="str">
            <v>74142/2</v>
          </cell>
          <cell r="B6113" t="str">
            <v>CERCA COM MOUROES DE MADEIRA, 7,5X7,5CM, ESPACAMENTO DE 2M, ALTURA LIVRE DE 2M, CRAVADOS 0,5M, COM 4 FIOS DE ARAME FARPADO Nº 14 CLASSE 250</v>
          </cell>
          <cell r="C6113" t="str">
            <v>M</v>
          </cell>
          <cell r="D6113">
            <v>18.600000000000001</v>
          </cell>
        </row>
        <row r="6114">
          <cell r="A6114" t="str">
            <v>74142/3</v>
          </cell>
          <cell r="B6114" t="str">
            <v>CERCA COM MOUROES DE MADEIRA, 7,5X7,5CM, ESPACAMENTO DE 2M, ALTURA LIVRE DE 2M, CRAVADOS 0,5M, COM 8 FIOS DE ARAME FARPADO Nº 14 CLASSE 250</v>
          </cell>
          <cell r="C6114" t="str">
            <v>M</v>
          </cell>
          <cell r="D6114">
            <v>30.58</v>
          </cell>
        </row>
        <row r="6115">
          <cell r="A6115" t="str">
            <v>74142/4</v>
          </cell>
          <cell r="B6115" t="str">
            <v>CERCA COM MOUROES DE CONCRETO, SECAO "T" PONTA INCLINADA, 10X10CM, ESPACAMENTO DE 3M, CRAVADOS 0,5M, COM 11 FIOS DE ARAME FARPADO Nº 16</v>
          </cell>
          <cell r="C6115" t="str">
            <v>M</v>
          </cell>
          <cell r="D6115">
            <v>54.13</v>
          </cell>
        </row>
        <row r="6116">
          <cell r="A6116" t="str">
            <v>74143/1</v>
          </cell>
          <cell r="B6116" t="str">
            <v>CERCA COM MOUROES DE CONCRETO, RETO, 15X15CM, ESPACAMENTO DE 3M, CRAVADOS 0,5M, ESCORAS DE 10X10CM NOS CANTOS, COM 12 FIOS DE ARAME DE ACO OVALADO 15X17</v>
          </cell>
          <cell r="C6116" t="str">
            <v>M</v>
          </cell>
          <cell r="D6116">
            <v>56.1</v>
          </cell>
        </row>
        <row r="6117">
          <cell r="A6117" t="str">
            <v>74143/2</v>
          </cell>
          <cell r="B6117" t="str">
            <v>CERCA COM MOUROES DE CONCRETO, RETO, 15X15CM, ESPACAMENTO DE 3M, CRAVADOS 0,5M, ESCORAS DE 10X10CM NOS CANTOS, COM 9 FIOS DE ARAME DE ACO OVALADO 15X17</v>
          </cell>
          <cell r="C6117" t="str">
            <v>M</v>
          </cell>
          <cell r="D6117">
            <v>53.78</v>
          </cell>
        </row>
        <row r="6118">
          <cell r="A6118">
            <v>85171</v>
          </cell>
          <cell r="B6118" t="str">
            <v>RECOMPOSICAO PARCIAL DO ARAME FARPADO Nº 14 CLASSE 250, FIXADO EM CERCA COM MOURÕES DE CONCRETO, RETO, 15X15CM</v>
          </cell>
          <cell r="C6118" t="str">
            <v>M</v>
          </cell>
          <cell r="D6118">
            <v>3.85</v>
          </cell>
        </row>
        <row r="6119">
          <cell r="A6119" t="str">
            <v>73787/1</v>
          </cell>
          <cell r="B6119" t="str">
            <v>ALAMBRADO EM TUBOS DE ACO GALVANIZADO, COM COSTURA, DIN 2440, DIAMETRO 2", ALTURA 3M, FIXADOS A CADA 2M EM BLOCOS DE CONCRETO, COM TELA DE ARAME GALVANIZADO REVESTIDO COM PVC, FIO 12 BWG E MALHA 7,5X7,5CM</v>
          </cell>
          <cell r="C6119" t="str">
            <v>M2</v>
          </cell>
          <cell r="D6119">
            <v>190.78</v>
          </cell>
        </row>
        <row r="6120">
          <cell r="A6120" t="str">
            <v>74244/1</v>
          </cell>
          <cell r="B6120" t="str">
            <v>ALAMBRADO PARA QUADRA POLIESPORTIVA, ESTRUTURADO POR TUBOS DE ACO GALVANIZADO, COM COSTURA, DIN 2440, DIAMETRO 2", COM TELA DE ARAME GALVANIZADO, FIO 14 BWG E MALHA QUADRADA 5X5CM</v>
          </cell>
          <cell r="C6120" t="str">
            <v>M2</v>
          </cell>
          <cell r="D6120">
            <v>122.28</v>
          </cell>
        </row>
        <row r="6121">
          <cell r="A6121" t="str">
            <v>73788/2</v>
          </cell>
          <cell r="B6121" t="str">
            <v>GRADE EM MADEIRA PARA PROTECAO DE MUDAS DE ARVORES</v>
          </cell>
          <cell r="C6121" t="str">
            <v>UN</v>
          </cell>
          <cell r="D6121">
            <v>134.52000000000001</v>
          </cell>
        </row>
        <row r="6122">
          <cell r="A6122">
            <v>98509</v>
          </cell>
          <cell r="B6122" t="str">
            <v>PLANTIO DE ARBUSTO OU  CERCA VIVA. AF_05/2018</v>
          </cell>
          <cell r="C6122" t="str">
            <v>UN</v>
          </cell>
          <cell r="D6122">
            <v>55.55</v>
          </cell>
        </row>
        <row r="6123">
          <cell r="A6123">
            <v>98510</v>
          </cell>
          <cell r="B6123" t="str">
            <v>PLANTIO DE ÁRVORE ORNAMENTAL COM ALTURA DE MUDA MENOR OU IGUAL A 2,00 M. AF_05/2018</v>
          </cell>
          <cell r="C6123" t="str">
            <v>UN</v>
          </cell>
          <cell r="D6123">
            <v>78.87</v>
          </cell>
        </row>
        <row r="6124">
          <cell r="A6124">
            <v>98511</v>
          </cell>
          <cell r="B6124" t="str">
            <v>PLANTIO DE ÁRVORE ORNAMENTAL COM ALTURA DE MUDA MAIOR QUE 2,00 M E MENOR OU IGUAL A 4,00 M. AF_05/2018</v>
          </cell>
          <cell r="C6124" t="str">
            <v>UN</v>
          </cell>
          <cell r="D6124">
            <v>152.6</v>
          </cell>
        </row>
        <row r="6125">
          <cell r="A6125">
            <v>98516</v>
          </cell>
          <cell r="B6125" t="str">
            <v>PLANTIO DE PALMEIRA COM ALTURA DE MUDA MENOR OU IGUAL A 2,00 M. AF_05/2018</v>
          </cell>
          <cell r="C6125" t="str">
            <v>UN</v>
          </cell>
          <cell r="D6125">
            <v>296.73</v>
          </cell>
        </row>
        <row r="6126">
          <cell r="A6126">
            <v>98519</v>
          </cell>
          <cell r="B6126" t="str">
            <v>REVOLVIMENTO E LIMPEZA MANUAL DE SOLO. AF_05/2018</v>
          </cell>
          <cell r="C6126" t="str">
            <v>M2</v>
          </cell>
          <cell r="D6126">
            <v>1.57</v>
          </cell>
        </row>
        <row r="6127">
          <cell r="A6127">
            <v>98520</v>
          </cell>
          <cell r="B6127" t="str">
            <v>APLICAÇÃO DE ADUBO EM SOLO. AF_05/2018</v>
          </cell>
          <cell r="C6127" t="str">
            <v>M2</v>
          </cell>
          <cell r="D6127">
            <v>3.61</v>
          </cell>
        </row>
        <row r="6128">
          <cell r="A6128">
            <v>98521</v>
          </cell>
          <cell r="B6128" t="str">
            <v>APLICAÇÃO DE CALCÁRIO PARA CORREÇÃO DO PH DO SOLO. AF_05/2018</v>
          </cell>
          <cell r="C6128" t="str">
            <v>M2</v>
          </cell>
          <cell r="D6128">
            <v>0.28000000000000003</v>
          </cell>
        </row>
        <row r="6129">
          <cell r="A6129">
            <v>98522</v>
          </cell>
          <cell r="B6129" t="str">
            <v>ALAMBRADO EM MOURÕES DE CONCRETO, COM TELA DE ARAME GALVANIZADO (INCLUSIVE MURETA EM CONCRETO). AF_05/2018</v>
          </cell>
          <cell r="C6129" t="str">
            <v>M</v>
          </cell>
          <cell r="D6129">
            <v>106.03</v>
          </cell>
        </row>
        <row r="6130">
          <cell r="A6130">
            <v>98524</v>
          </cell>
          <cell r="B6130" t="str">
            <v>LIMPEZA MANUAL DE VEGETAÇÃO EM TERRENO COM ENXADA.AF_05/2018</v>
          </cell>
          <cell r="C6130" t="str">
            <v>M2</v>
          </cell>
          <cell r="D6130">
            <v>2.5099999999999998</v>
          </cell>
        </row>
        <row r="6131">
          <cell r="A6131">
            <v>85179</v>
          </cell>
          <cell r="B6131" t="str">
            <v>PLANTIO DE GRAMA SAO CARLOS EM LEIVAS</v>
          </cell>
          <cell r="C6131" t="str">
            <v>M2</v>
          </cell>
          <cell r="D6131">
            <v>14.28</v>
          </cell>
        </row>
        <row r="6132">
          <cell r="A6132">
            <v>85180</v>
          </cell>
          <cell r="B6132" t="str">
            <v>PLANTIO DE GRAMA ESMERALDA EM ROLO</v>
          </cell>
          <cell r="C6132" t="str">
            <v>M2</v>
          </cell>
          <cell r="D6132">
            <v>14.28</v>
          </cell>
        </row>
        <row r="6133">
          <cell r="A6133">
            <v>98503</v>
          </cell>
          <cell r="B6133" t="str">
            <v>PLANTIO DE GRAMA EM PAVIMENTO CONCREGRAMA. AF_05/2018</v>
          </cell>
          <cell r="C6133" t="str">
            <v>M2</v>
          </cell>
          <cell r="D6133">
            <v>13.94</v>
          </cell>
        </row>
        <row r="6134">
          <cell r="A6134">
            <v>98504</v>
          </cell>
          <cell r="B6134" t="str">
            <v>PLANTIO DE GRAMA EM PLACAS. AF_05/2018</v>
          </cell>
          <cell r="C6134" t="str">
            <v>M2</v>
          </cell>
          <cell r="D6134">
            <v>8.9499999999999993</v>
          </cell>
        </row>
        <row r="6135">
          <cell r="A6135">
            <v>98505</v>
          </cell>
          <cell r="B6135" t="str">
            <v>PLANTIO DE FORRAÇÃO. AF_05/2018</v>
          </cell>
          <cell r="C6135" t="str">
            <v>M2</v>
          </cell>
          <cell r="D6135">
            <v>79.37</v>
          </cell>
        </row>
        <row r="6136">
          <cell r="A6136">
            <v>85184</v>
          </cell>
          <cell r="B6136" t="str">
            <v>RETIRADA DE GRAMA EM PLACAS</v>
          </cell>
          <cell r="C6136" t="str">
            <v>M2</v>
          </cell>
          <cell r="D6136">
            <v>3.98</v>
          </cell>
        </row>
        <row r="6137">
          <cell r="A6137">
            <v>85185</v>
          </cell>
          <cell r="B6137" t="str">
            <v>PODA E LIMPEZA DE ARBUSTO TIPO CERCA VIVA</v>
          </cell>
          <cell r="C6137" t="str">
            <v>M2</v>
          </cell>
          <cell r="D6137">
            <v>4.8</v>
          </cell>
        </row>
        <row r="6138">
          <cell r="A6138">
            <v>98525</v>
          </cell>
          <cell r="B6138" t="str">
            <v>LIMPEZA MECANIZADA DE CAMADA VEGETAL, VEGETAÇÃO E PEQUENAS ÁRVORES (DIÂMETRO DE TRONCO MENOR QUE 0,20 M), COM TRATOR DE ESTEIRAS.AF_05/2018</v>
          </cell>
          <cell r="C6138" t="str">
            <v>M2</v>
          </cell>
          <cell r="D6138">
            <v>0.23</v>
          </cell>
        </row>
        <row r="6139">
          <cell r="A6139">
            <v>98526</v>
          </cell>
          <cell r="B6139" t="str">
            <v>REMOÇÃO DE RAÍZES REMANESCENTES DE TRONCO DE ÁRVORE COM DIÂMETRO MAIOR OU IGUAL A 0,20 M E MENOR QUE 0,40 M.AF_05/2018</v>
          </cell>
          <cell r="C6139" t="str">
            <v>UN</v>
          </cell>
          <cell r="D6139">
            <v>53.08</v>
          </cell>
        </row>
        <row r="6140">
          <cell r="A6140">
            <v>98527</v>
          </cell>
          <cell r="B6140" t="str">
            <v>REMOÇÃO DE RAÍZES REMANESCENTES DE TRONCO DE ÁRVORE COM DIÂMETRO MAIOR OU IGUAL A 0,40 M E MENOR QUE 0,60 M.AF_05/2018</v>
          </cell>
          <cell r="C6140" t="str">
            <v>UN</v>
          </cell>
          <cell r="D6140">
            <v>114.27</v>
          </cell>
        </row>
        <row r="6141">
          <cell r="A6141">
            <v>98528</v>
          </cell>
          <cell r="B6141" t="str">
            <v>REMOÇÃO DE RAÍZES REMANESCENTES DE TRONCO DE ÁRVORE COM DIÂMETRO MAIOR OU IGUAL A 0,60 M.AF_05/2018</v>
          </cell>
          <cell r="C6141" t="str">
            <v>UN</v>
          </cell>
          <cell r="D6141">
            <v>167.11</v>
          </cell>
        </row>
        <row r="6142">
          <cell r="A6142">
            <v>98529</v>
          </cell>
          <cell r="B6142" t="str">
            <v>CORTE RASO E RECORTE DE ÁRVORE COM DIÂMETRO DE TRONCO MAIOR OU IGUAL A 0,20 M E MENOR QUE 0,40 M.AF_05/2018</v>
          </cell>
          <cell r="C6142" t="str">
            <v>UN</v>
          </cell>
          <cell r="D6142">
            <v>54.31</v>
          </cell>
        </row>
        <row r="6143">
          <cell r="A6143">
            <v>98530</v>
          </cell>
          <cell r="B6143" t="str">
            <v>CORTE RASO E RECORTE DE ÁRVORE COM DIÂMETRO DE TRONCO MAIOR OU IGUAL A 0,40 M E MENOR QUE 0,60 M.AF_05/2018</v>
          </cell>
          <cell r="C6143" t="str">
            <v>UN</v>
          </cell>
          <cell r="D6143">
            <v>96.75</v>
          </cell>
        </row>
        <row r="6144">
          <cell r="A6144">
            <v>98531</v>
          </cell>
          <cell r="B6144" t="str">
            <v>CORTE RASO E RECORTE DE ÁRVORE COM DIÂMETRO DE TRONCO MAIOR OU IGUAL A 0,60 M.AF_05/2018</v>
          </cell>
          <cell r="C6144" t="str">
            <v>UN</v>
          </cell>
          <cell r="D6144">
            <v>187.91</v>
          </cell>
        </row>
        <row r="6145">
          <cell r="A6145">
            <v>98532</v>
          </cell>
          <cell r="B6145" t="str">
            <v>PODA EM ALTURA DE ÁRVORE COM DIÂMETRO DE TRONCO MENOR QUE 0,20 M.AF_05/2018</v>
          </cell>
          <cell r="C6145" t="str">
            <v>UN</v>
          </cell>
          <cell r="D6145">
            <v>70.83</v>
          </cell>
        </row>
        <row r="6146">
          <cell r="A6146">
            <v>98533</v>
          </cell>
          <cell r="B6146" t="str">
            <v>PODA EM ALTURA DE ÁRVORE COM DIÂMETRO DE TRONCO MAIOR OU IGUAL A 0,20 M E MENOR QUE 0,40 M.AF_05/2018</v>
          </cell>
          <cell r="C6146" t="str">
            <v>UN</v>
          </cell>
          <cell r="D6146">
            <v>192.53</v>
          </cell>
        </row>
        <row r="6147">
          <cell r="A6147">
            <v>98534</v>
          </cell>
          <cell r="B6147" t="str">
            <v>PODA EM ALTURA DE ÁRVORE COM DIÂMETRO DE TRONCO MAIOR OU IGUAL A 0,40 M E MENOR QUE 0,60 M.AF_05/2018</v>
          </cell>
          <cell r="C6147" t="str">
            <v>UN</v>
          </cell>
          <cell r="D6147">
            <v>495.03</v>
          </cell>
        </row>
        <row r="6148">
          <cell r="A6148">
            <v>98535</v>
          </cell>
          <cell r="B6148" t="str">
            <v>PODA EM ALTURA DE ÁRVORE COM DIÂMETRO DE TRONCO MAIOR OU IGUAL A 0,60 M.AF_05/2018</v>
          </cell>
          <cell r="C6148" t="str">
            <v>UN</v>
          </cell>
          <cell r="D6148">
            <v>780.5</v>
          </cell>
        </row>
        <row r="6149">
          <cell r="A6149">
            <v>88238</v>
          </cell>
          <cell r="B6149" t="str">
            <v>AJUDANTE DE ARMADOR COM ENCARGOS COMPLEMENTARES</v>
          </cell>
          <cell r="C6149" t="str">
            <v>H</v>
          </cell>
          <cell r="D6149">
            <v>15.23</v>
          </cell>
        </row>
        <row r="6150">
          <cell r="A6150">
            <v>88239</v>
          </cell>
          <cell r="B6150" t="str">
            <v>AJUDANTE DE CARPINTEIRO COM ENCARGOS COMPLEMENTARES</v>
          </cell>
          <cell r="C6150" t="str">
            <v>H</v>
          </cell>
          <cell r="D6150">
            <v>16.57</v>
          </cell>
        </row>
        <row r="6151">
          <cell r="A6151">
            <v>88240</v>
          </cell>
          <cell r="B6151" t="str">
            <v>AJUDANTE DE ESTRUTURA METÁLICA COM ENCARGOS COMPLEMENTARES</v>
          </cell>
          <cell r="C6151" t="str">
            <v>H</v>
          </cell>
          <cell r="D6151">
            <v>11.74</v>
          </cell>
        </row>
        <row r="6152">
          <cell r="A6152">
            <v>88241</v>
          </cell>
          <cell r="B6152" t="str">
            <v>AJUDANTE DE OPERAÇÃO EM GERAL COM ENCARGOS COMPLEMENTARES</v>
          </cell>
          <cell r="C6152" t="str">
            <v>H</v>
          </cell>
          <cell r="D6152">
            <v>15.59</v>
          </cell>
        </row>
        <row r="6153">
          <cell r="A6153">
            <v>88242</v>
          </cell>
          <cell r="B6153" t="str">
            <v>AJUDANTE DE PEDREIRO COM ENCARGOS COMPLEMENTARES</v>
          </cell>
          <cell r="C6153" t="str">
            <v>H</v>
          </cell>
          <cell r="D6153">
            <v>15.94</v>
          </cell>
        </row>
        <row r="6154">
          <cell r="A6154">
            <v>88243</v>
          </cell>
          <cell r="B6154" t="str">
            <v>AJUDANTE ESPECIALIZADO COM ENCARGOS COMPLEMENTARES</v>
          </cell>
          <cell r="C6154" t="str">
            <v>H</v>
          </cell>
          <cell r="D6154">
            <v>19.18</v>
          </cell>
        </row>
        <row r="6155">
          <cell r="A6155">
            <v>88245</v>
          </cell>
          <cell r="B6155" t="str">
            <v>ARMADOR COM ENCARGOS COMPLEMENTARES</v>
          </cell>
          <cell r="C6155" t="str">
            <v>H</v>
          </cell>
          <cell r="D6155">
            <v>19.78</v>
          </cell>
        </row>
        <row r="6156">
          <cell r="A6156">
            <v>88246</v>
          </cell>
          <cell r="B6156" t="str">
            <v>ASSENTADOR DE TUBOS COM ENCARGOS COMPLEMENTARES</v>
          </cell>
          <cell r="C6156" t="str">
            <v>H</v>
          </cell>
          <cell r="D6156">
            <v>16.600000000000001</v>
          </cell>
        </row>
        <row r="6157">
          <cell r="A6157">
            <v>88247</v>
          </cell>
          <cell r="B6157" t="str">
            <v>AUXILIAR DE ELETRICISTA COM ENCARGOS COMPLEMENTARES</v>
          </cell>
          <cell r="C6157" t="str">
            <v>H</v>
          </cell>
          <cell r="D6157">
            <v>15.89</v>
          </cell>
        </row>
        <row r="6158">
          <cell r="A6158">
            <v>88248</v>
          </cell>
          <cell r="B6158" t="str">
            <v>AUXILIAR DE ENCANADOR OU BOMBEIRO HIDRÁULICO COM ENCARGOS COMPLEMENTARES</v>
          </cell>
          <cell r="C6158" t="str">
            <v>H</v>
          </cell>
          <cell r="D6158">
            <v>15.42</v>
          </cell>
        </row>
        <row r="6159">
          <cell r="A6159">
            <v>88249</v>
          </cell>
          <cell r="B6159" t="str">
            <v>AUXILIAR DE LABORATÓRIO COM ENCARGOS COMPLEMENTARES</v>
          </cell>
          <cell r="C6159" t="str">
            <v>H</v>
          </cell>
          <cell r="D6159">
            <v>24.49</v>
          </cell>
        </row>
        <row r="6160">
          <cell r="A6160">
            <v>88250</v>
          </cell>
          <cell r="B6160" t="str">
            <v>AUXILIAR DE MECÂNICO COM ENCARGOS COMPLEMENTARES</v>
          </cell>
          <cell r="C6160" t="str">
            <v>H</v>
          </cell>
          <cell r="D6160">
            <v>13.38</v>
          </cell>
        </row>
        <row r="6161">
          <cell r="A6161">
            <v>88251</v>
          </cell>
          <cell r="B6161" t="str">
            <v>AUXILIAR DE SERRALHEIRO COM ENCARGOS COMPLEMENTARES</v>
          </cell>
          <cell r="C6161" t="str">
            <v>H</v>
          </cell>
          <cell r="D6161">
            <v>16</v>
          </cell>
        </row>
        <row r="6162">
          <cell r="A6162">
            <v>88252</v>
          </cell>
          <cell r="B6162" t="str">
            <v>AUXILIAR DE SERVIÇOS GERAIS COM ENCARGOS COMPLEMENTARES</v>
          </cell>
          <cell r="C6162" t="str">
            <v>H</v>
          </cell>
          <cell r="D6162">
            <v>16.72</v>
          </cell>
        </row>
        <row r="6163">
          <cell r="A6163">
            <v>88253</v>
          </cell>
          <cell r="B6163" t="str">
            <v>AUXILIAR DE TOPÓGRAFO COM ENCARGOS COMPLEMENTARES</v>
          </cell>
          <cell r="C6163" t="str">
            <v>H</v>
          </cell>
          <cell r="D6163">
            <v>9.81</v>
          </cell>
        </row>
        <row r="6164">
          <cell r="A6164">
            <v>88255</v>
          </cell>
          <cell r="B6164" t="str">
            <v>AUXILIAR TÉCNICO DE ENGENHARIA COM ENCARGOS COMPLEMENTARES</v>
          </cell>
          <cell r="C6164" t="str">
            <v>H</v>
          </cell>
          <cell r="D6164">
            <v>24.38</v>
          </cell>
        </row>
        <row r="6165">
          <cell r="A6165">
            <v>88256</v>
          </cell>
          <cell r="B6165" t="str">
            <v>AZULEJISTA OU LADRILHISTA COM ENCARGOS COMPLEMENTARES</v>
          </cell>
          <cell r="C6165" t="str">
            <v>H</v>
          </cell>
          <cell r="D6165">
            <v>19.82</v>
          </cell>
        </row>
        <row r="6166">
          <cell r="A6166">
            <v>88257</v>
          </cell>
          <cell r="B6166" t="str">
            <v>BLASTER, DINAMITADOR OU CABO DE FOGO COM ENCARGOS COMPLEMENTARES</v>
          </cell>
          <cell r="C6166" t="str">
            <v>H</v>
          </cell>
          <cell r="D6166">
            <v>14.35</v>
          </cell>
        </row>
        <row r="6167">
          <cell r="A6167">
            <v>88258</v>
          </cell>
          <cell r="B6167" t="str">
            <v>CADASTRISTA DE REDES DE AGUA E ESGOTO COM ENCARGOS COMPLEMENTARES</v>
          </cell>
          <cell r="C6167" t="str">
            <v>H</v>
          </cell>
          <cell r="D6167">
            <v>13.85</v>
          </cell>
        </row>
        <row r="6168">
          <cell r="A6168">
            <v>88259</v>
          </cell>
          <cell r="B6168" t="str">
            <v>CALAFETADOR/CALAFATE COM ENCARGOS COMPLEMENTARES</v>
          </cell>
          <cell r="C6168" t="str">
            <v>H</v>
          </cell>
          <cell r="D6168">
            <v>23.08</v>
          </cell>
        </row>
        <row r="6169">
          <cell r="A6169">
            <v>88260</v>
          </cell>
          <cell r="B6169" t="str">
            <v>CALCETEIRO COM ENCARGOS COMPLEMENTARES</v>
          </cell>
          <cell r="C6169" t="str">
            <v>H</v>
          </cell>
          <cell r="D6169">
            <v>19.600000000000001</v>
          </cell>
        </row>
        <row r="6170">
          <cell r="A6170">
            <v>88261</v>
          </cell>
          <cell r="B6170" t="str">
            <v>CARPINTEIRO DE ESQUADRIA COM ENCARGOS COMPLEMENTARES</v>
          </cell>
          <cell r="C6170" t="str">
            <v>H</v>
          </cell>
          <cell r="D6170">
            <v>21.13</v>
          </cell>
        </row>
        <row r="6171">
          <cell r="A6171">
            <v>88262</v>
          </cell>
          <cell r="B6171" t="str">
            <v>CARPINTEIRO DE FORMAS COM ENCARGOS COMPLEMENTARES</v>
          </cell>
          <cell r="C6171" t="str">
            <v>H</v>
          </cell>
          <cell r="D6171">
            <v>19.739999999999998</v>
          </cell>
        </row>
        <row r="6172">
          <cell r="A6172">
            <v>88263</v>
          </cell>
          <cell r="B6172" t="str">
            <v>CAVOUQUEIRO OU OPERADOR PERFURATRIZ/ROMPEDOR COM ENCARGOS COMPLEMENTARES</v>
          </cell>
          <cell r="C6172" t="str">
            <v>H</v>
          </cell>
          <cell r="D6172">
            <v>12.9</v>
          </cell>
        </row>
        <row r="6173">
          <cell r="A6173">
            <v>88264</v>
          </cell>
          <cell r="B6173" t="str">
            <v>ELETRICISTA COM ENCARGOS COMPLEMENTARES</v>
          </cell>
          <cell r="C6173" t="str">
            <v>H</v>
          </cell>
          <cell r="D6173">
            <v>20.59</v>
          </cell>
        </row>
        <row r="6174">
          <cell r="A6174">
            <v>88265</v>
          </cell>
          <cell r="B6174" t="str">
            <v>ELETRICISTA INDUSTRIAL COM ENCARGOS COMPLEMENTARES</v>
          </cell>
          <cell r="C6174" t="str">
            <v>H</v>
          </cell>
          <cell r="D6174">
            <v>20.59</v>
          </cell>
        </row>
        <row r="6175">
          <cell r="A6175">
            <v>88266</v>
          </cell>
          <cell r="B6175" t="str">
            <v>ELETROTÉCNICO COM ENCARGOS COMPLEMENTARES</v>
          </cell>
          <cell r="C6175" t="str">
            <v>H</v>
          </cell>
          <cell r="D6175">
            <v>20.68</v>
          </cell>
        </row>
        <row r="6176">
          <cell r="A6176">
            <v>88267</v>
          </cell>
          <cell r="B6176" t="str">
            <v>ENCANADOR OU BOMBEIRO HIDRÁULICO COM ENCARGOS COMPLEMENTARES</v>
          </cell>
          <cell r="C6176" t="str">
            <v>H</v>
          </cell>
          <cell r="D6176">
            <v>19.98</v>
          </cell>
        </row>
        <row r="6177">
          <cell r="A6177">
            <v>88268</v>
          </cell>
          <cell r="B6177" t="str">
            <v>ESTUCADOR COM ENCARGOS COMPLEMENTARES</v>
          </cell>
          <cell r="C6177" t="str">
            <v>H</v>
          </cell>
          <cell r="D6177">
            <v>20.51</v>
          </cell>
        </row>
        <row r="6178">
          <cell r="A6178">
            <v>88269</v>
          </cell>
          <cell r="B6178" t="str">
            <v>GESSEIRO COM ENCARGOS COMPLEMENTARES</v>
          </cell>
          <cell r="C6178" t="str">
            <v>H</v>
          </cell>
          <cell r="D6178">
            <v>19.78</v>
          </cell>
        </row>
        <row r="6179">
          <cell r="A6179">
            <v>88270</v>
          </cell>
          <cell r="B6179" t="str">
            <v>IMPERMEABILIZADOR COM ENCARGOS COMPLEMENTARES</v>
          </cell>
          <cell r="C6179" t="str">
            <v>H</v>
          </cell>
          <cell r="D6179">
            <v>20.76</v>
          </cell>
        </row>
        <row r="6180">
          <cell r="A6180">
            <v>88272</v>
          </cell>
          <cell r="B6180" t="str">
            <v>MACARIQUEIRO COM ENCARGOS COMPLEMENTARES</v>
          </cell>
          <cell r="C6180" t="str">
            <v>H</v>
          </cell>
          <cell r="D6180">
            <v>20.260000000000002</v>
          </cell>
        </row>
        <row r="6181">
          <cell r="A6181">
            <v>88273</v>
          </cell>
          <cell r="B6181" t="str">
            <v>MARCENEIRO COM ENCARGOS COMPLEMENTARES</v>
          </cell>
          <cell r="C6181" t="str">
            <v>H</v>
          </cell>
          <cell r="D6181">
            <v>20.100000000000001</v>
          </cell>
        </row>
        <row r="6182">
          <cell r="A6182">
            <v>88274</v>
          </cell>
          <cell r="B6182" t="str">
            <v>MARMORISTA/GRANITEIRO COM ENCARGOS COMPLEMENTARES</v>
          </cell>
          <cell r="C6182" t="str">
            <v>H</v>
          </cell>
          <cell r="D6182">
            <v>20.14</v>
          </cell>
        </row>
        <row r="6183">
          <cell r="A6183">
            <v>88275</v>
          </cell>
          <cell r="B6183" t="str">
            <v>MECÃNICO DE EQUIPAMENTOS PESADOS COM ENCARGOS COMPLEMENTARES</v>
          </cell>
          <cell r="C6183" t="str">
            <v>H</v>
          </cell>
          <cell r="D6183">
            <v>20.38</v>
          </cell>
        </row>
        <row r="6184">
          <cell r="A6184">
            <v>88277</v>
          </cell>
          <cell r="B6184" t="str">
            <v>MONTADOR (TUBO AÇO/EQUIPAMENTOS) COM ENCARGOS COMPLEMENTARES</v>
          </cell>
          <cell r="C6184" t="str">
            <v>H</v>
          </cell>
          <cell r="D6184">
            <v>15.15</v>
          </cell>
        </row>
        <row r="6185">
          <cell r="A6185">
            <v>88278</v>
          </cell>
          <cell r="B6185" t="str">
            <v>MONTADOR DE ESTRUTURA METÁLICA COM ENCARGOS COMPLEMENTARES</v>
          </cell>
          <cell r="C6185" t="str">
            <v>H</v>
          </cell>
          <cell r="D6185">
            <v>14.27</v>
          </cell>
        </row>
        <row r="6186">
          <cell r="A6186">
            <v>88279</v>
          </cell>
          <cell r="B6186" t="str">
            <v>MONTADOR ELETROMECÃNICO COM ENCARGOS COMPLEMENTARES</v>
          </cell>
          <cell r="C6186" t="str">
            <v>H</v>
          </cell>
          <cell r="D6186">
            <v>21.9</v>
          </cell>
        </row>
        <row r="6187">
          <cell r="A6187">
            <v>88281</v>
          </cell>
          <cell r="B6187" t="str">
            <v>MOTORISTA DE BASCULANTE COM ENCARGOS COMPLEMENTARES</v>
          </cell>
          <cell r="C6187" t="str">
            <v>H</v>
          </cell>
          <cell r="D6187">
            <v>15.18</v>
          </cell>
        </row>
        <row r="6188">
          <cell r="A6188">
            <v>88282</v>
          </cell>
          <cell r="B6188" t="str">
            <v>MOTORISTA DE CAMINHÃO COM ENCARGOS COMPLEMENTARES</v>
          </cell>
          <cell r="C6188" t="str">
            <v>H</v>
          </cell>
          <cell r="D6188">
            <v>15.85</v>
          </cell>
        </row>
        <row r="6189">
          <cell r="A6189">
            <v>88283</v>
          </cell>
          <cell r="B6189" t="str">
            <v>MOTORISTA DE CAMINHÃO E CARRETA COM ENCARGOS COMPLEMENTARES</v>
          </cell>
          <cell r="C6189" t="str">
            <v>H</v>
          </cell>
          <cell r="D6189">
            <v>19.850000000000001</v>
          </cell>
        </row>
        <row r="6190">
          <cell r="A6190">
            <v>88284</v>
          </cell>
          <cell r="B6190" t="str">
            <v>MOTORISTA DE VEIÍCULO LEVE COM ENCARGOS COMPLEMENTARES</v>
          </cell>
          <cell r="C6190" t="str">
            <v>H</v>
          </cell>
          <cell r="D6190">
            <v>14.99</v>
          </cell>
        </row>
        <row r="6191">
          <cell r="A6191">
            <v>88285</v>
          </cell>
          <cell r="B6191" t="str">
            <v>MOTORISTA DE VEÍCULO PESADO COM ENCARGOS COMPLEMENTARES</v>
          </cell>
          <cell r="C6191" t="str">
            <v>H</v>
          </cell>
          <cell r="D6191">
            <v>16.95</v>
          </cell>
        </row>
        <row r="6192">
          <cell r="A6192">
            <v>88286</v>
          </cell>
          <cell r="B6192" t="str">
            <v>MOTORISTA OPERADOR DE MUNCK COM ENCARGOS COMPLEMENTARES</v>
          </cell>
          <cell r="C6192" t="str">
            <v>H</v>
          </cell>
          <cell r="D6192">
            <v>18</v>
          </cell>
        </row>
        <row r="6193">
          <cell r="A6193">
            <v>88288</v>
          </cell>
          <cell r="B6193" t="str">
            <v>NIVELADOR COM ENCARGOS COMPLEMENTARES</v>
          </cell>
          <cell r="C6193" t="str">
            <v>H</v>
          </cell>
          <cell r="D6193">
            <v>11.34</v>
          </cell>
        </row>
        <row r="6194">
          <cell r="A6194">
            <v>88291</v>
          </cell>
          <cell r="B6194" t="str">
            <v>OPERADOR DE BETONEIRA (CAMINHÃO) COM ENCARGOS COMPLEMENTARES</v>
          </cell>
          <cell r="C6194" t="str">
            <v>H</v>
          </cell>
          <cell r="D6194">
            <v>14.72</v>
          </cell>
        </row>
        <row r="6195">
          <cell r="A6195">
            <v>88292</v>
          </cell>
          <cell r="B6195" t="str">
            <v>OPERADOR DE COMPRESSOR OU COMPRESSORISTA COM ENCARGOS COMPLEMENTARES</v>
          </cell>
          <cell r="C6195" t="str">
            <v>H</v>
          </cell>
          <cell r="D6195">
            <v>15.27</v>
          </cell>
        </row>
        <row r="6196">
          <cell r="A6196">
            <v>88293</v>
          </cell>
          <cell r="B6196" t="str">
            <v>OPERADOR DE DEMARCADORA DE FAIXAS COM ENCARGOS COMPLEMENTARES</v>
          </cell>
          <cell r="C6196" t="str">
            <v>H</v>
          </cell>
          <cell r="D6196">
            <v>17.190000000000001</v>
          </cell>
        </row>
        <row r="6197">
          <cell r="A6197">
            <v>88294</v>
          </cell>
          <cell r="B6197" t="str">
            <v>OPERADOR DE ESCAVADEIRA COM ENCARGOS COMPLEMENTARES</v>
          </cell>
          <cell r="C6197" t="str">
            <v>H</v>
          </cell>
          <cell r="D6197">
            <v>18.489999999999998</v>
          </cell>
        </row>
        <row r="6198">
          <cell r="A6198">
            <v>88295</v>
          </cell>
          <cell r="B6198" t="str">
            <v>OPERADOR DE GUINCHO COM ENCARGOS COMPLEMENTARES</v>
          </cell>
          <cell r="C6198" t="str">
            <v>H</v>
          </cell>
          <cell r="D6198">
            <v>14.45</v>
          </cell>
        </row>
        <row r="6199">
          <cell r="A6199">
            <v>88296</v>
          </cell>
          <cell r="B6199" t="str">
            <v>OPERADOR DE GUINDASTE COM ENCARGOS COMPLEMENTARES</v>
          </cell>
          <cell r="C6199" t="str">
            <v>H</v>
          </cell>
          <cell r="D6199">
            <v>14.51</v>
          </cell>
        </row>
        <row r="6200">
          <cell r="A6200">
            <v>88297</v>
          </cell>
          <cell r="B6200" t="str">
            <v>OPERADOR DE MÁQUINAS E EQUIPAMENTOS COM ENCARGOS COMPLEMENTARES</v>
          </cell>
          <cell r="C6200" t="str">
            <v>H</v>
          </cell>
          <cell r="D6200">
            <v>15.04</v>
          </cell>
        </row>
        <row r="6201">
          <cell r="A6201">
            <v>88298</v>
          </cell>
          <cell r="B6201" t="str">
            <v>OPERADOR DE MARTELETE OU MARTELETEIRO COM ENCARGOS COMPLEMENTARES</v>
          </cell>
          <cell r="C6201" t="str">
            <v>H</v>
          </cell>
          <cell r="D6201">
            <v>12.66</v>
          </cell>
        </row>
        <row r="6202">
          <cell r="A6202">
            <v>88299</v>
          </cell>
          <cell r="B6202" t="str">
            <v>OPERADOR DE MOTO-ESCREIPER COM ENCARGOS COMPLEMENTARES</v>
          </cell>
          <cell r="C6202" t="str">
            <v>H</v>
          </cell>
          <cell r="D6202">
            <v>17.399999999999999</v>
          </cell>
        </row>
        <row r="6203">
          <cell r="A6203">
            <v>88300</v>
          </cell>
          <cell r="B6203" t="str">
            <v>OPERADOR DE MOTONIVELADORA COM ENCARGOS COMPLEMENTARES</v>
          </cell>
          <cell r="C6203" t="str">
            <v>H</v>
          </cell>
          <cell r="D6203">
            <v>20.46</v>
          </cell>
        </row>
        <row r="6204">
          <cell r="A6204">
            <v>88301</v>
          </cell>
          <cell r="B6204" t="str">
            <v>OPERADOR DE PÁ CARREGADEIRA COM ENCARGOS COMPLEMENTARES</v>
          </cell>
          <cell r="C6204" t="str">
            <v>H</v>
          </cell>
          <cell r="D6204">
            <v>16</v>
          </cell>
        </row>
        <row r="6205">
          <cell r="A6205">
            <v>88302</v>
          </cell>
          <cell r="B6205" t="str">
            <v>OPERADOR DE PAVIMENTADORA COM ENCARGOS COMPLEMENTARES</v>
          </cell>
          <cell r="C6205" t="str">
            <v>H</v>
          </cell>
          <cell r="D6205">
            <v>17.850000000000001</v>
          </cell>
        </row>
        <row r="6206">
          <cell r="A6206">
            <v>88303</v>
          </cell>
          <cell r="B6206" t="str">
            <v>OPERADOR DE ROLO COMPACTADOR COM ENCARGOS COMPLEMENTARES</v>
          </cell>
          <cell r="C6206" t="str">
            <v>H</v>
          </cell>
          <cell r="D6206">
            <v>15.02</v>
          </cell>
        </row>
        <row r="6207">
          <cell r="A6207">
            <v>88304</v>
          </cell>
          <cell r="B6207" t="str">
            <v>OPERADOR DE USINA DE ASFALTO, DE SOLOS OU DE CONCRETO COM ENCARGOS COMPLEMENTARES</v>
          </cell>
          <cell r="C6207" t="str">
            <v>H</v>
          </cell>
          <cell r="D6207">
            <v>15.9</v>
          </cell>
        </row>
        <row r="6208">
          <cell r="A6208">
            <v>88306</v>
          </cell>
          <cell r="B6208" t="str">
            <v>OPERADOR JATO DE AREIA OU JATISTA COM ENCARGOS COMPLEMENTARES</v>
          </cell>
          <cell r="C6208" t="str">
            <v>H</v>
          </cell>
          <cell r="D6208">
            <v>19.87</v>
          </cell>
        </row>
        <row r="6209">
          <cell r="A6209">
            <v>88307</v>
          </cell>
          <cell r="B6209" t="str">
            <v>OPERADOR PARA BATE ESTACAS COM ENCARGOS COMPLEMENTARES</v>
          </cell>
          <cell r="C6209" t="str">
            <v>H</v>
          </cell>
          <cell r="D6209">
            <v>16.5</v>
          </cell>
        </row>
        <row r="6210">
          <cell r="A6210">
            <v>88308</v>
          </cell>
          <cell r="B6210" t="str">
            <v>PASTILHEIRO COM ENCARGOS COMPLEMENTARES</v>
          </cell>
          <cell r="C6210" t="str">
            <v>H</v>
          </cell>
          <cell r="D6210">
            <v>22.3</v>
          </cell>
        </row>
        <row r="6211">
          <cell r="A6211">
            <v>88309</v>
          </cell>
          <cell r="B6211" t="str">
            <v>PEDREIRO COM ENCARGOS COMPLEMENTARES</v>
          </cell>
          <cell r="C6211" t="str">
            <v>H</v>
          </cell>
          <cell r="D6211">
            <v>19.88</v>
          </cell>
        </row>
        <row r="6212">
          <cell r="A6212">
            <v>88310</v>
          </cell>
          <cell r="B6212" t="str">
            <v>PINTOR COM ENCARGOS COMPLEMENTARES</v>
          </cell>
          <cell r="C6212" t="str">
            <v>H</v>
          </cell>
          <cell r="D6212">
            <v>20.99</v>
          </cell>
        </row>
        <row r="6213">
          <cell r="A6213">
            <v>88311</v>
          </cell>
          <cell r="B6213" t="str">
            <v>PINTOR DE LETREIROS COM ENCARGOS COMPLEMENTARES</v>
          </cell>
          <cell r="C6213" t="str">
            <v>H</v>
          </cell>
          <cell r="D6213">
            <v>23.28</v>
          </cell>
        </row>
        <row r="6214">
          <cell r="A6214">
            <v>88312</v>
          </cell>
          <cell r="B6214" t="str">
            <v>PINTOR PARA TINTA EPÓXI COM ENCARGOS COMPLEMENTARES</v>
          </cell>
          <cell r="C6214" t="str">
            <v>H</v>
          </cell>
          <cell r="D6214">
            <v>22.11</v>
          </cell>
        </row>
        <row r="6215">
          <cell r="A6215">
            <v>88313</v>
          </cell>
          <cell r="B6215" t="str">
            <v>POCEIRO COM ENCARGOS COMPLEMENTARES</v>
          </cell>
          <cell r="C6215" t="str">
            <v>H</v>
          </cell>
          <cell r="D6215">
            <v>14.49</v>
          </cell>
        </row>
        <row r="6216">
          <cell r="A6216">
            <v>88314</v>
          </cell>
          <cell r="B6216" t="str">
            <v>RASTELEIRO COM ENCARGOS COMPLEMENTARES</v>
          </cell>
          <cell r="C6216" t="str">
            <v>H</v>
          </cell>
          <cell r="D6216">
            <v>13.34</v>
          </cell>
        </row>
        <row r="6217">
          <cell r="A6217">
            <v>88315</v>
          </cell>
          <cell r="B6217" t="str">
            <v>SERRALHEIRO COM ENCARGOS COMPLEMENTARES</v>
          </cell>
          <cell r="C6217" t="str">
            <v>H</v>
          </cell>
          <cell r="D6217">
            <v>19.78</v>
          </cell>
        </row>
        <row r="6218">
          <cell r="A6218">
            <v>88316</v>
          </cell>
          <cell r="B6218" t="str">
            <v>SERVENTE COM ENCARGOS COMPLEMENTARES</v>
          </cell>
          <cell r="C6218" t="str">
            <v>H</v>
          </cell>
          <cell r="D6218">
            <v>15.95</v>
          </cell>
        </row>
        <row r="6219">
          <cell r="A6219">
            <v>88317</v>
          </cell>
          <cell r="B6219" t="str">
            <v>SOLDADOR COM ENCARGOS COMPLEMENTARES</v>
          </cell>
          <cell r="C6219" t="str">
            <v>H</v>
          </cell>
          <cell r="D6219">
            <v>20.02</v>
          </cell>
        </row>
        <row r="6220">
          <cell r="A6220">
            <v>88318</v>
          </cell>
          <cell r="B6220" t="str">
            <v>SOLDADOR A (PARA SOLDA A SER TESTADA COM RAIOS "X") COM ENCARGOS COMPLEMENTARES</v>
          </cell>
          <cell r="C6220" t="str">
            <v>H</v>
          </cell>
          <cell r="D6220">
            <v>24.94</v>
          </cell>
        </row>
        <row r="6221">
          <cell r="A6221">
            <v>88320</v>
          </cell>
          <cell r="B6221" t="str">
            <v>TAQUEADOR OU TAQUEIRO COM ENCARGOS COMPLEMENTARES</v>
          </cell>
          <cell r="C6221" t="str">
            <v>H</v>
          </cell>
          <cell r="D6221">
            <v>23.13</v>
          </cell>
        </row>
        <row r="6222">
          <cell r="A6222">
            <v>88321</v>
          </cell>
          <cell r="B6222" t="str">
            <v>TÉCNICO DE LABORATÓRIO COM ENCARGOS COMPLEMENTARES</v>
          </cell>
          <cell r="C6222" t="str">
            <v>H</v>
          </cell>
          <cell r="D6222">
            <v>22.6</v>
          </cell>
        </row>
        <row r="6223">
          <cell r="A6223">
            <v>88322</v>
          </cell>
          <cell r="B6223" t="str">
            <v>TÉCNICO DE SONDAGEM COM ENCARGOS COMPLEMENTARES</v>
          </cell>
          <cell r="C6223" t="str">
            <v>H</v>
          </cell>
          <cell r="D6223">
            <v>20.309999999999999</v>
          </cell>
        </row>
        <row r="6224">
          <cell r="A6224">
            <v>88323</v>
          </cell>
          <cell r="B6224" t="str">
            <v>TELHADISTA COM ENCARGOS COMPLEMENTARES</v>
          </cell>
          <cell r="C6224" t="str">
            <v>H</v>
          </cell>
          <cell r="D6224">
            <v>21.09</v>
          </cell>
        </row>
        <row r="6225">
          <cell r="A6225">
            <v>88324</v>
          </cell>
          <cell r="B6225" t="str">
            <v>TRATORISTA COM ENCARGOS COMPLEMENTARES</v>
          </cell>
          <cell r="C6225" t="str">
            <v>H</v>
          </cell>
          <cell r="D6225">
            <v>15.12</v>
          </cell>
        </row>
        <row r="6226">
          <cell r="A6226">
            <v>88325</v>
          </cell>
          <cell r="B6226" t="str">
            <v>VIDRACEIRO COM ENCARGOS COMPLEMENTARES</v>
          </cell>
          <cell r="C6226" t="str">
            <v>H</v>
          </cell>
          <cell r="D6226">
            <v>19.16</v>
          </cell>
        </row>
        <row r="6227">
          <cell r="A6227">
            <v>88326</v>
          </cell>
          <cell r="B6227" t="str">
            <v>VIGIA NOTURNO COM ENCARGOS COMPLEMENTARES</v>
          </cell>
          <cell r="C6227" t="str">
            <v>H</v>
          </cell>
          <cell r="D6227">
            <v>20.58</v>
          </cell>
        </row>
        <row r="6228">
          <cell r="A6228">
            <v>88377</v>
          </cell>
          <cell r="B6228" t="str">
            <v>OPERADOR DE BETONEIRA ESTACIONÁRIA/MISTURADOR COM ENCARGOS COMPLEMENTARES</v>
          </cell>
          <cell r="C6228" t="str">
            <v>H</v>
          </cell>
          <cell r="D6228">
            <v>14.32</v>
          </cell>
        </row>
        <row r="6229">
          <cell r="A6229">
            <v>88441</v>
          </cell>
          <cell r="B6229" t="str">
            <v>JARDINEIRO COM ENCARGOS COMPLEMENTARES</v>
          </cell>
          <cell r="C6229" t="str">
            <v>H</v>
          </cell>
          <cell r="D6229">
            <v>19.22</v>
          </cell>
        </row>
        <row r="6230">
          <cell r="A6230">
            <v>88597</v>
          </cell>
          <cell r="B6230" t="str">
            <v>DESENHISTA DETALHISTA COM ENCARGOS COMPLEMENTARES</v>
          </cell>
          <cell r="C6230" t="str">
            <v>H</v>
          </cell>
          <cell r="D6230">
            <v>23.45</v>
          </cell>
        </row>
        <row r="6231">
          <cell r="A6231">
            <v>90766</v>
          </cell>
          <cell r="B6231" t="str">
            <v>ALMOXARIFE COM ENCARGOS COMPLEMENTARES</v>
          </cell>
          <cell r="C6231" t="str">
            <v>H</v>
          </cell>
          <cell r="D6231">
            <v>16</v>
          </cell>
        </row>
        <row r="6232">
          <cell r="A6232">
            <v>90767</v>
          </cell>
          <cell r="B6232" t="str">
            <v>APONTADOR OU APROPRIADOR COM ENCARGOS COMPLEMENTARES</v>
          </cell>
          <cell r="C6232" t="str">
            <v>H</v>
          </cell>
          <cell r="D6232">
            <v>15.57</v>
          </cell>
        </row>
        <row r="6233">
          <cell r="A6233">
            <v>90768</v>
          </cell>
          <cell r="B6233" t="str">
            <v>ARQUITETO DE OBRA JUNIOR COM ENCARGOS COMPLEMENTARES</v>
          </cell>
          <cell r="C6233" t="str">
            <v>H</v>
          </cell>
          <cell r="D6233">
            <v>67.72</v>
          </cell>
        </row>
        <row r="6234">
          <cell r="A6234">
            <v>90769</v>
          </cell>
          <cell r="B6234" t="str">
            <v>ARQUITETO DE OBRA PLENO COM ENCARGOS COMPLEMENTARES</v>
          </cell>
          <cell r="C6234" t="str">
            <v>H</v>
          </cell>
          <cell r="D6234">
            <v>95.78</v>
          </cell>
        </row>
        <row r="6235">
          <cell r="A6235">
            <v>90770</v>
          </cell>
          <cell r="B6235" t="str">
            <v>ARQUITETO DE OBRA SENIOR COM ENCARGOS COMPLEMENTARES</v>
          </cell>
          <cell r="C6235" t="str">
            <v>H</v>
          </cell>
          <cell r="D6235">
            <v>126.32</v>
          </cell>
        </row>
        <row r="6236">
          <cell r="A6236">
            <v>90771</v>
          </cell>
          <cell r="B6236" t="str">
            <v>AUXILIAR DE DESENHISTA COM ENCARGOS COMPLEMENTARES</v>
          </cell>
          <cell r="C6236" t="str">
            <v>H</v>
          </cell>
          <cell r="D6236">
            <v>18.940000000000001</v>
          </cell>
        </row>
        <row r="6237">
          <cell r="A6237">
            <v>90772</v>
          </cell>
          <cell r="B6237" t="str">
            <v>AUXILIAR DE ESCRITORIO COM ENCARGOS COMPLEMENTARES</v>
          </cell>
          <cell r="C6237" t="str">
            <v>H</v>
          </cell>
          <cell r="D6237">
            <v>13.1</v>
          </cell>
        </row>
        <row r="6238">
          <cell r="A6238">
            <v>90773</v>
          </cell>
          <cell r="B6238" t="str">
            <v>DESENHISTA COPISTA COM ENCARGOS COMPLEMENTARES</v>
          </cell>
          <cell r="C6238" t="str">
            <v>H</v>
          </cell>
          <cell r="D6238">
            <v>17.93</v>
          </cell>
        </row>
        <row r="6239">
          <cell r="A6239">
            <v>90775</v>
          </cell>
          <cell r="B6239" t="str">
            <v>DESENHISTA PROJETISTA COM ENCARGOS COMPLEMENTARES</v>
          </cell>
          <cell r="C6239" t="str">
            <v>H</v>
          </cell>
          <cell r="D6239">
            <v>18.940000000000001</v>
          </cell>
        </row>
        <row r="6240">
          <cell r="A6240">
            <v>90776</v>
          </cell>
          <cell r="B6240" t="str">
            <v>ENCARREGADO GERAL COM ENCARGOS COMPLEMENTARES</v>
          </cell>
          <cell r="C6240" t="str">
            <v>H</v>
          </cell>
          <cell r="D6240">
            <v>21.67</v>
          </cell>
        </row>
        <row r="6241">
          <cell r="A6241">
            <v>90777</v>
          </cell>
          <cell r="B6241" t="str">
            <v>ENGENHEIRO CIVIL DE OBRA JUNIOR COM ENCARGOS COMPLEMENTARES</v>
          </cell>
          <cell r="C6241" t="str">
            <v>H</v>
          </cell>
          <cell r="D6241">
            <v>91.94</v>
          </cell>
        </row>
        <row r="6242">
          <cell r="A6242">
            <v>90778</v>
          </cell>
          <cell r="B6242" t="str">
            <v>ENGENHEIRO CIVIL DE OBRA PLENO COM ENCARGOS COMPLEMENTARES</v>
          </cell>
          <cell r="C6242" t="str">
            <v>H</v>
          </cell>
          <cell r="D6242">
            <v>104.51</v>
          </cell>
        </row>
        <row r="6243">
          <cell r="A6243">
            <v>90779</v>
          </cell>
          <cell r="B6243" t="str">
            <v>ENGENHEIRO CIVIL DE OBRA SENIOR COM ENCARGOS COMPLEMENTARES</v>
          </cell>
          <cell r="C6243" t="str">
            <v>H</v>
          </cell>
          <cell r="D6243">
            <v>142.49</v>
          </cell>
        </row>
        <row r="6244">
          <cell r="A6244">
            <v>90780</v>
          </cell>
          <cell r="B6244" t="str">
            <v>MESTRE DE OBRAS COM ENCARGOS COMPLEMENTARES</v>
          </cell>
          <cell r="C6244" t="str">
            <v>H</v>
          </cell>
          <cell r="D6244">
            <v>32.14</v>
          </cell>
        </row>
        <row r="6245">
          <cell r="A6245">
            <v>90781</v>
          </cell>
          <cell r="B6245" t="str">
            <v>TOPOGRAFO COM ENCARGOS COMPLEMENTARES</v>
          </cell>
          <cell r="C6245" t="str">
            <v>H</v>
          </cell>
          <cell r="D6245">
            <v>18.38</v>
          </cell>
        </row>
        <row r="6246">
          <cell r="A6246">
            <v>91677</v>
          </cell>
          <cell r="B6246" t="str">
            <v>ENGENHEIRO ELETRICISTA COM ENCARGOS COMPLEMENTARES</v>
          </cell>
          <cell r="C6246" t="str">
            <v>H</v>
          </cell>
          <cell r="D6246">
            <v>88.86</v>
          </cell>
        </row>
        <row r="6247">
          <cell r="A6247">
            <v>91678</v>
          </cell>
          <cell r="B6247" t="str">
            <v>ENGENHEIRO SANITARISTA COM ENCARGOS COMPLEMENTARES</v>
          </cell>
          <cell r="C6247" t="str">
            <v>H</v>
          </cell>
          <cell r="D6247">
            <v>86.02</v>
          </cell>
        </row>
        <row r="6248">
          <cell r="A6248">
            <v>93558</v>
          </cell>
          <cell r="B6248" t="str">
            <v>MOTORISTA DE CAMINHAO COM ENCARGOS COMPLEMENTARES</v>
          </cell>
          <cell r="C6248" t="str">
            <v>MES</v>
          </cell>
          <cell r="D6248">
            <v>3310.13</v>
          </cell>
        </row>
        <row r="6249">
          <cell r="A6249">
            <v>93559</v>
          </cell>
          <cell r="B6249" t="str">
            <v>DESENHISTA DETALHISTA COM ENCARGOS COMPLEMENTARES</v>
          </cell>
          <cell r="C6249" t="str">
            <v>MES</v>
          </cell>
          <cell r="D6249">
            <v>3318.54</v>
          </cell>
        </row>
        <row r="6250">
          <cell r="A6250">
            <v>93560</v>
          </cell>
          <cell r="B6250" t="str">
            <v>DESENHISTA COPISTA COM ENCARGOS COMPLEMENTARES</v>
          </cell>
          <cell r="C6250" t="str">
            <v>MES</v>
          </cell>
          <cell r="D6250">
            <v>2550.29</v>
          </cell>
        </row>
        <row r="6251">
          <cell r="A6251">
            <v>93561</v>
          </cell>
          <cell r="B6251" t="str">
            <v>DESENHISTA PROJETISTA COM ENCARGOS COMPLEMENTARES</v>
          </cell>
          <cell r="C6251" t="str">
            <v>MES</v>
          </cell>
          <cell r="D6251">
            <v>2691.09</v>
          </cell>
        </row>
        <row r="6252">
          <cell r="A6252">
            <v>93562</v>
          </cell>
          <cell r="B6252" t="str">
            <v>AUXILIAR DE DESENHISTA COM ENCARGOS COMPLEMENTARES</v>
          </cell>
          <cell r="C6252" t="str">
            <v>MES</v>
          </cell>
          <cell r="D6252">
            <v>2690.4</v>
          </cell>
        </row>
        <row r="6253">
          <cell r="A6253">
            <v>93563</v>
          </cell>
          <cell r="B6253" t="str">
            <v>ALMOXARIFE COM ENCARGOS COMPLEMENTARES</v>
          </cell>
          <cell r="C6253" t="str">
            <v>MES</v>
          </cell>
          <cell r="D6253">
            <v>2844.99</v>
          </cell>
        </row>
        <row r="6254">
          <cell r="A6254">
            <v>93564</v>
          </cell>
          <cell r="B6254" t="str">
            <v>APONTADOR OU APROPRIADOR COM ENCARGOS COMPLEMENTARES</v>
          </cell>
          <cell r="C6254" t="str">
            <v>MES</v>
          </cell>
          <cell r="D6254">
            <v>2766.5</v>
          </cell>
        </row>
        <row r="6255">
          <cell r="A6255">
            <v>93565</v>
          </cell>
          <cell r="B6255" t="str">
            <v>ENGENHEIRO CIVIL DE OBRA JUNIOR COM ENCARGOS COMPLEMENTARES</v>
          </cell>
          <cell r="C6255" t="str">
            <v>MES</v>
          </cell>
          <cell r="D6255">
            <v>16270.2</v>
          </cell>
        </row>
        <row r="6256">
          <cell r="A6256">
            <v>93566</v>
          </cell>
          <cell r="B6256" t="str">
            <v>AUXILIAR DE ESCRITORIO COM ENCARGOS COMPLEMENTARES</v>
          </cell>
          <cell r="C6256" t="str">
            <v>MES</v>
          </cell>
          <cell r="D6256">
            <v>2332.66</v>
          </cell>
        </row>
        <row r="6257">
          <cell r="A6257">
            <v>93567</v>
          </cell>
          <cell r="B6257" t="str">
            <v>ENGENHEIRO CIVIL DE OBRA PLENO COM ENCARGOS COMPLEMENTARES</v>
          </cell>
          <cell r="C6257" t="str">
            <v>MES</v>
          </cell>
          <cell r="D6257">
            <v>18492.759999999998</v>
          </cell>
        </row>
        <row r="6258">
          <cell r="A6258">
            <v>93568</v>
          </cell>
          <cell r="B6258" t="str">
            <v>ENGENHEIRO CIVIL DE OBRA SENIOR COM ENCARGOS COMPLEMENTARES</v>
          </cell>
          <cell r="C6258" t="str">
            <v>MES</v>
          </cell>
          <cell r="D6258">
            <v>25209.87</v>
          </cell>
        </row>
        <row r="6259">
          <cell r="A6259">
            <v>93569</v>
          </cell>
          <cell r="B6259" t="str">
            <v>ARQUITETO JUNIOR COM ENCARGOS COMPLEMENTARES</v>
          </cell>
          <cell r="C6259" t="str">
            <v>MES</v>
          </cell>
          <cell r="D6259">
            <v>12002.38</v>
          </cell>
        </row>
        <row r="6260">
          <cell r="A6260">
            <v>93570</v>
          </cell>
          <cell r="B6260" t="str">
            <v>ARQUITETO PLENO COM ENCARGOS COMPLEMENTARES</v>
          </cell>
          <cell r="C6260" t="str">
            <v>MES</v>
          </cell>
          <cell r="D6260">
            <v>16969.07</v>
          </cell>
        </row>
        <row r="6261">
          <cell r="A6261">
            <v>93571</v>
          </cell>
          <cell r="B6261" t="str">
            <v>ARQUITETO SENIOR COM ENCARGOS COMPLEMENTARES</v>
          </cell>
          <cell r="C6261" t="str">
            <v>MES</v>
          </cell>
          <cell r="D6261">
            <v>22373.84</v>
          </cell>
        </row>
        <row r="6262">
          <cell r="A6262">
            <v>93572</v>
          </cell>
          <cell r="B6262" t="str">
            <v>ENCARREGADO GERAL DE OBRAS COM ENCARGOS COMPLEMENTARES</v>
          </cell>
          <cell r="C6262" t="str">
            <v>MES</v>
          </cell>
          <cell r="D6262">
            <v>3845.21</v>
          </cell>
        </row>
        <row r="6263">
          <cell r="A6263">
            <v>94295</v>
          </cell>
          <cell r="B6263" t="str">
            <v>MESTRE DE OBRAS COM ENCARGOS COMPLEMENTARES</v>
          </cell>
          <cell r="C6263" t="str">
            <v>MES</v>
          </cell>
          <cell r="D6263">
            <v>5694.87</v>
          </cell>
        </row>
        <row r="6264">
          <cell r="A6264">
            <v>94296</v>
          </cell>
          <cell r="B6264" t="str">
            <v>TOPOGRAFO COM ENCARGOS COMPLEMENTARES</v>
          </cell>
          <cell r="C6264" t="str">
            <v>MES</v>
          </cell>
          <cell r="D6264">
            <v>3425.59</v>
          </cell>
        </row>
        <row r="6265">
          <cell r="A6265">
            <v>95308</v>
          </cell>
          <cell r="B6265" t="str">
            <v>CURSO DE CAPACITAÇÃO PARA AJUDANTE DE ARMADOR (ENCARGOS COMPLEMENTARES) - HORISTA</v>
          </cell>
          <cell r="C6265" t="str">
            <v>H</v>
          </cell>
          <cell r="D6265">
            <v>0.08</v>
          </cell>
        </row>
        <row r="6266">
          <cell r="A6266">
            <v>95309</v>
          </cell>
          <cell r="B6266" t="str">
            <v>CURSO DE CAPACITAÇÃO PARA AJUDANTE DE CARPINTEIRO (ENCARGOS COMPLEMENTARES) - HORISTA</v>
          </cell>
          <cell r="C6266" t="str">
            <v>H</v>
          </cell>
          <cell r="D6266">
            <v>0.11</v>
          </cell>
        </row>
        <row r="6267">
          <cell r="A6267">
            <v>95310</v>
          </cell>
          <cell r="B6267" t="str">
            <v>CURSO DE CAPACITAÇÃO PARA AJUDANTE DE ESTRUTURA METÁLICA (ENCARGOS COMPLEMENTARES) - HORISTA</v>
          </cell>
          <cell r="C6267" t="str">
            <v>H</v>
          </cell>
          <cell r="D6267">
            <v>0.06</v>
          </cell>
        </row>
        <row r="6268">
          <cell r="A6268">
            <v>95311</v>
          </cell>
          <cell r="B6268" t="str">
            <v>CURSO DE CAPACITAÇÃO PARA AJUDANTE DE OPERAÇÃO EM GERAL (ENCARGOS COMPLEMENTARES) - HORISTA</v>
          </cell>
          <cell r="C6268" t="str">
            <v>H</v>
          </cell>
          <cell r="D6268">
            <v>0.08</v>
          </cell>
        </row>
        <row r="6269">
          <cell r="A6269">
            <v>95312</v>
          </cell>
          <cell r="B6269" t="str">
            <v>CURSO DE CAPACITAÇÃO PARA AJUDANTE DE PEDREIRO (ENCARGOS COMPLEMENTARES) - HORISTA</v>
          </cell>
          <cell r="C6269" t="str">
            <v>H</v>
          </cell>
          <cell r="D6269">
            <v>0.11</v>
          </cell>
        </row>
        <row r="6270">
          <cell r="A6270">
            <v>95313</v>
          </cell>
          <cell r="B6270" t="str">
            <v>CURSO DE CAPACITAÇÃO PARA AJUDANTE ESPECIALIZADO (ENCARGOS COMPLEMENTARES) - HORISTA</v>
          </cell>
          <cell r="C6270" t="str">
            <v>H</v>
          </cell>
          <cell r="D6270">
            <v>0.11</v>
          </cell>
        </row>
        <row r="6271">
          <cell r="A6271">
            <v>95314</v>
          </cell>
          <cell r="B6271" t="str">
            <v>CURSO DE CAPACITAÇÃO PARA ARMADOR (ENCARGOS COMPLEMENTARES) - HORISTA</v>
          </cell>
          <cell r="C6271" t="str">
            <v>H</v>
          </cell>
          <cell r="D6271">
            <v>0.11</v>
          </cell>
        </row>
        <row r="6272">
          <cell r="A6272">
            <v>95315</v>
          </cell>
          <cell r="B6272" t="str">
            <v>CURSO DE CAPACITAÇÃO PARA ASSENTADOR DE TUBOS (ENCARGOS COMPLEMENTARES) - HORISTA</v>
          </cell>
          <cell r="C6272" t="str">
            <v>H</v>
          </cell>
          <cell r="D6272">
            <v>0.12</v>
          </cell>
        </row>
        <row r="6273">
          <cell r="A6273">
            <v>95316</v>
          </cell>
          <cell r="B6273" t="str">
            <v>CURSO DE CAPACITAÇÃO PARA AUXILIAR DE ELETRICISTA (ENCARGOS COMPLEMENTARES) - HORISTA</v>
          </cell>
          <cell r="C6273" t="str">
            <v>H</v>
          </cell>
          <cell r="D6273">
            <v>0.27</v>
          </cell>
        </row>
        <row r="6274">
          <cell r="A6274">
            <v>95317</v>
          </cell>
          <cell r="B6274" t="str">
            <v>CURSO DE CAPACITAÇÃO PARA AUXILIAR DE ENCANADOR OU BOMBEIRO HIDRÁULICO (ENCARGOS COMPLEMENTARES) - HORISTA</v>
          </cell>
          <cell r="C6274" t="str">
            <v>H</v>
          </cell>
          <cell r="D6274">
            <v>0.13</v>
          </cell>
        </row>
        <row r="6275">
          <cell r="A6275">
            <v>95318</v>
          </cell>
          <cell r="B6275" t="str">
            <v>CURSO DE CAPACITAÇÃO PARA AUXILIAR DE LABORATÓRIO (ENCARGOS COMPLEMENTARES) - HORISTA</v>
          </cell>
          <cell r="C6275" t="str">
            <v>H</v>
          </cell>
          <cell r="D6275">
            <v>0.11</v>
          </cell>
        </row>
        <row r="6276">
          <cell r="A6276">
            <v>95319</v>
          </cell>
          <cell r="B6276" t="str">
            <v>CURSO DE CAPACITAÇÃO PARA AUXILIAR DE MECÂNICO (ENCARGOS COMPLEMENTARES) - HORISTA</v>
          </cell>
          <cell r="C6276" t="str">
            <v>H</v>
          </cell>
          <cell r="D6276">
            <v>7.0000000000000007E-2</v>
          </cell>
        </row>
        <row r="6277">
          <cell r="A6277">
            <v>95320</v>
          </cell>
          <cell r="B6277" t="str">
            <v>CURSO DE CAPACITAÇÃO PARA AUXILIAR DE SERRALHEIRO (ENCARGOS COMPLEMENTARES) - HORISTA</v>
          </cell>
          <cell r="C6277" t="str">
            <v>H</v>
          </cell>
          <cell r="D6277">
            <v>0.08</v>
          </cell>
        </row>
        <row r="6278">
          <cell r="A6278">
            <v>95321</v>
          </cell>
          <cell r="B6278" t="str">
            <v>CURSO DE CAPACITAÇÃO PARA AUXILIAR DE SERVIÇOS GERAIS (ENCARGOS COMPLEMENTARES) - HORISTA</v>
          </cell>
          <cell r="C6278" t="str">
            <v>H</v>
          </cell>
          <cell r="D6278">
            <v>0.09</v>
          </cell>
        </row>
        <row r="6279">
          <cell r="A6279">
            <v>95322</v>
          </cell>
          <cell r="B6279" t="str">
            <v>CURSO DE CAPACITAÇÃO PARA AUXILIAR DE TOPÓGRAFO (ENCARGOS COMPLEMENTARES) - HORISTA</v>
          </cell>
          <cell r="C6279" t="str">
            <v>H</v>
          </cell>
          <cell r="D6279">
            <v>0.03</v>
          </cell>
        </row>
        <row r="6280">
          <cell r="A6280">
            <v>95323</v>
          </cell>
          <cell r="B6280" t="str">
            <v>CURSO DE CAPACITAÇÃO PARA AUXILIAR TÉCNICO DE ENGENHARIA (ENCARGOS COMPLEMENTARES) - HORISTA</v>
          </cell>
          <cell r="C6280" t="str">
            <v>H</v>
          </cell>
          <cell r="D6280">
            <v>0.13</v>
          </cell>
        </row>
        <row r="6281">
          <cell r="A6281">
            <v>95324</v>
          </cell>
          <cell r="B6281" t="str">
            <v>CURSO DE CAPACITAÇÃO PARA AZULEJISTA OU LADRILHISTA (ENCARGOS COMPLEMENTARES) - HORISTA</v>
          </cell>
          <cell r="C6281" t="str">
            <v>H</v>
          </cell>
          <cell r="D6281">
            <v>0.15</v>
          </cell>
        </row>
        <row r="6282">
          <cell r="A6282">
            <v>95325</v>
          </cell>
          <cell r="B6282" t="str">
            <v>CURSO DE CAPACITAÇÃO PARA BLASTER, DINAMITADOR OU CABO DE FOGO (ENCARGOS COMPLEMENTARES) - HORISTA</v>
          </cell>
          <cell r="C6282" t="str">
            <v>H</v>
          </cell>
          <cell r="D6282">
            <v>0.12</v>
          </cell>
        </row>
        <row r="6283">
          <cell r="A6283">
            <v>95326</v>
          </cell>
          <cell r="B6283" t="str">
            <v>CURSO DE CAPACITAÇÃO PARA CADASTRISTA DE REDES DE AGUA E ESGOTO (ENCARGOS COMPLEMENTARES) - HORISTA</v>
          </cell>
          <cell r="C6283" t="str">
            <v>H</v>
          </cell>
          <cell r="D6283">
            <v>0.03</v>
          </cell>
        </row>
        <row r="6284">
          <cell r="A6284">
            <v>95327</v>
          </cell>
          <cell r="B6284" t="str">
            <v>CURSO DE CAPACITAÇÃO PARA CALAFETADOR/CALAFATE (ENCARGOS COMPLEMENTARES) - HORISTA</v>
          </cell>
          <cell r="C6284" t="str">
            <v>H</v>
          </cell>
          <cell r="D6284">
            <v>0.18</v>
          </cell>
        </row>
        <row r="6285">
          <cell r="A6285">
            <v>95328</v>
          </cell>
          <cell r="B6285" t="str">
            <v>CURSO DE CAPACITAÇÃO PARA CALCETEIRO (ENCARGOS COMPLEMENTARES) - HORISTA</v>
          </cell>
          <cell r="C6285" t="str">
            <v>H</v>
          </cell>
          <cell r="D6285">
            <v>0.11</v>
          </cell>
        </row>
        <row r="6286">
          <cell r="A6286">
            <v>95329</v>
          </cell>
          <cell r="B6286" t="str">
            <v>CURSO DE CAPACITAÇÃO PARA CARPINTEIRO DE ESQUADRIA (ENCARGOS COMPLEMENTARES) - HORISTA</v>
          </cell>
          <cell r="C6286" t="str">
            <v>H</v>
          </cell>
          <cell r="D6286">
            <v>0.16</v>
          </cell>
        </row>
        <row r="6287">
          <cell r="A6287">
            <v>95330</v>
          </cell>
          <cell r="B6287" t="str">
            <v>CURSO DE CAPACITAÇÃO PARA CARPINTEIRO DE FÔRMAS (ENCARGOS COMPLEMENTARES) - HORISTA</v>
          </cell>
          <cell r="C6287" t="str">
            <v>H</v>
          </cell>
          <cell r="D6287">
            <v>0.11</v>
          </cell>
        </row>
        <row r="6288">
          <cell r="A6288">
            <v>95331</v>
          </cell>
          <cell r="B6288" t="str">
            <v>CURSO DE CAPACITAÇÃO PARA CAVOUQUEIRO OU OPERADOR PERFURATRIZ/ROMPEDOR (ENCARGOS COMPLEMENTARES) - HORISTA</v>
          </cell>
          <cell r="C6288" t="str">
            <v>H</v>
          </cell>
          <cell r="D6288">
            <v>0.06</v>
          </cell>
        </row>
        <row r="6289">
          <cell r="A6289">
            <v>95332</v>
          </cell>
          <cell r="B6289" t="str">
            <v>CURSO DE CAPACITAÇÃO PARA ELETRICISTA (ENCARGOS COMPLEMENTARES) - HORISTA</v>
          </cell>
          <cell r="C6289" t="str">
            <v>H</v>
          </cell>
          <cell r="D6289">
            <v>0.39</v>
          </cell>
        </row>
        <row r="6290">
          <cell r="A6290">
            <v>95333</v>
          </cell>
          <cell r="B6290" t="str">
            <v>CURSO DE CAPACITAÇÃO PARA ELETRICISTA INDUSTRIAL (ENCARGOS COMPLEMENTARES) - HORISTA</v>
          </cell>
          <cell r="C6290" t="str">
            <v>H</v>
          </cell>
          <cell r="D6290">
            <v>0.39</v>
          </cell>
        </row>
        <row r="6291">
          <cell r="A6291">
            <v>95334</v>
          </cell>
          <cell r="B6291" t="str">
            <v>CURSO DE CAPACITAÇÃO PARA ELETROTÉCNICO (ENCARGOS COMPLEMENTARES) - HORISTA</v>
          </cell>
          <cell r="C6291" t="str">
            <v>H</v>
          </cell>
          <cell r="D6291">
            <v>0.33</v>
          </cell>
        </row>
        <row r="6292">
          <cell r="A6292">
            <v>95335</v>
          </cell>
          <cell r="B6292" t="str">
            <v>CURSO DE CAPACITAÇÃO PARA ENCANADOR OU BOMBEIRO HIDRÁULICO (ENCARGOS COMPLEMENTARES) - HORISTA</v>
          </cell>
          <cell r="C6292" t="str">
            <v>H</v>
          </cell>
          <cell r="D6292">
            <v>0.19</v>
          </cell>
        </row>
        <row r="6293">
          <cell r="A6293">
            <v>95336</v>
          </cell>
          <cell r="B6293" t="str">
            <v>CURSO DE CAPACITAÇÃO PARA ESTUCADOR (ENCARGOS COMPLEMENTARES) - HORISTA</v>
          </cell>
          <cell r="C6293" t="str">
            <v>H</v>
          </cell>
          <cell r="D6293">
            <v>0.12</v>
          </cell>
        </row>
        <row r="6294">
          <cell r="A6294">
            <v>95337</v>
          </cell>
          <cell r="B6294" t="str">
            <v>CURSO DE CAPACITAÇÃO PARA GESSEIRO (ENCARGOS COMPLEMENTARES) - HORISTA</v>
          </cell>
          <cell r="C6294" t="str">
            <v>H</v>
          </cell>
          <cell r="D6294">
            <v>0.11</v>
          </cell>
        </row>
        <row r="6295">
          <cell r="A6295">
            <v>95338</v>
          </cell>
          <cell r="B6295" t="str">
            <v>CURSO DE CAPACITAÇÃO PARA IMPERMEABILIZADOR (ENCARGOS COMPLEMENTARES) - HORISTA</v>
          </cell>
          <cell r="C6295" t="str">
            <v>H</v>
          </cell>
          <cell r="D6295">
            <v>0.22</v>
          </cell>
        </row>
        <row r="6296">
          <cell r="A6296">
            <v>95339</v>
          </cell>
          <cell r="B6296" t="str">
            <v>CURSO DE CAPACITAÇÃO PARA MAÇARIQUEIRO (ENCARGOS COMPLEMENTARES) - HORISTA</v>
          </cell>
          <cell r="C6296" t="str">
            <v>H</v>
          </cell>
          <cell r="D6296">
            <v>0.18</v>
          </cell>
        </row>
        <row r="6297">
          <cell r="A6297">
            <v>95340</v>
          </cell>
          <cell r="B6297" t="str">
            <v>CURSO DE CAPACITAÇÃO PARA MARCENEIRO (ENCARGOS COMPLEMENTARES) - HORISTA</v>
          </cell>
          <cell r="C6297" t="str">
            <v>H</v>
          </cell>
          <cell r="D6297">
            <v>0.15</v>
          </cell>
        </row>
        <row r="6298">
          <cell r="A6298">
            <v>95341</v>
          </cell>
          <cell r="B6298" t="str">
            <v>CURSO DE CAPACITAÇÃO PARA MARMORISTA/GRANITEIRO (ENCARGOS COMPLEMENTARES) - HORISTA</v>
          </cell>
          <cell r="C6298" t="str">
            <v>H</v>
          </cell>
          <cell r="D6298">
            <v>0.15</v>
          </cell>
        </row>
        <row r="6299">
          <cell r="A6299">
            <v>95342</v>
          </cell>
          <cell r="B6299" t="str">
            <v>CURSO DE CAPACITAÇÃO PARA MECÂNICO DE EQUIPAMENTOS PESADOS (ENCARGOS COMPLEMENTARES) - HORISTA</v>
          </cell>
          <cell r="C6299" t="str">
            <v>H</v>
          </cell>
          <cell r="D6299">
            <v>0.09</v>
          </cell>
        </row>
        <row r="6300">
          <cell r="A6300">
            <v>95343</v>
          </cell>
          <cell r="B6300" t="str">
            <v>CURSO DE CAPACITAÇÃO PARA MONTADOR  DE TUBO AÇO/EQUIPAMENTOS (ENCARGOS COMPLEMENTARES) - HORISTA</v>
          </cell>
          <cell r="C6300" t="str">
            <v>H</v>
          </cell>
          <cell r="D6300">
            <v>0.11</v>
          </cell>
        </row>
        <row r="6301">
          <cell r="A6301">
            <v>95344</v>
          </cell>
          <cell r="B6301" t="str">
            <v>CURSO DE CAPACITAÇÃO PARA MONTADOR DE ESTRUTURA METÁLICA (ENCARGOS COMPLEMENTARES) - HORISTA</v>
          </cell>
          <cell r="C6301" t="str">
            <v>H</v>
          </cell>
          <cell r="D6301">
            <v>0.08</v>
          </cell>
        </row>
        <row r="6302">
          <cell r="A6302">
            <v>95345</v>
          </cell>
          <cell r="B6302" t="str">
            <v>CURSO DE CAPACITAÇÃO PARA MONTADOR ELETROMECÂNICO (ENCARGOS COMPLEMENTARES) - HORISTA</v>
          </cell>
          <cell r="C6302" t="str">
            <v>H</v>
          </cell>
          <cell r="D6302">
            <v>0.35</v>
          </cell>
        </row>
        <row r="6303">
          <cell r="A6303">
            <v>95346</v>
          </cell>
          <cell r="B6303" t="str">
            <v>CURSO DE CAPACITAÇÃO PARA MOTORISTA DE BASCULANTE (ENCARGOS COMPLEMENTARES) - HORISTA</v>
          </cell>
          <cell r="C6303" t="str">
            <v>H</v>
          </cell>
          <cell r="D6303">
            <v>0.03</v>
          </cell>
        </row>
        <row r="6304">
          <cell r="A6304">
            <v>95347</v>
          </cell>
          <cell r="B6304" t="str">
            <v>CURSO DE CAPACITAÇÃO PARA MOTORISTA DE CAMINHÃO (ENCARGOS COMPLEMENTARES) - HORISTA</v>
          </cell>
          <cell r="C6304" t="str">
            <v>H</v>
          </cell>
          <cell r="D6304">
            <v>0.04</v>
          </cell>
        </row>
        <row r="6305">
          <cell r="A6305">
            <v>95348</v>
          </cell>
          <cell r="B6305" t="str">
            <v>CURSO DE CAPACITAÇÃO PARA MOTORISTA DE CAMINHÃO E CARRETA (ENCARGOS COMPLEMENTARES) - HORISTA</v>
          </cell>
          <cell r="C6305" t="str">
            <v>H</v>
          </cell>
          <cell r="D6305">
            <v>0.05</v>
          </cell>
        </row>
        <row r="6306">
          <cell r="A6306">
            <v>95349</v>
          </cell>
          <cell r="B6306" t="str">
            <v>CURSO DE CAPACITAÇÃO PARA MOTORISTA DE VEÍCULO LEVE (ENCARGOS COMPLEMENTARES) - HORISTA</v>
          </cell>
          <cell r="C6306" t="str">
            <v>H</v>
          </cell>
          <cell r="D6306">
            <v>0.03</v>
          </cell>
        </row>
        <row r="6307">
          <cell r="A6307">
            <v>95350</v>
          </cell>
          <cell r="B6307" t="str">
            <v>CURSO DE CAPACITAÇÃO PARA MOTORISTA DE VEÍCULO PESADO (ENCARGOS COMPLEMENTARES) - HORISTA</v>
          </cell>
          <cell r="C6307" t="str">
            <v>H</v>
          </cell>
          <cell r="D6307">
            <v>0.04</v>
          </cell>
        </row>
        <row r="6308">
          <cell r="A6308">
            <v>95351</v>
          </cell>
          <cell r="B6308" t="str">
            <v>CURSO DE CAPACITAÇÃO PARA MOTORISTA OPERADOR DE MUNCK (ENCARGOS COMPLEMENTARES) - HORISTA</v>
          </cell>
          <cell r="C6308" t="str">
            <v>H</v>
          </cell>
          <cell r="D6308">
            <v>0.15</v>
          </cell>
        </row>
        <row r="6309">
          <cell r="A6309">
            <v>95352</v>
          </cell>
          <cell r="B6309" t="str">
            <v>CURSO DE CAPACITAÇÃO PARA NIVELADOR (ENCARGOS COMPLEMENTARES) - HORISTA</v>
          </cell>
          <cell r="C6309" t="str">
            <v>H</v>
          </cell>
          <cell r="D6309">
            <v>0.04</v>
          </cell>
        </row>
        <row r="6310">
          <cell r="A6310">
            <v>95354</v>
          </cell>
          <cell r="B6310" t="str">
            <v>CURSO DE CAPACITAÇÃO PARA OPERADOR DE BETONEIRA (CAMINHÃO) (ENCARGOS COMPLEMENTARES) - HORISTA</v>
          </cell>
          <cell r="C6310" t="str">
            <v>H</v>
          </cell>
          <cell r="D6310">
            <v>0.06</v>
          </cell>
        </row>
        <row r="6311">
          <cell r="A6311">
            <v>95355</v>
          </cell>
          <cell r="B6311" t="str">
            <v>CURSO DE CAPACITAÇÃO PARA OPERADOR DE COMPRESSOR OU COMPRESSORISTA (ENCARGOS COMPLEMENTARES) - HORISTA</v>
          </cell>
          <cell r="C6311" t="str">
            <v>H</v>
          </cell>
          <cell r="D6311">
            <v>0.06</v>
          </cell>
        </row>
        <row r="6312">
          <cell r="A6312">
            <v>95356</v>
          </cell>
          <cell r="B6312" t="str">
            <v>CURSO DE CAPACITAÇÃO PARA OPERADOR DE DEMARCADORA DE FAIXAS (ENCARGOS COMPLEMENTARES) - HORISTA</v>
          </cell>
          <cell r="C6312" t="str">
            <v>H</v>
          </cell>
          <cell r="D6312">
            <v>7.0000000000000007E-2</v>
          </cell>
        </row>
        <row r="6313">
          <cell r="A6313">
            <v>95357</v>
          </cell>
          <cell r="B6313" t="str">
            <v>CURSO DE CAPACITAÇÃO PARA OPERADOR DE ESCAVADEIRA (ENCARGOS COMPLEMENTARES) - HORISTA</v>
          </cell>
          <cell r="C6313" t="str">
            <v>H</v>
          </cell>
          <cell r="D6313">
            <v>0.11</v>
          </cell>
        </row>
        <row r="6314">
          <cell r="A6314">
            <v>95358</v>
          </cell>
          <cell r="B6314" t="str">
            <v>CURSO DE CAPACITAÇÃO PARA OPERADOR DE GUINCHO (ENCARGOS COMPLEMENTARES) - HORISTA</v>
          </cell>
          <cell r="C6314" t="str">
            <v>H</v>
          </cell>
          <cell r="D6314">
            <v>0.11</v>
          </cell>
        </row>
        <row r="6315">
          <cell r="A6315">
            <v>95359</v>
          </cell>
          <cell r="B6315" t="str">
            <v>CURSO DE CAPACITAÇÃO PARA OPERADOR DE GUINDASTE (ENCARGOS COMPLEMENTARES) - HORISTA</v>
          </cell>
          <cell r="C6315" t="str">
            <v>H</v>
          </cell>
          <cell r="D6315">
            <v>0.11</v>
          </cell>
        </row>
        <row r="6316">
          <cell r="A6316">
            <v>95360</v>
          </cell>
          <cell r="B6316" t="str">
            <v>CURSO DE CAPACITAÇÃO PARA OPERADOR DE MÁQUINAS E EQUIPAMENTOS (ENCARGOS COMPLEMENTARES) - HORISTA</v>
          </cell>
          <cell r="C6316" t="str">
            <v>H</v>
          </cell>
          <cell r="D6316">
            <v>0.08</v>
          </cell>
        </row>
        <row r="6317">
          <cell r="A6317">
            <v>95361</v>
          </cell>
          <cell r="B6317" t="str">
            <v>CURSO DE CAPACITAÇÃO PARA OPERADOR DE MARTELETE OU MARTELETEIRO (ENCARGOS COMPLEMENTARES) - HORISTA</v>
          </cell>
          <cell r="C6317" t="str">
            <v>H</v>
          </cell>
          <cell r="D6317">
            <v>0.04</v>
          </cell>
        </row>
        <row r="6318">
          <cell r="A6318">
            <v>95362</v>
          </cell>
          <cell r="B6318" t="str">
            <v>CURSO DE CAPACITAÇÃO PARA OPERADOR DE MOTO-ESCREIPER (ENCARGOS COMPLEMENTARES) - HORISTA</v>
          </cell>
          <cell r="C6318" t="str">
            <v>H</v>
          </cell>
          <cell r="D6318">
            <v>7.0000000000000007E-2</v>
          </cell>
        </row>
        <row r="6319">
          <cell r="A6319">
            <v>95363</v>
          </cell>
          <cell r="B6319" t="str">
            <v>CURSO DE CAPACITAÇÃO PARA OPERADOR DE MOTONIVELADORA (ENCARGOS COMPLEMENTARES) - HORISTA</v>
          </cell>
          <cell r="C6319" t="str">
            <v>H</v>
          </cell>
          <cell r="D6319">
            <v>0.09</v>
          </cell>
        </row>
        <row r="6320">
          <cell r="A6320">
            <v>95364</v>
          </cell>
          <cell r="B6320" t="str">
            <v>CURSO DE CAPACITAÇÃO PARA OPERADOR DE PÁ CARREGADEIRA (ENCARGOS COMPLEMENTARES) - HORISTA</v>
          </cell>
          <cell r="C6320" t="str">
            <v>H</v>
          </cell>
          <cell r="D6320">
            <v>0.06</v>
          </cell>
        </row>
        <row r="6321">
          <cell r="A6321">
            <v>95365</v>
          </cell>
          <cell r="B6321" t="str">
            <v>CURSO DE CAPACITAÇÃO PARA OPERADOR DE PAVIMENTADORA (ENCARGOS COMPLEMENTARES) - HORISTA</v>
          </cell>
          <cell r="C6321" t="str">
            <v>H</v>
          </cell>
          <cell r="D6321">
            <v>7.0000000000000007E-2</v>
          </cell>
        </row>
        <row r="6322">
          <cell r="A6322">
            <v>95366</v>
          </cell>
          <cell r="B6322" t="str">
            <v>CURSO DE CAPACITAÇÃO PARA OPERADOR DE ROLO COMPACTADOR (ENCARGOS COMPLEMENTARES) - HORISTA</v>
          </cell>
          <cell r="C6322" t="str">
            <v>H</v>
          </cell>
          <cell r="D6322">
            <v>0.06</v>
          </cell>
        </row>
        <row r="6323">
          <cell r="A6323">
            <v>95367</v>
          </cell>
          <cell r="B6323" t="str">
            <v>CURSO DE CAPACITAÇÃO PARA OPERADOR DE USINA DE ASFALTO, DE SOLOS OU DE CONCRETO (ENCARGOS COMPLEMENTARES) - HORISTA</v>
          </cell>
          <cell r="C6323" t="str">
            <v>H</v>
          </cell>
          <cell r="D6323">
            <v>0.06</v>
          </cell>
        </row>
        <row r="6324">
          <cell r="A6324">
            <v>95368</v>
          </cell>
          <cell r="B6324" t="str">
            <v>CURSO DE CAPACITAÇÃO PARA OPERADOR JATO DE AREIA OU JATISTA (ENCARGOS COMPLEMENTARES) - HORISTA</v>
          </cell>
          <cell r="C6324" t="str">
            <v>H</v>
          </cell>
          <cell r="D6324">
            <v>0.12</v>
          </cell>
        </row>
        <row r="6325">
          <cell r="A6325">
            <v>95369</v>
          </cell>
          <cell r="B6325" t="str">
            <v>CURSO DE CAPACITAÇÃO PARA OPERADOR PARA BATE ESTACAS (ENCARGOS COMPLEMENTARES) - HORISTA</v>
          </cell>
          <cell r="C6325" t="str">
            <v>H</v>
          </cell>
          <cell r="D6325">
            <v>7.0000000000000007E-2</v>
          </cell>
        </row>
        <row r="6326">
          <cell r="A6326">
            <v>95370</v>
          </cell>
          <cell r="B6326" t="str">
            <v>CURSO DE CAPACITAÇÃO PARA PASTILHEIRO (ENCARGOS COMPLEMENTARES) - HORISTA</v>
          </cell>
          <cell r="C6326" t="str">
            <v>H</v>
          </cell>
          <cell r="D6326">
            <v>0.17</v>
          </cell>
        </row>
        <row r="6327">
          <cell r="A6327">
            <v>95371</v>
          </cell>
          <cell r="B6327" t="str">
            <v>CURSO DE CAPACITAÇÃO PARA PEDREIRO (ENCARGOS COMPLEMENTARES) - HORISTA</v>
          </cell>
          <cell r="C6327" t="str">
            <v>H</v>
          </cell>
          <cell r="D6327">
            <v>0.21</v>
          </cell>
        </row>
        <row r="6328">
          <cell r="A6328">
            <v>95372</v>
          </cell>
          <cell r="B6328" t="str">
            <v>CURSO DE CAPACITAÇÃO PARA PINTOR (ENCARGOS COMPLEMENTARES) - HORISTA</v>
          </cell>
          <cell r="C6328" t="str">
            <v>H</v>
          </cell>
          <cell r="D6328">
            <v>0.15</v>
          </cell>
        </row>
        <row r="6329">
          <cell r="A6329">
            <v>95373</v>
          </cell>
          <cell r="B6329" t="str">
            <v>CURSO DE CAPACITAÇÃO PARA PINTOR DE LETREIROS (ENCARGOS COMPLEMENTARES) - HORISTA</v>
          </cell>
          <cell r="C6329" t="str">
            <v>H</v>
          </cell>
          <cell r="D6329">
            <v>0.17</v>
          </cell>
        </row>
        <row r="6330">
          <cell r="A6330">
            <v>95374</v>
          </cell>
          <cell r="B6330" t="str">
            <v>CURSO DE CAPACITAÇÃO PARA PINTOR PARA TINTA EPÓXI (ENCARGOS COMPLEMENTARES) - HORISTA</v>
          </cell>
          <cell r="C6330" t="str">
            <v>H</v>
          </cell>
          <cell r="D6330">
            <v>0.16</v>
          </cell>
        </row>
        <row r="6331">
          <cell r="A6331">
            <v>95375</v>
          </cell>
          <cell r="B6331" t="str">
            <v>CURSO DE CAPACITAÇÃO PARA POCEIRO (ENCARGOS COMPLEMENTARES) - HORISTA</v>
          </cell>
          <cell r="C6331" t="str">
            <v>H</v>
          </cell>
          <cell r="D6331">
            <v>0.15</v>
          </cell>
        </row>
        <row r="6332">
          <cell r="A6332">
            <v>95376</v>
          </cell>
          <cell r="B6332" t="str">
            <v>CURSO DE CAPACITAÇÃO PARA RASTELEIRO (ENCARGOS COMPLEMENTARES) - HORISTA</v>
          </cell>
          <cell r="C6332" t="str">
            <v>H</v>
          </cell>
          <cell r="D6332">
            <v>0.03</v>
          </cell>
        </row>
        <row r="6333">
          <cell r="A6333">
            <v>95377</v>
          </cell>
          <cell r="B6333" t="str">
            <v>CURSO DE CAPACITAÇÃO PARA SERRALHEIRO (ENCARGOS COMPLEMENTARES) - HORISTA</v>
          </cell>
          <cell r="C6333" t="str">
            <v>H</v>
          </cell>
          <cell r="D6333">
            <v>0.11</v>
          </cell>
        </row>
        <row r="6334">
          <cell r="A6334">
            <v>95378</v>
          </cell>
          <cell r="B6334" t="str">
            <v>CURSO DE CAPACITAÇÃO PARA SERVENTE (ENCARGOS COMPLEMENTARES) - HORISTA</v>
          </cell>
          <cell r="C6334" t="str">
            <v>H</v>
          </cell>
          <cell r="D6334">
            <v>0.16</v>
          </cell>
        </row>
        <row r="6335">
          <cell r="A6335">
            <v>95379</v>
          </cell>
          <cell r="B6335" t="str">
            <v>CURSO DE CAPACITAÇÃO PARA SOLDADOR (ENCARGOS COMPLEMENTARES) - HORISTA</v>
          </cell>
          <cell r="C6335" t="str">
            <v>H</v>
          </cell>
          <cell r="D6335">
            <v>0.11</v>
          </cell>
        </row>
        <row r="6336">
          <cell r="A6336">
            <v>95380</v>
          </cell>
          <cell r="B6336" t="str">
            <v>CURSO DE CAPACITAÇÃO PARA SOLDADOR A (PARA SOLDA A SER TESTADA COM RAIOS  X ) (ENCARGOS COMPLEMENTARES) - HORISTA</v>
          </cell>
          <cell r="C6336" t="str">
            <v>H</v>
          </cell>
          <cell r="D6336">
            <v>0.15</v>
          </cell>
        </row>
        <row r="6337">
          <cell r="A6337">
            <v>95382</v>
          </cell>
          <cell r="B6337" t="str">
            <v>CURSO DE CAPACITAÇÃO PARA TAQUEADOR OU TAQUEIRO (ENCARGOS COMPLEMENTARES) - HORISTA</v>
          </cell>
          <cell r="C6337" t="str">
            <v>H</v>
          </cell>
          <cell r="D6337">
            <v>0.14000000000000001</v>
          </cell>
        </row>
        <row r="6338">
          <cell r="A6338">
            <v>95383</v>
          </cell>
          <cell r="B6338" t="str">
            <v>CURSO DE CAPACITAÇÃO PARA TÉCNICO DE LABORATÓRIO (ENCARGOS COMPLEMENTARES) - HORISTA</v>
          </cell>
          <cell r="C6338" t="str">
            <v>H</v>
          </cell>
          <cell r="D6338">
            <v>0.12</v>
          </cell>
        </row>
        <row r="6339">
          <cell r="A6339">
            <v>95384</v>
          </cell>
          <cell r="B6339" t="str">
            <v>CURSO DE CAPACITAÇÃO PARA TÉCNICO DE SONDAGEM (ENCARGOS COMPLEMENTARES) - HORISTA</v>
          </cell>
          <cell r="C6339" t="str">
            <v>H</v>
          </cell>
          <cell r="D6339">
            <v>0.15</v>
          </cell>
        </row>
        <row r="6340">
          <cell r="A6340">
            <v>95385</v>
          </cell>
          <cell r="B6340" t="str">
            <v>CURSO DE CAPACITAÇÃO PARA TELHADISTA (ENCARGOS COMPLEMENTARES) - HORISTA</v>
          </cell>
          <cell r="C6340" t="str">
            <v>H</v>
          </cell>
          <cell r="D6340">
            <v>0.12</v>
          </cell>
        </row>
        <row r="6341">
          <cell r="A6341">
            <v>95386</v>
          </cell>
          <cell r="B6341" t="str">
            <v>CURSO DE CAPACITAÇÃO PARA TRATORISTA (ENCARGOS COMPLEMENTARES) - HORISTA</v>
          </cell>
          <cell r="C6341" t="str">
            <v>H</v>
          </cell>
          <cell r="D6341">
            <v>0.08</v>
          </cell>
        </row>
        <row r="6342">
          <cell r="A6342">
            <v>95387</v>
          </cell>
          <cell r="B6342" t="str">
            <v>CURSO DE CAPACITAÇÃO PARA VIDRACEIRO (ENCARGOS COMPLEMENTARES) - HORISTA</v>
          </cell>
          <cell r="C6342" t="str">
            <v>H</v>
          </cell>
          <cell r="D6342">
            <v>0.14000000000000001</v>
          </cell>
        </row>
        <row r="6343">
          <cell r="A6343">
            <v>95388</v>
          </cell>
          <cell r="B6343" t="str">
            <v>CURSO DE CAPACITAÇÃO PARA VIGIA NOTURNO (ENCARGOS COMPLEMENTARES) - HORISTA</v>
          </cell>
          <cell r="C6343" t="str">
            <v>H</v>
          </cell>
          <cell r="D6343">
            <v>0.05</v>
          </cell>
        </row>
        <row r="6344">
          <cell r="A6344">
            <v>95389</v>
          </cell>
          <cell r="B6344" t="str">
            <v>CURSO DE CAPACITAÇÃO PARA OPERADOR DE BETONEIRA ESTACIONÁRIA/MISTURADOR (ENCARGOS COMPLEMENTARES) - HORISTA</v>
          </cell>
          <cell r="C6344" t="str">
            <v>H</v>
          </cell>
          <cell r="D6344">
            <v>0.05</v>
          </cell>
        </row>
        <row r="6345">
          <cell r="A6345">
            <v>95390</v>
          </cell>
          <cell r="B6345" t="str">
            <v>CURSO DE CAPACITAÇÃO PARA JARDINEIRO (ENCARGOS COMPLEMENTARES) - HORISTA</v>
          </cell>
          <cell r="C6345" t="str">
            <v>H</v>
          </cell>
          <cell r="D6345">
            <v>0.05</v>
          </cell>
        </row>
        <row r="6346">
          <cell r="A6346">
            <v>95391</v>
          </cell>
          <cell r="B6346" t="str">
            <v>CURSO DE CAPACITAÇÃO PARA DESENHISTA DETALHISTA (ENCARGOS COMPLEMENTARES) - HORISTA</v>
          </cell>
          <cell r="C6346" t="str">
            <v>H</v>
          </cell>
          <cell r="D6346">
            <v>7.0000000000000007E-2</v>
          </cell>
        </row>
        <row r="6347">
          <cell r="A6347">
            <v>95392</v>
          </cell>
          <cell r="B6347" t="str">
            <v>CURSO DE CAPACITAÇÃO PARA ALMOXARIFE (ENCARGOS COMPLEMENTARES) - HORISTA</v>
          </cell>
          <cell r="C6347" t="str">
            <v>H</v>
          </cell>
          <cell r="D6347">
            <v>0.05</v>
          </cell>
        </row>
        <row r="6348">
          <cell r="A6348">
            <v>95393</v>
          </cell>
          <cell r="B6348" t="str">
            <v>CURSO DE CAPACITAÇÃO PARA APONTADOR OU APROPRIADOR (ENCARGOS COMPLEMENTARES) - HORISTA</v>
          </cell>
          <cell r="C6348" t="str">
            <v>H</v>
          </cell>
          <cell r="D6348">
            <v>0.2</v>
          </cell>
        </row>
        <row r="6349">
          <cell r="A6349">
            <v>95394</v>
          </cell>
          <cell r="B6349" t="str">
            <v>CURSO DE CAPACITAÇÃO PARA ARQUITETO DE OBRA JÚNIOR (ENCARGOS COMPLEMENTARES) - HORISTA</v>
          </cell>
          <cell r="C6349" t="str">
            <v>H</v>
          </cell>
          <cell r="D6349">
            <v>0.37</v>
          </cell>
        </row>
        <row r="6350">
          <cell r="A6350">
            <v>95395</v>
          </cell>
          <cell r="B6350" t="str">
            <v>CURSO DE CAPACITAÇÃO PARA ARQUITETO DE OBRA PLENO (ENCARGOS COMPLEMENTARES) - HORISTA</v>
          </cell>
          <cell r="C6350" t="str">
            <v>H</v>
          </cell>
          <cell r="D6350">
            <v>0.53</v>
          </cell>
        </row>
        <row r="6351">
          <cell r="A6351">
            <v>95396</v>
          </cell>
          <cell r="B6351" t="str">
            <v>CURSO DE CAPACITAÇÃO PARA ARQUITETO DE OBRA SÊNIOR (ENCARGOS COMPLEMENTARES) - HORISTA</v>
          </cell>
          <cell r="C6351" t="str">
            <v>H</v>
          </cell>
          <cell r="D6351">
            <v>0.71</v>
          </cell>
        </row>
        <row r="6352">
          <cell r="A6352">
            <v>95397</v>
          </cell>
          <cell r="B6352" t="str">
            <v>CURSO DE CAPACITAÇÃO PARA AUXILIAR DE DESENHISTA (ENCARGOS COMPLEMENTARES) - HORISTA</v>
          </cell>
          <cell r="C6352" t="str">
            <v>H</v>
          </cell>
          <cell r="D6352">
            <v>0.06</v>
          </cell>
        </row>
        <row r="6353">
          <cell r="A6353">
            <v>95398</v>
          </cell>
          <cell r="B6353" t="str">
            <v>CURSO DE CAPACITAÇÃO PARA AUXILIAR DE ESCRITÓRIO (ENCARGOS COMPLEMENTARES) - HORISTA</v>
          </cell>
          <cell r="C6353" t="str">
            <v>H</v>
          </cell>
          <cell r="D6353">
            <v>0.04</v>
          </cell>
        </row>
        <row r="6354">
          <cell r="A6354">
            <v>95399</v>
          </cell>
          <cell r="B6354" t="str">
            <v>CURSO DE CAPACITAÇÃO PARA DESENHISTA COPISTA (ENCARGOS COMPLEMENTARES) - HORISTA</v>
          </cell>
          <cell r="C6354" t="str">
            <v>H</v>
          </cell>
          <cell r="D6354">
            <v>0.05</v>
          </cell>
        </row>
        <row r="6355">
          <cell r="A6355">
            <v>95400</v>
          </cell>
          <cell r="B6355" t="str">
            <v>CURSO DE CAPACITAÇÃO PARA DESENHISTA PROJETISTA (ENCARGOS COMPLEMENTARES) - HORISTA</v>
          </cell>
          <cell r="C6355" t="str">
            <v>H</v>
          </cell>
          <cell r="D6355">
            <v>0.06</v>
          </cell>
        </row>
        <row r="6356">
          <cell r="A6356">
            <v>95401</v>
          </cell>
          <cell r="B6356" t="str">
            <v>CURSO DE CAPACITAÇÃO PARA ENCARREGADO GERAL (ENCARGOS COMPLEMENTARES) - HORISTA</v>
          </cell>
          <cell r="C6356" t="str">
            <v>H</v>
          </cell>
          <cell r="D6356">
            <v>0.28999999999999998</v>
          </cell>
        </row>
        <row r="6357">
          <cell r="A6357">
            <v>95402</v>
          </cell>
          <cell r="B6357" t="str">
            <v>CURSO DE CAPACITAÇÃO PARA ENGENHEIRO CIVIL DE OBRA JÚNIOR (ENCARGOS COMPLEMENTARES) - HORISTA</v>
          </cell>
          <cell r="C6357" t="str">
            <v>H</v>
          </cell>
          <cell r="D6357">
            <v>0.91</v>
          </cell>
        </row>
        <row r="6358">
          <cell r="A6358">
            <v>95403</v>
          </cell>
          <cell r="B6358" t="str">
            <v>CURSO DE CAPACITAÇÃO PARA ENGENHEIRO CIVIL DE OBRA PLENO (ENCARGOS COMPLEMENTARES) - HORISTA</v>
          </cell>
          <cell r="C6358" t="str">
            <v>H</v>
          </cell>
          <cell r="D6358">
            <v>1.04</v>
          </cell>
        </row>
        <row r="6359">
          <cell r="A6359">
            <v>95404</v>
          </cell>
          <cell r="B6359" t="str">
            <v>CURSO DE CAPACITAÇÃO PARA ENGENHEIRO CIVIL DE OBRA SÊNIOR (ENCARGOS COMPLEMENTARES) - HORISTA</v>
          </cell>
          <cell r="C6359" t="str">
            <v>H</v>
          </cell>
          <cell r="D6359">
            <v>1.42</v>
          </cell>
        </row>
        <row r="6360">
          <cell r="A6360">
            <v>95405</v>
          </cell>
          <cell r="B6360" t="str">
            <v>CURSO DE CAPACITAÇÃO PARA MESTRE DE OBRAS (ENCARGOS COMPLEMENTARES) - HORISTA</v>
          </cell>
          <cell r="C6360" t="str">
            <v>H</v>
          </cell>
          <cell r="D6360">
            <v>0.44</v>
          </cell>
        </row>
        <row r="6361">
          <cell r="A6361">
            <v>95406</v>
          </cell>
          <cell r="B6361" t="str">
            <v>CURSO DE CAPACITAÇÃO PARA TOPÓGRAFO (ENCARGOS COMPLEMENTARES) - HORISTA</v>
          </cell>
          <cell r="C6361" t="str">
            <v>H</v>
          </cell>
          <cell r="D6361">
            <v>0.08</v>
          </cell>
        </row>
        <row r="6362">
          <cell r="A6362">
            <v>95407</v>
          </cell>
          <cell r="B6362" t="str">
            <v>CURSO DE CAPACITAÇÃO PARA ENGENHEIRO ELETRICISTA (ENCARGOS COMPLEMENTARES) - HORISTA</v>
          </cell>
          <cell r="C6362" t="str">
            <v>H</v>
          </cell>
          <cell r="D6362">
            <v>2.0099999999999998</v>
          </cell>
        </row>
        <row r="6363">
          <cell r="A6363">
            <v>95408</v>
          </cell>
          <cell r="B6363" t="str">
            <v>CURSO DE CAPACITAÇÃO  PARA MOTORISTA DE CAMINHÃO (ENCARGOS COMPLEMENTARES) - MENSALISTA</v>
          </cell>
          <cell r="C6363" t="str">
            <v>MES</v>
          </cell>
          <cell r="D6363">
            <v>6.88</v>
          </cell>
        </row>
        <row r="6364">
          <cell r="A6364">
            <v>95409</v>
          </cell>
          <cell r="B6364" t="str">
            <v>CURSO DE CAPACITAÇÃO PARA DESENHISTA DETALHISTA (ENCARGOS COMPLEMENTARES) - MENSALISTA</v>
          </cell>
          <cell r="C6364" t="str">
            <v>MES</v>
          </cell>
          <cell r="D6364">
            <v>8.41</v>
          </cell>
        </row>
        <row r="6365">
          <cell r="A6365">
            <v>95410</v>
          </cell>
          <cell r="B6365" t="str">
            <v>CURSO DE CAPACITAÇÃO PARA DESENHISTA COPISTA (ENCARGOS COMPLEMENTARES) - MENSALISTA</v>
          </cell>
          <cell r="C6365" t="str">
            <v>MES</v>
          </cell>
          <cell r="D6365">
            <v>6.35</v>
          </cell>
        </row>
        <row r="6366">
          <cell r="A6366">
            <v>95411</v>
          </cell>
          <cell r="B6366" t="str">
            <v>CURSO DE CAPACITAÇÃO PARA DESENHISTA PROJETISTA (ENCARGOS COMPLEMENTARES) - MENSALISTA</v>
          </cell>
          <cell r="C6366" t="str">
            <v>MES</v>
          </cell>
          <cell r="D6366">
            <v>6.72</v>
          </cell>
        </row>
        <row r="6367">
          <cell r="A6367">
            <v>95412</v>
          </cell>
          <cell r="B6367" t="str">
            <v>CURSO DE CAPACITAÇÃO PARA AUXILIAR DE DESENHISTA (ENCARGOS COMPLEMENTARES) - MENSALISTA</v>
          </cell>
          <cell r="C6367" t="str">
            <v>MES</v>
          </cell>
          <cell r="D6367">
            <v>6.72</v>
          </cell>
        </row>
        <row r="6368">
          <cell r="A6368">
            <v>95413</v>
          </cell>
          <cell r="B6368" t="str">
            <v>CURSO DE CAPACITAÇÃO PARA ALMOXARIFE (ENCARGOS COMPLEMENTARES) - MENSALISTA</v>
          </cell>
          <cell r="C6368" t="str">
            <v>MES</v>
          </cell>
          <cell r="D6368">
            <v>7.12</v>
          </cell>
        </row>
        <row r="6369">
          <cell r="A6369">
            <v>95414</v>
          </cell>
          <cell r="B6369" t="str">
            <v>CURSO DE CAPACITAÇÃO PARA APONTADOR OU APROPRIADOR (ENCARGOS COMPLEMENTARES) - MENSALISTA</v>
          </cell>
          <cell r="C6369" t="str">
            <v>MES</v>
          </cell>
          <cell r="D6369">
            <v>28.42</v>
          </cell>
        </row>
        <row r="6370">
          <cell r="A6370">
            <v>95415</v>
          </cell>
          <cell r="B6370" t="str">
            <v>CURSO DE CAPACITAÇÃO PARA ENGENHEIRO CIVIL DE OBRA JÚNIOR (ENCARGOS COMPLEMENTARES) - MENSALISTA</v>
          </cell>
          <cell r="C6370" t="str">
            <v>MES</v>
          </cell>
          <cell r="D6370">
            <v>124.46</v>
          </cell>
        </row>
        <row r="6371">
          <cell r="A6371">
            <v>95416</v>
          </cell>
          <cell r="B6371" t="str">
            <v>CURSO DE CAPACITAÇÃO PARA AUXILIAR DE ESCRITÓRIO (ENCARGOS COMPLEMENTARES) - MENSALISTA</v>
          </cell>
          <cell r="C6371" t="str">
            <v>MES</v>
          </cell>
          <cell r="D6371">
            <v>5.74</v>
          </cell>
        </row>
        <row r="6372">
          <cell r="A6372">
            <v>95417</v>
          </cell>
          <cell r="B6372" t="str">
            <v>CURSO DE CAPACITAÇÃO PARA ENGENHEIRO CIVIL DE OBRA PLENO (ENCARGOS COMPLEMENTARES) - MENSALISTA</v>
          </cell>
          <cell r="C6372" t="str">
            <v>MES</v>
          </cell>
          <cell r="D6372">
            <v>141.66</v>
          </cell>
        </row>
        <row r="6373">
          <cell r="A6373">
            <v>95418</v>
          </cell>
          <cell r="B6373" t="str">
            <v>CURSO DE CAPACITAÇÃO PARA ENGENHEIRO CIVIL DE OBRA SÊNIOR (ENCARGOS COMPLEMENTARES) - MENSALISTA</v>
          </cell>
          <cell r="C6373" t="str">
            <v>MES</v>
          </cell>
          <cell r="D6373">
            <v>193.65</v>
          </cell>
        </row>
        <row r="6374">
          <cell r="A6374">
            <v>95419</v>
          </cell>
          <cell r="B6374" t="str">
            <v>CURSO DE CAPACITAÇÃO PARA ARQUITETO JÚNIOR (ENCARGOS COMPLEMENTARES) - MENSALISTA</v>
          </cell>
          <cell r="C6374" t="str">
            <v>MES</v>
          </cell>
          <cell r="D6374">
            <v>51.75</v>
          </cell>
        </row>
        <row r="6375">
          <cell r="A6375">
            <v>95420</v>
          </cell>
          <cell r="B6375" t="str">
            <v>CURSO DE CAPACITAÇÃO PARA ARQUITETO PLENO (ENCARGOS COMPLEMENTARES) - MENSALISTA</v>
          </cell>
          <cell r="C6375" t="str">
            <v>MES</v>
          </cell>
          <cell r="D6375">
            <v>73.510000000000005</v>
          </cell>
        </row>
        <row r="6376">
          <cell r="A6376">
            <v>95421</v>
          </cell>
          <cell r="B6376" t="str">
            <v>CURSO DE CAPACITAÇÃO PARA ARQUITETO SÊNIOR (ENCARGOS COMPLEMENTARES) - MENSALISTA</v>
          </cell>
          <cell r="C6376" t="str">
            <v>MES</v>
          </cell>
          <cell r="D6376">
            <v>97.18</v>
          </cell>
        </row>
        <row r="6377">
          <cell r="A6377">
            <v>95422</v>
          </cell>
          <cell r="B6377" t="str">
            <v>CURSO DE CAPACITAÇÃO PARA ENCARREGADO GERAL DE OBRAS (ENCARGOS COMPLEMENTARES) - MENSALISTA</v>
          </cell>
          <cell r="C6377" t="str">
            <v>MES</v>
          </cell>
          <cell r="D6377">
            <v>39.56</v>
          </cell>
        </row>
        <row r="6378">
          <cell r="A6378">
            <v>95423</v>
          </cell>
          <cell r="B6378" t="str">
            <v>CURSO DE CAPACITAÇÃO PARA MESTRE DE OBRAS (ENCARGOS COMPLEMENTARES) - MENSALISTA</v>
          </cell>
          <cell r="C6378" t="str">
            <v>MES</v>
          </cell>
          <cell r="D6378">
            <v>60.05</v>
          </cell>
        </row>
        <row r="6379">
          <cell r="A6379">
            <v>95424</v>
          </cell>
          <cell r="B6379" t="str">
            <v>CURSO DE CAPACITAÇÃO PARA TOPÓGRAFO (ENCARGOS COMPLEMENTARES) - MENSALISTA</v>
          </cell>
          <cell r="C6379" t="str">
            <v>MES</v>
          </cell>
          <cell r="D6379">
            <v>11.76</v>
          </cell>
        </row>
        <row r="6380">
          <cell r="A6380">
            <v>100288</v>
          </cell>
          <cell r="B6380" t="str">
            <v>CURSO DE CAPACITAÇÃO PARA VIGIA DIURNO (ENCARGOS COMPLEMENTARES) - HORISTA</v>
          </cell>
          <cell r="C6380" t="str">
            <v>H</v>
          </cell>
          <cell r="D6380">
            <v>0.04</v>
          </cell>
        </row>
        <row r="6381">
          <cell r="A6381">
            <v>100289</v>
          </cell>
          <cell r="B6381" t="str">
            <v>VIGIA DIURNO COM ENCARGOS COMPLEMENTARES</v>
          </cell>
          <cell r="C6381" t="str">
            <v>H</v>
          </cell>
          <cell r="D6381">
            <v>16.28</v>
          </cell>
        </row>
        <row r="6382">
          <cell r="A6382">
            <v>100290</v>
          </cell>
          <cell r="B6382" t="str">
            <v>CURSO DE CAPACITAÇÃO PARA AUXILIAR DE ALMOXARIFE (ENCARGOS COMPLEMENTARES) - HORISTA</v>
          </cell>
          <cell r="C6382" t="str">
            <v>H</v>
          </cell>
          <cell r="D6382">
            <v>0.03</v>
          </cell>
        </row>
        <row r="6383">
          <cell r="A6383">
            <v>100291</v>
          </cell>
          <cell r="B6383" t="str">
            <v>CURSO DE CAPACITAÇÃO PARA AJUDANTE DE PINTOR (ENCARGOS COMPLEMENTARES) - HORISTA</v>
          </cell>
          <cell r="C6383" t="str">
            <v>H</v>
          </cell>
          <cell r="D6383">
            <v>0.1</v>
          </cell>
        </row>
        <row r="6384">
          <cell r="A6384">
            <v>100292</v>
          </cell>
          <cell r="B6384" t="str">
            <v>CURSO DE CAPACITAÇÃO PARA COORDENADOR/GERENTE DE OBRA (ENCARGOS COMPLEMENTARES) - HORISTA</v>
          </cell>
          <cell r="C6384" t="str">
            <v>H</v>
          </cell>
          <cell r="D6384">
            <v>0.46</v>
          </cell>
        </row>
        <row r="6385">
          <cell r="A6385">
            <v>100293</v>
          </cell>
          <cell r="B6385" t="str">
            <v>CURSO DE CAPACITAÇÃO PARA AUXILIAR DE AZULEJISTA (ENCARGOS COMPLEMENTARES) - HORISTA</v>
          </cell>
          <cell r="C6385" t="str">
            <v>H</v>
          </cell>
          <cell r="D6385">
            <v>0.11</v>
          </cell>
        </row>
        <row r="6386">
          <cell r="A6386">
            <v>100294</v>
          </cell>
          <cell r="B6386" t="str">
            <v>CURSO DE CAPACITAÇÃO PARA ARQUITETO PAISAGISTA (ENCARGOS COMPLEMENTARES) - HORISTA</v>
          </cell>
          <cell r="C6386" t="str">
            <v>H</v>
          </cell>
          <cell r="D6386">
            <v>0.21</v>
          </cell>
        </row>
        <row r="6387">
          <cell r="A6387">
            <v>100295</v>
          </cell>
          <cell r="B6387" t="str">
            <v>CURSO DE CAPACITAÇÃO PARA MONTADOR DE ELETROELETRONICOS (ENCARGOS COMPLEMENTARES) - HORISTA</v>
          </cell>
          <cell r="C6387" t="str">
            <v>H</v>
          </cell>
          <cell r="D6387">
            <v>0.32</v>
          </cell>
        </row>
        <row r="6388">
          <cell r="A6388">
            <v>100296</v>
          </cell>
          <cell r="B6388" t="str">
            <v>CURSO DE CAPACITAÇÃO PARA ENGENHEIRO CIVIL JUNIOR (ENCARGOS COMPLEMENTARES) - HORISTA</v>
          </cell>
          <cell r="C6388" t="str">
            <v>H</v>
          </cell>
          <cell r="D6388">
            <v>0.72</v>
          </cell>
        </row>
        <row r="6389">
          <cell r="A6389">
            <v>100297</v>
          </cell>
          <cell r="B6389" t="str">
            <v>CURSO DE CAPACITAÇÃO PARA ENGENHEIRO CIVIL PLENO (ENCARGOS COMPLEMENTARES) - HORISTA</v>
          </cell>
          <cell r="C6389" t="str">
            <v>H</v>
          </cell>
          <cell r="D6389">
            <v>0.81</v>
          </cell>
        </row>
        <row r="6390">
          <cell r="A6390">
            <v>100298</v>
          </cell>
          <cell r="B6390" t="str">
            <v>CURSO DE CAPACITAÇÃO PARA MECÂNICO DE REFRIGERAÇÃO (ENCARGOS COMPLEMENTARES) - HORISTA</v>
          </cell>
          <cell r="C6390" t="str">
            <v>H</v>
          </cell>
          <cell r="D6390">
            <v>0.39</v>
          </cell>
        </row>
        <row r="6391">
          <cell r="A6391">
            <v>100299</v>
          </cell>
          <cell r="B6391" t="str">
            <v>CURSO DE CAPACITAÇÃO PARA TÉCNICO EM SEGURANÇA DO TRABALHO (ENCARGOS COMPLEMENTARES) - HORISTA</v>
          </cell>
          <cell r="C6391" t="str">
            <v>H</v>
          </cell>
          <cell r="D6391">
            <v>0.27</v>
          </cell>
        </row>
        <row r="6392">
          <cell r="A6392">
            <v>100300</v>
          </cell>
          <cell r="B6392" t="str">
            <v>AUXILIAR DE ALMOXARIFE COM ENCARGOS COMPLEMENTARES</v>
          </cell>
          <cell r="C6392" t="str">
            <v>H</v>
          </cell>
          <cell r="D6392">
            <v>12.49</v>
          </cell>
        </row>
        <row r="6393">
          <cell r="A6393">
            <v>100301</v>
          </cell>
          <cell r="B6393" t="str">
            <v>AJUDANTE DE PINTOR COM ENCARGOS COMPLEMENTARES</v>
          </cell>
          <cell r="C6393" t="str">
            <v>H</v>
          </cell>
          <cell r="D6393">
            <v>16.78</v>
          </cell>
        </row>
        <row r="6394">
          <cell r="A6394">
            <v>100302</v>
          </cell>
          <cell r="B6394" t="str">
            <v>COORDENADOR/GERENTE DE OBRA COM ENCARGOS COMPLEMENTARES</v>
          </cell>
          <cell r="C6394" t="str">
            <v>H</v>
          </cell>
          <cell r="D6394">
            <v>133.43</v>
          </cell>
        </row>
        <row r="6395">
          <cell r="A6395">
            <v>100303</v>
          </cell>
          <cell r="B6395" t="str">
            <v>AUXILIAR DE AZULEJISTA COM ENCARGOS COMPLEMENTARES</v>
          </cell>
          <cell r="C6395" t="str">
            <v>H</v>
          </cell>
          <cell r="D6395">
            <v>15.73</v>
          </cell>
        </row>
        <row r="6396">
          <cell r="A6396">
            <v>100304</v>
          </cell>
          <cell r="B6396" t="str">
            <v>ARQUITETO PAISAGISTA COM ENCARGOS COMPLEMENTARES</v>
          </cell>
          <cell r="C6396" t="str">
            <v>H</v>
          </cell>
          <cell r="D6396">
            <v>63.85</v>
          </cell>
        </row>
        <row r="6397">
          <cell r="A6397">
            <v>100305</v>
          </cell>
          <cell r="B6397" t="str">
            <v>ENGENHEIRO CIVIL JUNIOR COM ENCARGOS COMPLEMENTARES</v>
          </cell>
          <cell r="C6397" t="str">
            <v>H</v>
          </cell>
          <cell r="D6397">
            <v>93.05</v>
          </cell>
        </row>
        <row r="6398">
          <cell r="A6398">
            <v>100306</v>
          </cell>
          <cell r="B6398" t="str">
            <v>ENGENHEIRO CIVIL PLENO COM ENCARGOS COMPLEMENTARES</v>
          </cell>
          <cell r="C6398" t="str">
            <v>H</v>
          </cell>
          <cell r="D6398">
            <v>104.86</v>
          </cell>
        </row>
        <row r="6399">
          <cell r="A6399">
            <v>100307</v>
          </cell>
          <cell r="B6399" t="str">
            <v>MONTADOR DE ELETROELETRÔNICOS COM ENCARGOS COMPLEMENTARES</v>
          </cell>
          <cell r="C6399" t="str">
            <v>H</v>
          </cell>
          <cell r="D6399">
            <v>20.16</v>
          </cell>
        </row>
        <row r="6400">
          <cell r="A6400">
            <v>100308</v>
          </cell>
          <cell r="B6400" t="str">
            <v>MECÂNICO DE REFRIGERAÇÃO COM ENCARGOS COMPLEMENTARES</v>
          </cell>
          <cell r="C6400" t="str">
            <v>H</v>
          </cell>
          <cell r="D6400">
            <v>22.13</v>
          </cell>
        </row>
        <row r="6401">
          <cell r="A6401">
            <v>100309</v>
          </cell>
          <cell r="B6401" t="str">
            <v>TÉCNICO EM SEGURAÇA DO TRABALHO COM ENCARGOS COMPLEMENTARES</v>
          </cell>
          <cell r="C6401" t="str">
            <v>H</v>
          </cell>
          <cell r="D6401">
            <v>23.88</v>
          </cell>
        </row>
        <row r="6402">
          <cell r="A6402">
            <v>100310</v>
          </cell>
          <cell r="B6402" t="str">
            <v>CURSO DE CAPACITAÇÃO PARA AUXILIAR DE ALMOXARIFE (ENCARGOS COMPLEMENTARES) - MENSALISTA</v>
          </cell>
          <cell r="C6402" t="str">
            <v>MES</v>
          </cell>
          <cell r="D6402">
            <v>5.45</v>
          </cell>
        </row>
        <row r="6403">
          <cell r="A6403">
            <v>100311</v>
          </cell>
          <cell r="B6403" t="str">
            <v>CURSO DE CAPACITAÇÃO PARA COORDENADOR/GERENTE DE OBRA (ENCARGOS COMPLEMENTARES) - MENSALISTA</v>
          </cell>
          <cell r="C6403" t="str">
            <v>MES</v>
          </cell>
          <cell r="D6403">
            <v>63.15</v>
          </cell>
        </row>
        <row r="6404">
          <cell r="A6404">
            <v>100312</v>
          </cell>
          <cell r="B6404" t="str">
            <v>CURSO DE CAPACITAÇÃO PARA ARQUITETO PAISAGISTA (ENCARGOS COMPLEMENTARES) - MENSALISTA</v>
          </cell>
          <cell r="C6404" t="str">
            <v>MES</v>
          </cell>
          <cell r="D6404">
            <v>29.98</v>
          </cell>
        </row>
        <row r="6405">
          <cell r="A6405">
            <v>100313</v>
          </cell>
          <cell r="B6405" t="str">
            <v>CURSO DE CAPACITAÇÃO PARA ENGENHEIRO CIVIL JUNIOR (ENCARGOS COMPLEMENTARES) - MENSALISTA</v>
          </cell>
          <cell r="C6405" t="str">
            <v>MES</v>
          </cell>
          <cell r="D6405">
            <v>98.75</v>
          </cell>
        </row>
        <row r="6406">
          <cell r="A6406">
            <v>100314</v>
          </cell>
          <cell r="B6406" t="str">
            <v>CURSO DE CAPACITAÇÃO PARA ENGENHEIRO CIVIL PLENO (ENCARGOS COMPLEMENTARES) - MENSALISTA</v>
          </cell>
          <cell r="C6406" t="str">
            <v>MES</v>
          </cell>
          <cell r="D6406">
            <v>111.41</v>
          </cell>
        </row>
        <row r="6407">
          <cell r="A6407">
            <v>100315</v>
          </cell>
          <cell r="B6407" t="str">
            <v>CURSO DE CAPACITAÇÃO PARA TÉCNICO EM SEGURANÇA DO TRABALHO (ENCARGOS COMPLEMENTARES) - MENSALISTA</v>
          </cell>
          <cell r="C6407" t="str">
            <v>MES</v>
          </cell>
          <cell r="D6407">
            <v>37.979999999999997</v>
          </cell>
        </row>
        <row r="6408">
          <cell r="A6408">
            <v>100316</v>
          </cell>
          <cell r="B6408" t="str">
            <v>AUXILIAR DE ALMOXARIFE COM ENCARGOS COMPLEMENTARES</v>
          </cell>
          <cell r="C6408" t="str">
            <v>MES</v>
          </cell>
          <cell r="D6408">
            <v>2226.8200000000002</v>
          </cell>
        </row>
        <row r="6409">
          <cell r="A6409">
            <v>100317</v>
          </cell>
          <cell r="B6409" t="str">
            <v>COORDENADOR / GERENTE DE OBRA COM ENCARGOS COMPLEMENTARES</v>
          </cell>
          <cell r="C6409" t="str">
            <v>MES</v>
          </cell>
          <cell r="D6409">
            <v>23643.42</v>
          </cell>
        </row>
        <row r="6410">
          <cell r="A6410">
            <v>100318</v>
          </cell>
          <cell r="B6410" t="str">
            <v>ARQUITETO PAISAGISTA COM ENCARGOS COMPLEMENTARES</v>
          </cell>
          <cell r="C6410" t="str">
            <v>MES</v>
          </cell>
          <cell r="D6410">
            <v>11324.81</v>
          </cell>
        </row>
        <row r="6411">
          <cell r="A6411">
            <v>100319</v>
          </cell>
          <cell r="B6411" t="str">
            <v>ENGENHEIRO CIVIL JUNIOR COM ENCARGOS COMPLEMENTARES</v>
          </cell>
          <cell r="C6411" t="str">
            <v>MES</v>
          </cell>
          <cell r="D6411">
            <v>16477.27</v>
          </cell>
        </row>
        <row r="6412">
          <cell r="A6412">
            <v>100320</v>
          </cell>
          <cell r="B6412" t="str">
            <v>ENGENHEIRO CIVIL PLENO COM ENCARGOS COMPLEMENTARES</v>
          </cell>
          <cell r="C6412" t="str">
            <v>MES</v>
          </cell>
          <cell r="D6412">
            <v>18565.43</v>
          </cell>
        </row>
        <row r="6413">
          <cell r="A6413">
            <v>100321</v>
          </cell>
          <cell r="B6413" t="str">
            <v>TÉCNICO EM SEGURANÇA DO TRABALHO COM ENCARGOS COMPLEMENTARES</v>
          </cell>
          <cell r="C6413" t="str">
            <v>MES</v>
          </cell>
          <cell r="D6413">
            <v>4237.29</v>
          </cell>
        </row>
        <row r="6414">
          <cell r="A6414">
            <v>100533</v>
          </cell>
          <cell r="B6414" t="str">
            <v>TECNICO DE EDIFICACOES COM ENCARGOS COMPLEMENTARES</v>
          </cell>
          <cell r="C6414" t="str">
            <v>H</v>
          </cell>
          <cell r="D6414">
            <v>19.53</v>
          </cell>
        </row>
        <row r="6415">
          <cell r="A6415">
            <v>100534</v>
          </cell>
          <cell r="B6415" t="str">
            <v>TECNICO DE EDIFICACOES COM ENCARGOS COMPLEMENTARES</v>
          </cell>
          <cell r="C6415" t="str">
            <v>MES</v>
          </cell>
          <cell r="D6415">
            <v>2774.81</v>
          </cell>
        </row>
        <row r="6416">
          <cell r="A6416">
            <v>100535</v>
          </cell>
          <cell r="B6416" t="str">
            <v>CURSO DE CAPACITAÇÃO PARA TECNICO DE EDIFICACOES (ENCARGOS COMPLEMENTARES) - HORISTA</v>
          </cell>
          <cell r="C6416" t="str">
            <v>H</v>
          </cell>
          <cell r="D6416">
            <v>0.22</v>
          </cell>
        </row>
        <row r="6417">
          <cell r="A6417">
            <v>100536</v>
          </cell>
          <cell r="B6417" t="str">
            <v>CURSO DE CAPACITAÇÃO PARA TECNICO DE EDIFICACOES (ENCARGOS COMPLEMENTARES) - MENSALISTA</v>
          </cell>
          <cell r="C6417" t="str">
            <v>MES</v>
          </cell>
          <cell r="D6417">
            <v>24.22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TICO_PAC_OBRA_3000"/>
      <sheetName val="ANALIT_PAC_OBRA_3000"/>
      <sheetName val="CRONOGRAMA"/>
      <sheetName val="BDI"/>
      <sheetName val="ANALISE_PAC_OBRA_3000"/>
      <sheetName val="COMPOSIÇÃO"/>
      <sheetName val="Plan1"/>
      <sheetName val="Mat Asf"/>
      <sheetName val="aterro pontesul"/>
      <sheetName val="dmt_ev"/>
    </sheetNames>
    <sheetDataSet>
      <sheetData sheetId="0"/>
      <sheetData sheetId="1"/>
      <sheetData sheetId="2"/>
      <sheetData sheetId="3"/>
      <sheetData sheetId="4"/>
      <sheetData sheetId="5"/>
      <sheetData sheetId="6">
        <row r="2">
          <cell r="A2" t="str">
            <v/>
          </cell>
          <cell r="B2" t="str">
            <v>S U M Á R I O</v>
          </cell>
          <cell r="C2" t="str">
            <v/>
          </cell>
          <cell r="D2" t="str">
            <v/>
          </cell>
        </row>
        <row r="3">
          <cell r="A3" t="str">
            <v>DADOS DO RELAT</v>
          </cell>
          <cell r="B3" t="str">
            <v>RIO</v>
          </cell>
          <cell r="C3" t="str">
            <v/>
          </cell>
          <cell r="D3" t="str">
            <v/>
          </cell>
        </row>
        <row r="4">
          <cell r="A4" t="str">
            <v>+-------------</v>
          </cell>
          <cell r="B4" t="str">
            <v>----------------------------------------------------------------------</v>
          </cell>
          <cell r="C4" t="str">
            <v>--------------------</v>
          </cell>
          <cell r="D4" t="str">
            <v>----------------------</v>
          </cell>
        </row>
        <row r="5">
          <cell r="A5" t="str">
            <v>| NOME</v>
          </cell>
          <cell r="B5" t="str">
            <v>PCI.817-01</v>
          </cell>
          <cell r="C5" t="str">
            <v>EMIS</v>
          </cell>
          <cell r="D5" t="str">
            <v>ÃO : 18/10/2011 18:36:</v>
          </cell>
        </row>
        <row r="6">
          <cell r="A6" t="str">
            <v>| DESCRIÇÃO</v>
          </cell>
          <cell r="B6" t="str">
            <v>Custos de Composição – Sintético</v>
          </cell>
          <cell r="C6" t="str">
            <v/>
          </cell>
          <cell r="D6" t="str">
            <v/>
          </cell>
        </row>
        <row r="7">
          <cell r="A7" t="str">
            <v>| VERSÃO</v>
          </cell>
          <cell r="B7" t="str">
            <v>00</v>
          </cell>
          <cell r="C7" t="str">
            <v/>
          </cell>
          <cell r="D7" t="str">
            <v/>
          </cell>
        </row>
        <row r="8">
          <cell r="A8" t="str">
            <v>+-------------</v>
          </cell>
          <cell r="B8" t="str">
            <v>----------------------------------------------------------------------</v>
          </cell>
          <cell r="C8" t="str">
            <v>--------------------</v>
          </cell>
          <cell r="D8" t="str">
            <v>----------------------</v>
          </cell>
        </row>
        <row r="9">
          <cell r="A9" t="str">
            <v>DADOS DA SOLIC</v>
          </cell>
          <cell r="B9" t="str">
            <v>TAÇÃO</v>
          </cell>
          <cell r="C9" t="str">
            <v/>
          </cell>
          <cell r="D9" t="str">
            <v/>
          </cell>
        </row>
        <row r="10">
          <cell r="A10" t="str">
            <v>+-------------</v>
          </cell>
          <cell r="B10" t="str">
            <v>----------------------------------------------------------------------</v>
          </cell>
          <cell r="C10" t="str">
            <v>--------------------</v>
          </cell>
          <cell r="D10" t="str">
            <v>----------------------</v>
          </cell>
        </row>
        <row r="11">
          <cell r="A11" t="str">
            <v>| PROTOCOLO</v>
          </cell>
          <cell r="B11" t="str">
            <v>000123658</v>
          </cell>
          <cell r="C11" t="str">
            <v/>
          </cell>
          <cell r="D11" t="str">
            <v/>
          </cell>
        </row>
        <row r="12">
          <cell r="A12" t="str">
            <v>| USUÁRIO</v>
          </cell>
          <cell r="B12" t="str">
            <v>C111995 - LUCIANO KANACILO</v>
          </cell>
          <cell r="C12" t="str">
            <v/>
          </cell>
          <cell r="D12" t="str">
            <v/>
          </cell>
        </row>
        <row r="13">
          <cell r="A13" t="str">
            <v>| LOTAÇÃO</v>
          </cell>
          <cell r="B13" t="str">
            <v>NACIONAL</v>
          </cell>
          <cell r="C13" t="str">
            <v/>
          </cell>
          <cell r="D13" t="str">
            <v/>
          </cell>
        </row>
        <row r="14">
          <cell r="A14" t="str">
            <v>| PARÂMETROS</v>
          </cell>
          <cell r="B14" t="str">
            <v/>
          </cell>
          <cell r="C14" t="str">
            <v/>
          </cell>
          <cell r="D14" t="str">
            <v/>
          </cell>
        </row>
        <row r="15">
          <cell r="A15" t="str">
            <v>|</v>
          </cell>
          <cell r="B15" t="str">
            <v>ABRANGÊNCIA : NACIONAL</v>
          </cell>
          <cell r="C15" t="str">
            <v/>
          </cell>
          <cell r="D15" t="str">
            <v/>
          </cell>
        </row>
        <row r="16">
          <cell r="A16" t="str">
            <v>|</v>
          </cell>
          <cell r="B16" t="str">
            <v>LOCALIDADE : CUIABA</v>
          </cell>
          <cell r="C16" t="str">
            <v/>
          </cell>
          <cell r="D16" t="str">
            <v/>
          </cell>
        </row>
        <row r="17">
          <cell r="A17" t="str">
            <v>|</v>
          </cell>
          <cell r="B17" t="str">
            <v>VÍNCULO : CAIXA REFERENCIAL</v>
          </cell>
          <cell r="C17" t="str">
            <v/>
          </cell>
          <cell r="D17" t="str">
            <v/>
          </cell>
        </row>
        <row r="18">
          <cell r="A18" t="str">
            <v>|</v>
          </cell>
          <cell r="B18" t="str">
            <v>DATA DE PREÇO : 07/2011</v>
          </cell>
          <cell r="C18" t="str">
            <v/>
          </cell>
          <cell r="D18" t="str">
            <v/>
          </cell>
        </row>
        <row r="19">
          <cell r="A19" t="str">
            <v>|</v>
          </cell>
          <cell r="B19" t="str">
            <v>DATA DE RT : 01/07/2011</v>
          </cell>
          <cell r="C19" t="str">
            <v/>
          </cell>
          <cell r="D19" t="str">
            <v/>
          </cell>
        </row>
        <row r="20">
          <cell r="A20" t="str">
            <v>|</v>
          </cell>
          <cell r="B20" t="str">
            <v>NÍVEL DE PREÇO : MEDIANO</v>
          </cell>
          <cell r="C20" t="str">
            <v/>
          </cell>
          <cell r="D20" t="str">
            <v/>
          </cell>
        </row>
        <row r="21">
          <cell r="A21" t="str">
            <v>|</v>
          </cell>
          <cell r="B21" t="str">
            <v>ENCARGOS : S</v>
          </cell>
          <cell r="C21" t="str">
            <v/>
          </cell>
          <cell r="D21" t="str">
            <v/>
          </cell>
        </row>
        <row r="22">
          <cell r="A22" t="str">
            <v>|</v>
          </cell>
          <cell r="B22" t="str">
            <v>CLASSES A SUPRIMIR : NENHUMA</v>
          </cell>
          <cell r="C22" t="str">
            <v/>
          </cell>
          <cell r="D22" t="str">
            <v/>
          </cell>
        </row>
        <row r="23">
          <cell r="A23" t="str">
            <v>|</v>
          </cell>
          <cell r="B23" t="str">
            <v/>
          </cell>
          <cell r="C23" t="str">
            <v/>
          </cell>
          <cell r="D23" t="str">
            <v/>
          </cell>
        </row>
        <row r="24">
          <cell r="A24" t="str">
            <v>+-------------</v>
          </cell>
          <cell r="B24" t="str">
            <v>----------------------------------------------------------------------</v>
          </cell>
          <cell r="C24" t="str">
            <v>--------------------</v>
          </cell>
          <cell r="D24" t="str">
            <v>----------------------</v>
          </cell>
        </row>
        <row r="25">
          <cell r="A25" t="str">
            <v>PCI.817.01 - C</v>
          </cell>
          <cell r="B25" t="str">
            <v>STO DE COMPOSIÇÕES - SINTÉTICO</v>
          </cell>
          <cell r="C25" t="str">
            <v>EMISSãO:</v>
          </cell>
          <cell r="D25" t="str">
            <v>18/10/2011 AS 18:36:49</v>
          </cell>
        </row>
        <row r="26">
          <cell r="A26" t="str">
            <v>ENCARGOS SOCIA</v>
          </cell>
          <cell r="B26" t="str">
            <v>S SOBRE PREÇOS DA MÃO-DE-OBRA: 121,20%(HORA) 80,71%(MÊS)</v>
          </cell>
          <cell r="C26" t="str">
            <v/>
          </cell>
          <cell r="D26" t="str">
            <v/>
          </cell>
        </row>
        <row r="27">
          <cell r="A27" t="str">
            <v>ABRANGÊNCIA :</v>
          </cell>
          <cell r="B27" t="str">
            <v>ACIONAL LOCALIDADE : CUI</v>
          </cell>
          <cell r="C27" t="str">
            <v>ABA</v>
          </cell>
          <cell r="D27" t="str">
            <v/>
          </cell>
        </row>
        <row r="28">
          <cell r="A28" t="str">
            <v>REF.COLETA : M</v>
          </cell>
          <cell r="B28" t="str">
            <v>DIANO</v>
          </cell>
          <cell r="C28" t="str">
            <v>DATA DE</v>
          </cell>
          <cell r="D28" t="str">
            <v>REÇO : 07/2011</v>
          </cell>
        </row>
        <row r="29">
          <cell r="A29" t="str">
            <v>ASTU</v>
          </cell>
          <cell r="B29" t="str">
            <v>ASSENTAMENTO DE TUBOS E PECAS</v>
          </cell>
          <cell r="C29" t="str">
            <v/>
          </cell>
          <cell r="D29" t="str">
            <v/>
          </cell>
        </row>
        <row r="30">
          <cell r="A30">
            <v>45</v>
          </cell>
          <cell r="B30" t="str">
            <v>FORNEC E/OU ASSENT DE TUBO DE FERRO FUNDIDO JUNTA ELASTICA</v>
          </cell>
          <cell r="C30" t="str">
            <v/>
          </cell>
          <cell r="D30" t="str">
            <v/>
          </cell>
        </row>
        <row r="31">
          <cell r="A31">
            <v>73887</v>
          </cell>
          <cell r="B31" t="str">
            <v>ASSENTAMENTO DE TUBO DE FERRO FUNDIDO COM JUNTA ELASTICA</v>
          </cell>
          <cell r="C31" t="str">
            <v/>
          </cell>
          <cell r="D31" t="str">
            <v/>
          </cell>
        </row>
        <row r="32">
          <cell r="A32" t="str">
            <v>73887/001</v>
          </cell>
          <cell r="B32" t="str">
            <v>ASSENTAMENTO SIMPLES DE TUBOS DE FºFº C/ JUNTA ELÁSTICA - DN 75 MM</v>
          </cell>
          <cell r="C32" t="str">
            <v>M</v>
          </cell>
          <cell r="D32">
            <v>1.56</v>
          </cell>
        </row>
        <row r="33">
          <cell r="A33" t="str">
            <v>73887/002</v>
          </cell>
          <cell r="B33" t="str">
            <v>ASSENTAMENTO DE TUBO FOFO COM JUNTA ELASTICA - DN 100 - INCLUSIVE TRANSPORTE</v>
          </cell>
          <cell r="C33" t="str">
            <v>M</v>
          </cell>
          <cell r="D33">
            <v>1.89</v>
          </cell>
        </row>
        <row r="34">
          <cell r="A34" t="str">
            <v>73887/003</v>
          </cell>
          <cell r="B34" t="str">
            <v>ASSENTAMENTO DE TUBO FOFO COM JUNTA ELASTICA - DN 150 - INCLUSIVE TRANSPORTE</v>
          </cell>
          <cell r="C34" t="str">
            <v>M</v>
          </cell>
          <cell r="D34">
            <v>3.52</v>
          </cell>
        </row>
        <row r="35">
          <cell r="A35" t="str">
            <v>73887/004</v>
          </cell>
          <cell r="B35" t="str">
            <v>ASSENTAMENTO DE TUBO FOFO COM JUNTA ELASTICA - DN 200 - INCLUSIVE TRANSPORTE</v>
          </cell>
          <cell r="C35" t="str">
            <v>M</v>
          </cell>
          <cell r="D35">
            <v>4.5</v>
          </cell>
        </row>
        <row r="36">
          <cell r="A36" t="str">
            <v>73887/005</v>
          </cell>
          <cell r="B36" t="str">
            <v>ASSENTAMENTO SIMPLES DE TUBOS DE FºFº C/ JUNTA ELÁSTICA - DN 250 MM</v>
          </cell>
          <cell r="C36" t="str">
            <v>M</v>
          </cell>
          <cell r="D36">
            <v>5.45</v>
          </cell>
        </row>
        <row r="37">
          <cell r="A37" t="str">
            <v>73887/006</v>
          </cell>
          <cell r="B37" t="str">
            <v>ASSENTAMENTO DE TUBO FOFO COM JUNTA ELASTICA - DN 300 - INCLUSIVE TRANSPORTE</v>
          </cell>
          <cell r="C37" t="str">
            <v>M</v>
          </cell>
          <cell r="D37">
            <v>6.16</v>
          </cell>
        </row>
        <row r="38">
          <cell r="A38" t="str">
            <v>73887/007</v>
          </cell>
          <cell r="B38" t="str">
            <v>ASSENTAMENTO SIMPLES DE TUBOS DE FºFº C/ JUNTA ELÁSTICA - DN 350 MM</v>
          </cell>
          <cell r="C38" t="str">
            <v>M</v>
          </cell>
          <cell r="D38">
            <v>7.24</v>
          </cell>
        </row>
        <row r="39">
          <cell r="A39" t="str">
            <v>73887/008</v>
          </cell>
          <cell r="B39" t="str">
            <v>ASSENTAMENTO SIMPLES DE TUBOS DE FºFº C/ JUNTA ELÁSTICA - DN 400 MM</v>
          </cell>
          <cell r="C39" t="str">
            <v>M</v>
          </cell>
          <cell r="D39">
            <v>8.3000000000000007</v>
          </cell>
        </row>
        <row r="40">
          <cell r="A40" t="str">
            <v>73887/009</v>
          </cell>
          <cell r="B40" t="str">
            <v>ASSENTAMENTO SIMPLES DE TUBOS DE FºFº C/ JUNTA ELÁSTICA - DN 450 MM</v>
          </cell>
          <cell r="C40" t="str">
            <v>M</v>
          </cell>
          <cell r="D40">
            <v>9.33</v>
          </cell>
        </row>
        <row r="41">
          <cell r="A41" t="str">
            <v>73887/010</v>
          </cell>
          <cell r="B41" t="str">
            <v>ASSENTAMENTO SIMPLES DE TUBOS DE FºFº C/ JUNTA ELÁSTICA - DN 500 MM</v>
          </cell>
          <cell r="C41" t="str">
            <v>M</v>
          </cell>
          <cell r="D41">
            <v>10.44</v>
          </cell>
        </row>
        <row r="42">
          <cell r="A42" t="str">
            <v>73887/011</v>
          </cell>
          <cell r="B42" t="str">
            <v>ASSENTAMENTO SIMPLES DE TUBOS DE FºFº C/ JUNTA ELÁSTICA - DN 600 MM</v>
          </cell>
          <cell r="C42" t="str">
            <v>M</v>
          </cell>
          <cell r="D42">
            <v>12.6</v>
          </cell>
        </row>
        <row r="43">
          <cell r="A43" t="str">
            <v>73887/012</v>
          </cell>
          <cell r="B43" t="str">
            <v>ASSENTAMENTO SIMPLES DE TUBOS DE FºFº C/ JUNTA ELÁSTICA - DN 700 MM</v>
          </cell>
          <cell r="C43" t="str">
            <v>M</v>
          </cell>
          <cell r="D43">
            <v>15.59</v>
          </cell>
        </row>
        <row r="44">
          <cell r="A44" t="str">
            <v>73887/013</v>
          </cell>
          <cell r="B44" t="str">
            <v>ASSENTAMENTO SIMPLES DE TUBOS DE FºFº C/ JUNTA ELÁSTICA - DN 800 MM</v>
          </cell>
          <cell r="C44" t="str">
            <v>M</v>
          </cell>
          <cell r="D44">
            <v>18</v>
          </cell>
        </row>
        <row r="45">
          <cell r="A45" t="str">
            <v>73887/014</v>
          </cell>
          <cell r="B45" t="str">
            <v>ASSENTAMENTO SIMPLES DE TUBOS DE FºFº C/ JUNTA ELÁSTICA - DN 900 MM</v>
          </cell>
          <cell r="C45" t="str">
            <v>M</v>
          </cell>
          <cell r="D45">
            <v>21.24</v>
          </cell>
        </row>
        <row r="46">
          <cell r="A46" t="str">
            <v>73887/015</v>
          </cell>
          <cell r="B46" t="str">
            <v>ASSENTAMENTO SIMPLES DE TUBOS DE FºFº C/ JUNTA ELÁSTICA - DN 1000 MM</v>
          </cell>
          <cell r="C46" t="str">
            <v>M</v>
          </cell>
          <cell r="D46">
            <v>22.74</v>
          </cell>
        </row>
        <row r="47">
          <cell r="A47" t="str">
            <v>73887/016</v>
          </cell>
          <cell r="B47" t="str">
            <v>ASSENTAMENTO SIMPLES DE TUBOS DE FºFº C/ JUNTA ELÁSTICA - DN 1100 MM</v>
          </cell>
          <cell r="C47" t="str">
            <v>M</v>
          </cell>
          <cell r="D47">
            <v>26.92</v>
          </cell>
        </row>
        <row r="48">
          <cell r="A48" t="str">
            <v>73887/017</v>
          </cell>
          <cell r="B48" t="str">
            <v>ASSENTAMENTO SIMPLES DE TUBOS DE FºFº C/ JUNTA ELÁSTICA - DN 1200 MM</v>
          </cell>
          <cell r="C48" t="str">
            <v>M</v>
          </cell>
          <cell r="D48">
            <v>31.91</v>
          </cell>
        </row>
        <row r="49">
          <cell r="A49">
            <v>74213</v>
          </cell>
          <cell r="B49" t="str">
            <v>MODULO TIPO - REDE DE AGUA &gt; FORN. E ASSENTAMENTO DE TUBOS DE F0F0:COMPREENDE LOCACAO DA OBRA, CADASTRAMENTO DE INTERFERENCIAS, ESCAVACAODE VALA, EXCETO ROCHA, ATE A PROFUNDIDADE DE 1,50 METROS.INCLUI - CARGA,TRANSPORTE E DESCARGA DO MATE</v>
          </cell>
          <cell r="C49" t="str">
            <v/>
          </cell>
          <cell r="D49" t="str">
            <v/>
          </cell>
        </row>
        <row r="50">
          <cell r="A50" t="str">
            <v>74213/001</v>
          </cell>
          <cell r="B50" t="str">
            <v>MODULO TIPO: REDE DE AGUA, COM FORNECIMENTO E ASSENTAMENTO DE TUBO FºFº DN 200 MM-K7, COMPREENDENDO: LOCACAO, CADASTRAMENTO DE INTERFERENCIAS, ESCAVACAO E REATERRO COMPACTADO DE VALA, EXCETO ROCHA, ATE 1,50 M.INCLUSIVE TOPOGRAFO. ATENÇÃO: VIDE DESCRIÇÃO</v>
          </cell>
          <cell r="C50" t="str">
            <v>M</v>
          </cell>
          <cell r="D50">
            <v>12.34</v>
          </cell>
        </row>
        <row r="51">
          <cell r="A51">
            <v>47</v>
          </cell>
          <cell r="B51" t="str">
            <v>FORNEC E/OU ASSENT DE TUBO DE PVC COM JUNTA SOLDADA</v>
          </cell>
          <cell r="C51" t="str">
            <v/>
          </cell>
          <cell r="D51" t="str">
            <v/>
          </cell>
        </row>
        <row r="52">
          <cell r="A52">
            <v>6516</v>
          </cell>
          <cell r="B52" t="str">
            <v>FORNECIMENTO E ASSENTAMENTO SIMPLES DE TUBO PVC P/ESGOTOD = 100 MM</v>
          </cell>
          <cell r="C52" t="str">
            <v>M</v>
          </cell>
          <cell r="D52">
            <v>11.13</v>
          </cell>
        </row>
        <row r="53">
          <cell r="A53">
            <v>6517</v>
          </cell>
          <cell r="B53" t="str">
            <v>FORNECIMENTO E ASSENTAMENTO DE TUBO DE ESGOTO P/CONSTRUCAO DE SUMIDOURO P/EFLUENTE LIQUIDO DA FOSSA SEPTICA, D INT = 300 CM / H INT = 660 CM(P/ COMP.11516/1)</v>
          </cell>
          <cell r="C53" t="str">
            <v>M</v>
          </cell>
          <cell r="D53">
            <v>33.39</v>
          </cell>
        </row>
        <row r="54">
          <cell r="A54">
            <v>73819</v>
          </cell>
          <cell r="B54" t="str">
            <v>ASSENTAMENTO DE TUBO DE PVC COM JUNTA SOLDADA</v>
          </cell>
          <cell r="C54" t="str">
            <v/>
          </cell>
          <cell r="D54" t="str">
            <v/>
          </cell>
        </row>
        <row r="55">
          <cell r="A55" t="str">
            <v>73819/001</v>
          </cell>
          <cell r="B55" t="str">
            <v>ASSENTAMENTO TUBO PVC COM JUNTA SOLDADA - DN 25</v>
          </cell>
          <cell r="C55" t="str">
            <v>M</v>
          </cell>
          <cell r="D55">
            <v>0.94</v>
          </cell>
        </row>
        <row r="56">
          <cell r="A56">
            <v>48</v>
          </cell>
          <cell r="B56" t="str">
            <v>FORNEC E/OU ASSENT DE TUBO DE PVC COM JUNTA ELASTICA</v>
          </cell>
          <cell r="C56" t="str">
            <v/>
          </cell>
          <cell r="D56" t="str">
            <v/>
          </cell>
        </row>
        <row r="57">
          <cell r="A57">
            <v>73840</v>
          </cell>
          <cell r="B57" t="str">
            <v>ASSENTAMENTO TUBO PVC, RPVC, PVC DEFOFO, PRFV P/ESGOTO COM JE</v>
          </cell>
          <cell r="C57" t="str">
            <v/>
          </cell>
          <cell r="D57" t="str">
            <v/>
          </cell>
        </row>
        <row r="58">
          <cell r="A58" t="str">
            <v>73840/001</v>
          </cell>
          <cell r="B58" t="str">
            <v>ASSENTAMENTO TUBO PVC COM JUNTA ELASTICA - DN 100 P/ESGOTO</v>
          </cell>
          <cell r="C58" t="str">
            <v>M</v>
          </cell>
          <cell r="D58">
            <v>1.97</v>
          </cell>
        </row>
        <row r="59">
          <cell r="A59" t="str">
            <v>73840/002</v>
          </cell>
          <cell r="B59" t="str">
            <v>ASSENTAMENTO DE TUBOS DE PVC, RPVC, PVC DE FºFº, PRFV P/ ESGOTO COM JUNTA ELÁSTICA - DN 125 MM</v>
          </cell>
          <cell r="C59" t="str">
            <v>M</v>
          </cell>
          <cell r="D59">
            <v>2.02</v>
          </cell>
        </row>
        <row r="60">
          <cell r="A60" t="str">
            <v>73840/003</v>
          </cell>
          <cell r="B60" t="str">
            <v>ASSENTAMENTO TUBO PVC COM JUNTA ELASTICA - DN 150 P/ESGOTO</v>
          </cell>
          <cell r="C60" t="str">
            <v>M</v>
          </cell>
          <cell r="D60">
            <v>2.1800000000000002</v>
          </cell>
        </row>
        <row r="61">
          <cell r="A61" t="str">
            <v>73840/004</v>
          </cell>
          <cell r="B61" t="str">
            <v>ASSENTAMENTO TUBO PVC COM JUNTA ELASTICA - DN 200 P/ESGOTO</v>
          </cell>
          <cell r="C61" t="str">
            <v>M</v>
          </cell>
          <cell r="D61">
            <v>2.5099999999999998</v>
          </cell>
        </row>
        <row r="62">
          <cell r="A62" t="str">
            <v>73840/005</v>
          </cell>
          <cell r="B62" t="str">
            <v>ASSENTAMENTO DE TUBOS DE PVC, RPVC, PVC DE FºFº, PRFV P/ ESGOTO COM JUNTA ELÁSTICA - DN 250 MM</v>
          </cell>
          <cell r="C62" t="str">
            <v>M</v>
          </cell>
          <cell r="D62">
            <v>2.88</v>
          </cell>
        </row>
        <row r="63">
          <cell r="A63" t="str">
            <v>73840/006</v>
          </cell>
          <cell r="B63" t="str">
            <v>ASSENTAMENTO DE TUBOS DE PVC, RPVC, PVC DE FºFº, PRFV P/ ESGOTO COM JUNTA ELÁSTICA - DN 300 MM</v>
          </cell>
          <cell r="C63" t="str">
            <v>M</v>
          </cell>
          <cell r="D63">
            <v>3.28</v>
          </cell>
        </row>
        <row r="64">
          <cell r="A64">
            <v>73888</v>
          </cell>
          <cell r="B64" t="str">
            <v>ASSENTAMENTO TUBO PVC, RPVC, PVC DEFOFO, PRFV P/AGUA COM JE</v>
          </cell>
          <cell r="C64" t="str">
            <v/>
          </cell>
          <cell r="D64" t="str">
            <v/>
          </cell>
        </row>
        <row r="65">
          <cell r="A65" t="str">
            <v>73888/001</v>
          </cell>
          <cell r="B65" t="str">
            <v>ASSENTAMENTO TUBO PVC COM JUNTA ELASTICA - DN 50 P/AGUA</v>
          </cell>
          <cell r="C65" t="str">
            <v>M</v>
          </cell>
          <cell r="D65">
            <v>0.86</v>
          </cell>
        </row>
        <row r="66">
          <cell r="A66" t="str">
            <v>73888/002</v>
          </cell>
          <cell r="B66" t="str">
            <v>ASSENTAMENTO TUBO PVC COM JUNTA ELASTICA - DN 75 P/AGUA</v>
          </cell>
          <cell r="C66" t="str">
            <v>M</v>
          </cell>
          <cell r="D66">
            <v>1.1599999999999999</v>
          </cell>
        </row>
        <row r="67">
          <cell r="A67" t="str">
            <v>73888/003</v>
          </cell>
          <cell r="B67" t="str">
            <v>ASSENTAMENTO TUBO PVC COM JUNTA ELASTICA - DN 100 P/AGUA - INCLUSIVE TRANSPORTE</v>
          </cell>
          <cell r="C67" t="str">
            <v>M</v>
          </cell>
          <cell r="D67">
            <v>1.46</v>
          </cell>
        </row>
        <row r="68">
          <cell r="A68" t="str">
            <v>73888/004</v>
          </cell>
          <cell r="B68" t="str">
            <v>ASSENTAMENTO TUBO PVC COM JUNTA ELASTICA - DN 150 P/AGUA - INCLUSIVE TRANSPORTE</v>
          </cell>
          <cell r="C68" t="str">
            <v>M</v>
          </cell>
          <cell r="D68">
            <v>1.66</v>
          </cell>
        </row>
        <row r="69">
          <cell r="A69" t="str">
            <v>73888/005</v>
          </cell>
          <cell r="B69" t="str">
            <v>ASSENTAMENTO TUBO PVC COM JUNTA ELASTICA - DN 200 P/AGUA - INCLUSIVE TRANSPORTE</v>
          </cell>
          <cell r="C69" t="str">
            <v>M</v>
          </cell>
          <cell r="D69">
            <v>1.99</v>
          </cell>
        </row>
        <row r="70">
          <cell r="A70" t="str">
            <v>73888/006</v>
          </cell>
          <cell r="B70" t="str">
            <v>ASSENTAMENTO TUBO PVC COM JUNTA ELASTICA - DN 250 P/AGUA</v>
          </cell>
          <cell r="C70" t="str">
            <v>M</v>
          </cell>
          <cell r="D70">
            <v>2.37</v>
          </cell>
        </row>
        <row r="71">
          <cell r="A71" t="str">
            <v>73888/007</v>
          </cell>
          <cell r="B71" t="str">
            <v>ASSENTAMENTO TUBO PVC COM JUNTA ELASTICA - DN 300 P/AGUA</v>
          </cell>
          <cell r="C71" t="str">
            <v>M</v>
          </cell>
          <cell r="D71">
            <v>3.02</v>
          </cell>
        </row>
        <row r="72">
          <cell r="A72" t="str">
            <v>73888/008</v>
          </cell>
          <cell r="B72" t="str">
            <v>ASSENTAMENTO DE TUBOS DE PVC, RPVC, PVC DE FºFº, PRFV P/ ÁGUA COM JUNTA ELÁSTICA - DN 350 MM</v>
          </cell>
          <cell r="C72" t="str">
            <v>M</v>
          </cell>
          <cell r="D72">
            <v>3.5</v>
          </cell>
        </row>
        <row r="73">
          <cell r="A73" t="str">
            <v>73888/009</v>
          </cell>
          <cell r="B73" t="str">
            <v>ASSENTAMENTO DE TUBOS DE PVC, RPVC, PVC DE FºFº, PRFV P/ ÁGUA COM JUNTA ELÁSTICA - DN 400 MM</v>
          </cell>
          <cell r="C73" t="str">
            <v>M</v>
          </cell>
          <cell r="D73">
            <v>5.08</v>
          </cell>
        </row>
        <row r="74">
          <cell r="A74" t="str">
            <v>73888/010</v>
          </cell>
          <cell r="B74" t="str">
            <v>ASSENTAMENTO DE TUBOS DE PVC, RPVC, PVC DE FºFº, PRFV P/ ÁGUA COM JUNTA ELÁSTICA - DN 500 MM</v>
          </cell>
          <cell r="C74" t="str">
            <v>M</v>
          </cell>
          <cell r="D74">
            <v>5.89</v>
          </cell>
        </row>
        <row r="75">
          <cell r="A75" t="str">
            <v>73888/011</v>
          </cell>
          <cell r="B75" t="str">
            <v>ASSENTAMENTO DE TUBOS DE PVC, RPVC, PVC DE FºFº, PRFV P/ ÁGUA COM JUNTA ELÁSTICA - DN 600 MM</v>
          </cell>
          <cell r="C75" t="str">
            <v>M</v>
          </cell>
          <cell r="D75">
            <v>6.9</v>
          </cell>
        </row>
        <row r="76">
          <cell r="A76" t="str">
            <v>73888/012</v>
          </cell>
          <cell r="B76" t="str">
            <v>ASSENTAMENTO DE TUBOS DE PVC, RPVC, PVC DE FºFº, PRFV P/ ÁGUA COM JUNTA ELÁSTICA - DN 700 MM</v>
          </cell>
          <cell r="C76" t="str">
            <v>M</v>
          </cell>
          <cell r="D76">
            <v>7.87</v>
          </cell>
        </row>
        <row r="77">
          <cell r="A77" t="str">
            <v>73888/013</v>
          </cell>
          <cell r="B77" t="str">
            <v>ASSENTAMENTO DE TUBOS DE PVC, RPVC, PVC DE FºFº, PRFV P/ ÁGUA COM JUNTA ELÁSTICA - DN 800 MM</v>
          </cell>
          <cell r="C77" t="str">
            <v>M</v>
          </cell>
          <cell r="D77">
            <v>8.9499999999999993</v>
          </cell>
        </row>
        <row r="78">
          <cell r="A78" t="str">
            <v>73888/014</v>
          </cell>
          <cell r="B78" t="str">
            <v>ASSENTAMENTO DE TUBOS DE PVC, RPVC, PVC DE FºFº, PRFV P/ ÁGUA COM JUNTA ELÁSTICA - DN 900 MM</v>
          </cell>
          <cell r="C78" t="str">
            <v>M</v>
          </cell>
          <cell r="D78">
            <v>10.039999999999999</v>
          </cell>
        </row>
        <row r="79">
          <cell r="A79" t="str">
            <v>73888/015</v>
          </cell>
          <cell r="B79" t="str">
            <v>ASSENTAMENTO DE TUBOS DE PVC, RPVC, PVC DE FºFº, PRFV P/ ÁGUA COM JUNTA ELÁSTICA - DN 1000 MM</v>
          </cell>
          <cell r="C79" t="str">
            <v>M</v>
          </cell>
          <cell r="D79">
            <v>11.1</v>
          </cell>
        </row>
        <row r="80">
          <cell r="A80">
            <v>49</v>
          </cell>
          <cell r="B80" t="str">
            <v>FORNEC E/OU ASSENT DE TUBO CERAMICO COM JUNTA ARGAMASSADA</v>
          </cell>
          <cell r="C80" t="str">
            <v/>
          </cell>
          <cell r="D80" t="str">
            <v/>
          </cell>
        </row>
        <row r="81">
          <cell r="A81">
            <v>73812</v>
          </cell>
          <cell r="B81" t="str">
            <v>ASSENTAMENTO DE MANILHAS E CONEXOES CERAMICAS</v>
          </cell>
          <cell r="C81" t="str">
            <v/>
          </cell>
          <cell r="D81" t="str">
            <v/>
          </cell>
        </row>
        <row r="82">
          <cell r="A82" t="str">
            <v>73812/001</v>
          </cell>
          <cell r="B82" t="str">
            <v>ASSENTAMENTO DE TUBO CERAMICO, DIAMETRO = 150 MM, COM JUNTA EM ARGAMASSA 1:3 CIMENTO:AREIA</v>
          </cell>
          <cell r="C82" t="str">
            <v>M</v>
          </cell>
          <cell r="D82">
            <v>4.76</v>
          </cell>
        </row>
        <row r="83">
          <cell r="A83">
            <v>50</v>
          </cell>
          <cell r="B83" t="str">
            <v>FORNEC E/OU ASSENT DE TUBO CERAMICO COM JUNTA ASFALTICA</v>
          </cell>
          <cell r="C83" t="str">
            <v/>
          </cell>
          <cell r="D83" t="str">
            <v/>
          </cell>
        </row>
        <row r="84">
          <cell r="A84">
            <v>73684</v>
          </cell>
          <cell r="B84" t="str">
            <v>ASSENTAMENTO DE TUBOS CERÂMICOS DIAMETRO 150MM, COM JUNTA ASFÁLTICA</v>
          </cell>
          <cell r="C84" t="str">
            <v>M</v>
          </cell>
          <cell r="D84">
            <v>13.94</v>
          </cell>
        </row>
        <row r="85">
          <cell r="A85">
            <v>73811</v>
          </cell>
          <cell r="B85" t="str">
            <v>ASSENTAMENTO SIMPLES DE TUBOS E PECAS DE CERAMICA</v>
          </cell>
          <cell r="C85" t="str">
            <v/>
          </cell>
          <cell r="D85" t="str">
            <v/>
          </cell>
        </row>
        <row r="86">
          <cell r="A86" t="str">
            <v>73811/001</v>
          </cell>
          <cell r="B86" t="str">
            <v>ASSENTAMENTO SIMPLES DE TUBOS DE CERÂMICA COM JUNTA ASFÁLTICA - DN 100MM</v>
          </cell>
          <cell r="C86" t="str">
            <v>M</v>
          </cell>
          <cell r="D86">
            <v>7.18</v>
          </cell>
        </row>
        <row r="87">
          <cell r="A87" t="str">
            <v>73811/002</v>
          </cell>
          <cell r="B87" t="str">
            <v>ASSENTAMENTO SIMPLES DE TUBOS DE CERÂMICA COM JUNTA ASFÁLTICA - DN 200MM</v>
          </cell>
          <cell r="C87" t="str">
            <v>M</v>
          </cell>
          <cell r="D87">
            <v>10.71</v>
          </cell>
        </row>
        <row r="88">
          <cell r="A88" t="str">
            <v>73811/003</v>
          </cell>
          <cell r="B88" t="str">
            <v>ASSENTAMENTO SIMPLES DE TUBOS DE CERÂMICA COM JUNTA ASFÁLTICA - DN 250MM</v>
          </cell>
          <cell r="C88" t="str">
            <v>M</v>
          </cell>
          <cell r="D88">
            <v>13.1</v>
          </cell>
        </row>
        <row r="89">
          <cell r="A89" t="str">
            <v>73811/004</v>
          </cell>
          <cell r="B89" t="str">
            <v>ASSENTAMENTO SIMPLES DE TUBOS DE CERÂMICA COM JUNTA ASFÁLTICA - DN 300MM</v>
          </cell>
          <cell r="C89" t="str">
            <v>M</v>
          </cell>
          <cell r="D89">
            <v>15.26</v>
          </cell>
        </row>
        <row r="90">
          <cell r="A90" t="str">
            <v>73811/005</v>
          </cell>
          <cell r="B90" t="str">
            <v>ASSENTAMENTO SIMPLES DE TUBOS DE CERÂMICA COM JUNTA ASFÁLTICA - DN 375MM</v>
          </cell>
          <cell r="C90" t="str">
            <v>M</v>
          </cell>
          <cell r="D90">
            <v>17.739999999999998</v>
          </cell>
        </row>
        <row r="91">
          <cell r="A91" t="str">
            <v>73811/006</v>
          </cell>
          <cell r="B91" t="str">
            <v>ASSENTAMENTO SIMPLES DE TUBOS DE CERÂMICA COM JUNTA ASFÁLTICA - DN 450MM</v>
          </cell>
          <cell r="C91" t="str">
            <v>M</v>
          </cell>
          <cell r="D91">
            <v>20.46</v>
          </cell>
        </row>
        <row r="92">
          <cell r="A92">
            <v>51</v>
          </cell>
          <cell r="B92" t="str">
            <v>FORNEC E/OU ASSENT DE TUBO DE CONCRETO COM JUNTA ELASTICA</v>
          </cell>
          <cell r="C92" t="str">
            <v/>
          </cell>
          <cell r="D92" t="str">
            <v/>
          </cell>
        </row>
        <row r="93">
          <cell r="A93">
            <v>73879</v>
          </cell>
          <cell r="B93" t="str">
            <v>ASSENTAMENTO DE TUBOS DE CONCRETO COM ANEL DE BORRACHA</v>
          </cell>
          <cell r="C93" t="str">
            <v/>
          </cell>
          <cell r="D93" t="str">
            <v/>
          </cell>
        </row>
        <row r="94">
          <cell r="A94" t="str">
            <v>73879/001</v>
          </cell>
          <cell r="B94" t="str">
            <v>ASSENTAMENTO DE TUBOS DE CONCRETO COM JUNTA ELÁSTICA - DN 300 MM</v>
          </cell>
          <cell r="C94" t="str">
            <v>M</v>
          </cell>
          <cell r="D94">
            <v>11.5</v>
          </cell>
        </row>
        <row r="95">
          <cell r="A95" t="str">
            <v>73879/002</v>
          </cell>
          <cell r="B95" t="str">
            <v>ASSENTAMENTO DE TUBO DE CONCRETO DIAMETRO 400 MM, JUNTAS COM ANEL DE BORRACHA, MONTAGEM COM AUXÍLIO DE EQUIPAMENTOS</v>
          </cell>
          <cell r="C95" t="str">
            <v>M</v>
          </cell>
          <cell r="D95">
            <v>17.920000000000002</v>
          </cell>
        </row>
        <row r="96">
          <cell r="A96" t="str">
            <v>73879/003</v>
          </cell>
          <cell r="B96" t="str">
            <v>ASSENTAMENTO DE TUBO DE CONCRETO DIAMETRO 500 MM, JUNTAS COM ANEL DE BORRACHA, MONTAGEM COM AUXÍLIO DE EQUIPAMENTOS</v>
          </cell>
          <cell r="C96" t="str">
            <v>M</v>
          </cell>
          <cell r="D96">
            <v>27.21</v>
          </cell>
        </row>
        <row r="97">
          <cell r="A97" t="str">
            <v>73879/004</v>
          </cell>
          <cell r="B97" t="str">
            <v>ASSENTAMENTO DE TUBO DE CONCRETO DIAMETRO 600 MM, JUNTAS COM ANEL DE BORRACHA, MONTAGEM COM AUXÍLIO DE EQUIPAMENTOS</v>
          </cell>
          <cell r="C97" t="str">
            <v>M</v>
          </cell>
          <cell r="D97">
            <v>35.17</v>
          </cell>
        </row>
        <row r="98">
          <cell r="A98" t="str">
            <v>73879/005</v>
          </cell>
          <cell r="B98" t="str">
            <v>ASSENTAMENTO DE TUBO DE CONCRETO DIAMETRO 700 MM, JUNTAS COM ANEL DE BORRACHA, MONTAGEM COM AUXÍLIO DE EQUIPAMENTOS</v>
          </cell>
          <cell r="C98" t="str">
            <v>M</v>
          </cell>
          <cell r="D98">
            <v>51.06</v>
          </cell>
        </row>
        <row r="99">
          <cell r="A99" t="str">
            <v>73879/006</v>
          </cell>
          <cell r="B99" t="str">
            <v>ASSENTAMENTO DE TUBO DE CONCRETO DIAMETRO 800 MM, JUNTAS COM ANEL DE BORRACHA, MONTAGEM COM AUXÍLIO DE EQUIPAMENTOS</v>
          </cell>
          <cell r="C99" t="str">
            <v>M</v>
          </cell>
          <cell r="D99">
            <v>56.9</v>
          </cell>
        </row>
        <row r="100">
          <cell r="A100" t="str">
            <v>73879/007</v>
          </cell>
          <cell r="B100" t="str">
            <v>ASSENTAMENTO DE TUBO DE CONCRETO DIAMETRO 900 MM, JUNTAS COM ANEL DE BORRACHA, MONTAGEM COM AUXÍLIO DE EQUIPAMENTOS</v>
          </cell>
          <cell r="C100" t="str">
            <v>M</v>
          </cell>
          <cell r="D100">
            <v>81.010000000000005</v>
          </cell>
        </row>
        <row r="101">
          <cell r="A101" t="str">
            <v>73879/008</v>
          </cell>
          <cell r="B101" t="str">
            <v>ASSENTAMENTO DE TUBO DE CONCRETO DIAMETRO 1000MM, JUNTAS COM ANEL DE BORRACHA, MONTAGEM COM AUXÍLIO DE EQUIPAMENTOS</v>
          </cell>
          <cell r="C101" t="str">
            <v>M</v>
          </cell>
          <cell r="D101">
            <v>88.92</v>
          </cell>
        </row>
        <row r="102">
          <cell r="A102" t="str">
            <v>73879/009</v>
          </cell>
          <cell r="B102" t="str">
            <v>ASSENTAMENTO DE TUBO DE CONCRETO DIAMETRO 1200 MM, JUNTAS COM ANEL DEBORRACHA, MONTAGEM COM AUXÍLIO DE EQUIPAMENTOS</v>
          </cell>
          <cell r="C102" t="str">
            <v>M</v>
          </cell>
          <cell r="D102">
            <v>119.44</v>
          </cell>
        </row>
        <row r="103">
          <cell r="A103">
            <v>53</v>
          </cell>
          <cell r="B103" t="str">
            <v>FORNEC E/OU ASSENT DE HIDRANTES TAMPOES E PECAS ESPECIAIS</v>
          </cell>
          <cell r="C103" t="str">
            <v/>
          </cell>
          <cell r="D103" t="str">
            <v/>
          </cell>
        </row>
        <row r="104">
          <cell r="A104">
            <v>73606</v>
          </cell>
          <cell r="B104" t="str">
            <v>ASSENTAMENTO DE TAMPAO DE FERRO FUNDIDO 900 MM</v>
          </cell>
          <cell r="C104" t="str">
            <v>UN</v>
          </cell>
          <cell r="D104">
            <v>59.48</v>
          </cell>
        </row>
        <row r="105">
          <cell r="A105">
            <v>73607</v>
          </cell>
          <cell r="B105" t="str">
            <v>ASSENTAMENTO DE TAMPAO DE FERRO FUNDIDO 600 MM</v>
          </cell>
          <cell r="C105" t="str">
            <v>UN</v>
          </cell>
          <cell r="D105">
            <v>39.65</v>
          </cell>
        </row>
        <row r="106">
          <cell r="A106">
            <v>230</v>
          </cell>
          <cell r="B106" t="str">
            <v>FORNEC E/OU ASSENT DE TUBO PVC DEFOFO COM JUNTA ELASTICA</v>
          </cell>
          <cell r="C106" t="str">
            <v/>
          </cell>
          <cell r="D106" t="str">
            <v/>
          </cell>
        </row>
        <row r="107">
          <cell r="A107">
            <v>74215</v>
          </cell>
          <cell r="B107" t="str">
            <v>MODULO TIPO - REDE DE AGUA &gt; FORN. E ASSENT. DE TUBOS DE PVC DEFOFO:COMPREENDE LOCACAO DA OBRA, CADASTRAMENTO DE INTERFERENCIAS, ESCAVACAODE VALA, EXCETO ROCHA, PROFUNDIDADE ATE 1,50 METROS.INCLUI - CARGA, TRANSPORTE E DECARGA DO MATE</v>
          </cell>
          <cell r="C107" t="str">
            <v/>
          </cell>
          <cell r="D107" t="str">
            <v/>
          </cell>
        </row>
        <row r="108">
          <cell r="A108" t="str">
            <v>74215/001</v>
          </cell>
          <cell r="B108" t="str">
            <v>MODULO TIPO: REDE DE AGUA, COM FORNECIMENTO E ASSENTAMENTO DE TUBO PVCDEFOFO 200MM EB-1208 P/ REDE AGUA JE 1 MPA, COMPREENDENDO: LOCACAO, CADASTRAMENTO DE INTERFERENCIAS, ESCAVACAO E REATERRO COMPACTADO DE VALA, EXCETO ROCHA, ATE 1,50 M, INCLUSIVE TOPÓG</v>
          </cell>
          <cell r="C108" t="str">
            <v>M</v>
          </cell>
          <cell r="D108">
            <v>94.56</v>
          </cell>
        </row>
        <row r="109">
          <cell r="A109" t="str">
            <v>74215/002</v>
          </cell>
          <cell r="B109" t="str">
            <v>MODULO TIPO: REDE DE AGUA, COM FORNECIMENTO E ASSENTAMENTO DE TUBO PVCDEFOFO 150MM EB-1208 P/ REDE AGUA JE 1 MPA, COMPREENDENDO: LOCACAO, CADASTRAMENTO DE INTERFERENCIAS, ESCAVACAO E REATERRO COMPACTADO DE VALA, EXCETO ROCHA, ATE 1,50 M, INCLUSIVE TOPÓG</v>
          </cell>
          <cell r="C109" t="str">
            <v>M</v>
          </cell>
          <cell r="D109">
            <v>57.07</v>
          </cell>
        </row>
        <row r="110">
          <cell r="A110" t="str">
            <v>74215/003</v>
          </cell>
          <cell r="B110" t="str">
            <v>MODULO TIPO: REDE DE AGUA, COM FORNECIMENTO E ASSENTAMENTO DE TUBO PVCDEFOFO 100MM EB-1208 P/ REDE AGUA JE 1 MPA, COMPREENDENDO: LOCACAO, CADASTRAMENTO DE INTERFERENCIAS, ESCAVACAO E REATERRO COMPACTADO DE VALA, EXCETO ROCHA, ATE 1,50 M, INCLUSIVE TOPÓG</v>
          </cell>
          <cell r="C110" t="str">
            <v>M</v>
          </cell>
          <cell r="D110">
            <v>31.06</v>
          </cell>
        </row>
        <row r="111">
          <cell r="A111">
            <v>253</v>
          </cell>
          <cell r="B111" t="str">
            <v>FORNEC E/OU ASSENT DE CONECCOES DIVERSAS</v>
          </cell>
          <cell r="C111" t="str">
            <v/>
          </cell>
          <cell r="D111" t="str">
            <v/>
          </cell>
        </row>
        <row r="112">
          <cell r="A112">
            <v>6518</v>
          </cell>
          <cell r="B112" t="str">
            <v>AQUISICAO DE MATERIAL PVC P/ A CONSTRUCAO DE FOSSA SEPTICATIPO OMS, D INT = 200 CM / H INT = 240 CM</v>
          </cell>
          <cell r="C112" t="str">
            <v>UN</v>
          </cell>
          <cell r="D112">
            <v>179.49</v>
          </cell>
        </row>
        <row r="113">
          <cell r="A113">
            <v>254</v>
          </cell>
          <cell r="B113" t="str">
            <v>FORNEC E/OU ASSENT DE VALVULAS E REGISTROS</v>
          </cell>
          <cell r="C113" t="str">
            <v/>
          </cell>
          <cell r="D113" t="str">
            <v/>
          </cell>
        </row>
        <row r="114">
          <cell r="A114">
            <v>73884</v>
          </cell>
          <cell r="B114" t="str">
            <v>INSTALACAO DE VALVULA OU REGISTRO C/JUNTA FLANGEADA</v>
          </cell>
          <cell r="C114" t="str">
            <v/>
          </cell>
          <cell r="D114" t="str">
            <v/>
          </cell>
        </row>
        <row r="115">
          <cell r="A115" t="str">
            <v>73884/001</v>
          </cell>
          <cell r="B115" t="str">
            <v>INSTALAÇÃO DE VÁLVULAS OU REGISTROS COM JUNTA FLANGEADA - DN 50</v>
          </cell>
          <cell r="C115" t="str">
            <v>UN</v>
          </cell>
          <cell r="D115">
            <v>27.39</v>
          </cell>
        </row>
        <row r="116">
          <cell r="A116" t="str">
            <v>73884/002</v>
          </cell>
          <cell r="B116" t="str">
            <v>INSTALAÇÃO DE VÁLVULAS OU REGISTROS COM JUNTA FLANGEADA - DN 75</v>
          </cell>
          <cell r="C116" t="str">
            <v>UN</v>
          </cell>
          <cell r="D116">
            <v>41.7</v>
          </cell>
        </row>
        <row r="117">
          <cell r="A117" t="str">
            <v>73884/003</v>
          </cell>
          <cell r="B117" t="str">
            <v>INSTALAÇÃO DE VÁLVULAS OU REGISTROS COM JUNTA FLANGEADA - DN 100</v>
          </cell>
          <cell r="C117" t="str">
            <v>UN</v>
          </cell>
          <cell r="D117">
            <v>52.12</v>
          </cell>
        </row>
        <row r="118">
          <cell r="A118" t="str">
            <v>73884/004</v>
          </cell>
          <cell r="B118" t="str">
            <v>INSTALAÇÃO DE VÁLVULAS OU REGISTROS COM JUNTA FLANGEADA - DN 150</v>
          </cell>
          <cell r="C118" t="str">
            <v>UN</v>
          </cell>
          <cell r="D118">
            <v>287.86</v>
          </cell>
        </row>
        <row r="119">
          <cell r="A119" t="str">
            <v>73884/005</v>
          </cell>
          <cell r="B119" t="str">
            <v>INSTALAÇÃO DE VÁLVULAS OU REGISTROS COM JUNTA FLANGEADA - DN 200</v>
          </cell>
          <cell r="C119" t="str">
            <v>UN</v>
          </cell>
          <cell r="D119">
            <v>335.84</v>
          </cell>
        </row>
        <row r="120">
          <cell r="A120" t="str">
            <v>73884/006</v>
          </cell>
          <cell r="B120" t="str">
            <v>INSTALAÇÃO DE VÁLVULAS OU REGISTROS COM JUNTA FLANGEADA - DN 250</v>
          </cell>
          <cell r="C120" t="str">
            <v>UN</v>
          </cell>
          <cell r="D120">
            <v>407.8</v>
          </cell>
        </row>
        <row r="121">
          <cell r="A121" t="str">
            <v>73884/007</v>
          </cell>
          <cell r="B121" t="str">
            <v>INSTALAÇÃO DE VÁLVULAS OU REGISTROS COM JUNTA FLANGEADA - DN 300</v>
          </cell>
          <cell r="C121" t="str">
            <v>UN</v>
          </cell>
          <cell r="D121">
            <v>455.78</v>
          </cell>
        </row>
        <row r="122">
          <cell r="A122" t="str">
            <v>73884/008</v>
          </cell>
          <cell r="B122" t="str">
            <v>INSTALAÇÃO DE VÁLVULAS OU REGISTROS COM JUNTA FLANGEADA - DN 350</v>
          </cell>
          <cell r="C122" t="str">
            <v>UN</v>
          </cell>
          <cell r="D122">
            <v>479.77</v>
          </cell>
        </row>
        <row r="123">
          <cell r="A123" t="str">
            <v>73884/009</v>
          </cell>
          <cell r="B123" t="str">
            <v>INSTALAÇÃO DE VÁLVULAS OU REGISTROS COM JUNTA FLANGEADA - DN 400</v>
          </cell>
          <cell r="C123" t="str">
            <v>UN</v>
          </cell>
          <cell r="D123">
            <v>527.74</v>
          </cell>
        </row>
        <row r="124">
          <cell r="A124" t="str">
            <v>73884/010</v>
          </cell>
          <cell r="B124" t="str">
            <v>INSTALAÇÃO DE VÁLVULAS OU REGISTROS COM JUNTA FLANGEADA - DN 450</v>
          </cell>
          <cell r="C124" t="str">
            <v>UN</v>
          </cell>
          <cell r="D124">
            <v>551.73</v>
          </cell>
        </row>
        <row r="125">
          <cell r="A125" t="str">
            <v>73884/011</v>
          </cell>
          <cell r="B125" t="str">
            <v>INSTALAÇÃO DE VÁLVULAS OU REGISTROS COM JUNTA FLANGEADA - DN 500</v>
          </cell>
          <cell r="C125" t="str">
            <v>UN</v>
          </cell>
          <cell r="D125">
            <v>599.71</v>
          </cell>
        </row>
        <row r="126">
          <cell r="A126" t="str">
            <v>73884/012</v>
          </cell>
          <cell r="B126" t="str">
            <v>INSTALAÇÃO DE VÁLVULAS OU REGISTROS COM JUNTA FLANGEADA - DN 600</v>
          </cell>
          <cell r="C126" t="str">
            <v>UN</v>
          </cell>
          <cell r="D126">
            <v>647.67999999999995</v>
          </cell>
        </row>
        <row r="127">
          <cell r="A127" t="str">
            <v>73884/013</v>
          </cell>
          <cell r="B127" t="str">
            <v>INSTALAÇÃO DE VÁLVULAS OU REGISTROS COM JUNTA FLANGEADA - DN 700</v>
          </cell>
          <cell r="C127" t="str">
            <v>UN</v>
          </cell>
          <cell r="D127">
            <v>710.07</v>
          </cell>
        </row>
        <row r="128">
          <cell r="A128" t="str">
            <v>73884/014</v>
          </cell>
          <cell r="B128" t="str">
            <v>INSTALAÇÃO DE VÁLVULAS OU REGISTROS COM JUNTA FLANGEADA - DN 800</v>
          </cell>
          <cell r="C128" t="str">
            <v>UN</v>
          </cell>
          <cell r="D128">
            <v>710.07</v>
          </cell>
        </row>
        <row r="129">
          <cell r="A129" t="str">
            <v>73884/015</v>
          </cell>
          <cell r="B129" t="str">
            <v>INSTALAÇÃO DE VÁLVULAS OU REGISTROS COM JUNTA FLANGEADA - DN 900</v>
          </cell>
          <cell r="C129" t="str">
            <v>UN</v>
          </cell>
          <cell r="D129">
            <v>735.43</v>
          </cell>
        </row>
        <row r="130">
          <cell r="A130" t="str">
            <v>73884/016</v>
          </cell>
          <cell r="B130" t="str">
            <v>INSTALAÇÃO DE VÁLVULAS OU REGISTROS COM JUNTA FLANGEADA - DN 1000</v>
          </cell>
          <cell r="C130" t="str">
            <v>UN</v>
          </cell>
          <cell r="D130">
            <v>811.51</v>
          </cell>
        </row>
        <row r="131">
          <cell r="A131">
            <v>73885</v>
          </cell>
          <cell r="B131" t="str">
            <v>INSTALACAO DE VALVULA OU REGISTRO C/JUNTA ELASTICA</v>
          </cell>
          <cell r="C131" t="str">
            <v/>
          </cell>
          <cell r="D131" t="str">
            <v/>
          </cell>
        </row>
        <row r="132">
          <cell r="A132" t="str">
            <v>73885/001</v>
          </cell>
          <cell r="B132" t="str">
            <v>INSTALAÇÃO DE VÁLVULAS OU REGISTROS COM JUNTA ELÁSTICA - DN 50</v>
          </cell>
          <cell r="C132" t="str">
            <v>UN</v>
          </cell>
          <cell r="D132">
            <v>12.84</v>
          </cell>
        </row>
        <row r="133">
          <cell r="A133" t="str">
            <v>73885/002</v>
          </cell>
          <cell r="B133" t="str">
            <v>INSTALAÇÃO DE VÁLVULAS OU REGISTROS COM JUNTA ELÁSTICA - DN 75</v>
          </cell>
          <cell r="C133" t="str">
            <v>UN</v>
          </cell>
          <cell r="D133">
            <v>15.64</v>
          </cell>
        </row>
        <row r="134">
          <cell r="A134" t="str">
            <v>73885/003</v>
          </cell>
          <cell r="B134" t="str">
            <v>INSTALAÇÃO DE VÁLVULAS OU REGISTROS COM JUNTA ELÁSTICA - DN 100</v>
          </cell>
          <cell r="C134" t="str">
            <v>UN</v>
          </cell>
          <cell r="D134">
            <v>17.72</v>
          </cell>
        </row>
        <row r="135">
          <cell r="A135" t="str">
            <v>73885/004</v>
          </cell>
          <cell r="B135" t="str">
            <v>INSTALAÇÃO DE VÁLVULAS OU REGISTROS COM JUNTA ELÁSTICA - DN 150</v>
          </cell>
          <cell r="C135" t="str">
            <v>UN</v>
          </cell>
          <cell r="D135">
            <v>105.55</v>
          </cell>
        </row>
        <row r="136">
          <cell r="A136" t="str">
            <v>73885/005</v>
          </cell>
          <cell r="B136" t="str">
            <v>INSTALAÇÃO DE VÁLVULAS OU REGISTROS COM JUNTA ELÁSTICA - DN 200</v>
          </cell>
          <cell r="C136" t="str">
            <v>UN</v>
          </cell>
          <cell r="D136">
            <v>136.72999999999999</v>
          </cell>
        </row>
        <row r="137">
          <cell r="A137" t="str">
            <v>73885/006</v>
          </cell>
          <cell r="B137" t="str">
            <v>NSTALAÇÃO DE VÁLVULAS OU REGISTROS COM JUNTA ELÁSTICA - DN 250</v>
          </cell>
          <cell r="C137" t="str">
            <v>UN</v>
          </cell>
          <cell r="D137">
            <v>160.72</v>
          </cell>
        </row>
        <row r="138">
          <cell r="A138" t="str">
            <v>73885/007</v>
          </cell>
          <cell r="B138" t="str">
            <v>INSTALAÇÃO DE VÁLVULAS OU REGISTROS COM JUNTA ELÁSTICA - DN 300</v>
          </cell>
          <cell r="C138" t="str">
            <v>UN</v>
          </cell>
          <cell r="D138">
            <v>175.11</v>
          </cell>
        </row>
        <row r="139">
          <cell r="A139" t="str">
            <v>73885/008</v>
          </cell>
          <cell r="B139" t="str">
            <v>INSTALAÇÃO DE VÁLVULAS OU REGISTROS COM JUNTA ELÁSTICA - DN 350</v>
          </cell>
          <cell r="C139" t="str">
            <v>UN</v>
          </cell>
          <cell r="D139">
            <v>191.91</v>
          </cell>
        </row>
        <row r="140">
          <cell r="A140" t="str">
            <v>73885/009</v>
          </cell>
          <cell r="B140" t="str">
            <v>INSTALAÇÃO DE VÁLVULAS OU REGISTROS COM JUNTA ELÁSTICA - DN 400</v>
          </cell>
          <cell r="C140" t="str">
            <v>UN</v>
          </cell>
          <cell r="D140">
            <v>211.1</v>
          </cell>
        </row>
        <row r="141">
          <cell r="A141" t="str">
            <v>73885/010</v>
          </cell>
          <cell r="B141" t="str">
            <v>INSTALAÇÃO DE VÁLVULAS OU REGISTROS COM JUNTA ELÁSTICA - DN 450</v>
          </cell>
          <cell r="C141" t="str">
            <v>UN</v>
          </cell>
          <cell r="D141">
            <v>227.89</v>
          </cell>
        </row>
        <row r="142">
          <cell r="A142" t="str">
            <v>73885/011</v>
          </cell>
          <cell r="B142" t="str">
            <v>NSTALAÇÃO DE VÁLVULAS OU REGISTROS COM JUNTA ELÁSTICA - DN 500</v>
          </cell>
          <cell r="C142" t="str">
            <v>UN</v>
          </cell>
          <cell r="D142">
            <v>239.88</v>
          </cell>
        </row>
        <row r="143">
          <cell r="A143" t="str">
            <v>73885/012</v>
          </cell>
          <cell r="B143" t="str">
            <v>INSTALAÇÃO DE VÁLVULAS OU REGISTROS COM JUNTA ELÁSTICA - DN 600</v>
          </cell>
          <cell r="C143" t="str">
            <v>UN</v>
          </cell>
          <cell r="D143">
            <v>273.47000000000003</v>
          </cell>
        </row>
        <row r="144">
          <cell r="A144">
            <v>292</v>
          </cell>
          <cell r="B144" t="str">
            <v>FORNEC E/OU ASSENT DE TUBO DE ACO COM JUNTA ELASTICA</v>
          </cell>
          <cell r="C144" t="str">
            <v/>
          </cell>
          <cell r="D144" t="str">
            <v/>
          </cell>
        </row>
        <row r="145">
          <cell r="A145">
            <v>73839</v>
          </cell>
          <cell r="B145" t="str">
            <v>ASSENTAMENTO DE TUBO DE ACO COM JUNTA ELASTICA - COMP = 6,0 M</v>
          </cell>
          <cell r="C145" t="str">
            <v/>
          </cell>
          <cell r="D145" t="str">
            <v/>
          </cell>
        </row>
        <row r="146">
          <cell r="A146" t="str">
            <v>73839/001</v>
          </cell>
          <cell r="B146" t="str">
            <v>ASSENTAMENTO DE TUBOS DE AÇO, COM JUNTA ELÁSTICA (COMPRIMENTO DE 6,00M) - DN 150 MM</v>
          </cell>
          <cell r="C146" t="str">
            <v>M</v>
          </cell>
          <cell r="D146">
            <v>3.82</v>
          </cell>
        </row>
        <row r="147">
          <cell r="A147" t="str">
            <v>73839/002</v>
          </cell>
          <cell r="B147" t="str">
            <v>ASSENTAMENTO DE TUBOS DE AÇO, COM JUNTA ELÁSTICA (COMPRIMENTO DE 6,00M) - DN 200 MM</v>
          </cell>
          <cell r="C147" t="str">
            <v>M</v>
          </cell>
          <cell r="D147">
            <v>4.88</v>
          </cell>
        </row>
        <row r="148">
          <cell r="A148" t="str">
            <v>73839/003</v>
          </cell>
          <cell r="B148" t="str">
            <v>ASSENTAMENTO DE TUBOS DE AÇO, COM JUNTA ELÁSTICA (COMPRIMENTO DE 6,00M) - DN 250 MM</v>
          </cell>
          <cell r="C148" t="str">
            <v>M</v>
          </cell>
          <cell r="D148">
            <v>5.89</v>
          </cell>
        </row>
        <row r="149">
          <cell r="A149" t="str">
            <v>73839/004</v>
          </cell>
          <cell r="B149" t="str">
            <v>ASSENTAMENTO DE TUBOS DE AÇO, COM JUNTA ELÁSTICA (COMPRIMENTO DE 6,00M) - DN 300 MM</v>
          </cell>
          <cell r="C149" t="str">
            <v>M</v>
          </cell>
          <cell r="D149">
            <v>6.65</v>
          </cell>
        </row>
        <row r="150">
          <cell r="A150" t="str">
            <v>73839/005</v>
          </cell>
          <cell r="B150" t="str">
            <v>ASSENTAMENTO DE TUBOS DE AÇO, COM JUNTA ELÁSTICA (COMPRIMENTO DE 6,00M) - DN 350 MM</v>
          </cell>
          <cell r="C150" t="str">
            <v>M</v>
          </cell>
          <cell r="D150">
            <v>7.81</v>
          </cell>
        </row>
        <row r="151">
          <cell r="A151" t="str">
            <v>73839/006</v>
          </cell>
          <cell r="B151" t="str">
            <v>ASSENTAMENTO DE TUBOS DE AÇO, COM JUNTA ELÁSTICA (COMPRIMENTO DE 6,00M) - DN 400 MM</v>
          </cell>
          <cell r="C151" t="str">
            <v>M</v>
          </cell>
          <cell r="D151">
            <v>8.94</v>
          </cell>
        </row>
        <row r="152">
          <cell r="A152" t="str">
            <v>73839/007</v>
          </cell>
          <cell r="B152" t="str">
            <v>ASSENTAMENTO DE TUBOS DE AÇO, COM JUNTA ELÁSTICA (COMPRIMENTO DE 6,00M) - DN 450 MM</v>
          </cell>
          <cell r="C152" t="str">
            <v>M</v>
          </cell>
          <cell r="D152">
            <v>10.039999999999999</v>
          </cell>
        </row>
        <row r="153">
          <cell r="A153" t="str">
            <v>73839/008</v>
          </cell>
          <cell r="B153" t="str">
            <v>ASSENTAMENTO DE TUBOS DE AÇO, COM JUNTA ELÁSTICA (COMPRIMENTO DE 6,00M) - DN 500 MM</v>
          </cell>
          <cell r="C153" t="str">
            <v>M</v>
          </cell>
          <cell r="D153">
            <v>11.22</v>
          </cell>
        </row>
        <row r="154">
          <cell r="A154" t="str">
            <v>73839/009</v>
          </cell>
          <cell r="B154" t="str">
            <v>ASSENTAMENTO DE TUBOS DE AÇO, COM JUNTA ELÁSTICA (COMPRIMENTO DE 6,00M) - DN 600 MM</v>
          </cell>
          <cell r="C154" t="str">
            <v>M</v>
          </cell>
          <cell r="D154">
            <v>13.52</v>
          </cell>
        </row>
        <row r="155">
          <cell r="A155" t="str">
            <v>73839/010</v>
          </cell>
          <cell r="B155" t="str">
            <v>ASSENTAMENTO DE TUBOS DE AÇO, COM JUNTA ELÁSTICA (COMPRIMENTO DE 6,00M) - DN 700 MM</v>
          </cell>
          <cell r="C155" t="str">
            <v>M</v>
          </cell>
          <cell r="D155">
            <v>16.71</v>
          </cell>
        </row>
        <row r="156">
          <cell r="A156" t="str">
            <v>73839/011</v>
          </cell>
          <cell r="B156" t="str">
            <v>ASSENTAMENTO DE TUBOS DE AÇO, COM JUNTA ELÁSTICA (COMPRIMENTO DE 6,00M) - DN 800 MM</v>
          </cell>
          <cell r="C156" t="str">
            <v>M</v>
          </cell>
          <cell r="D156">
            <v>19.27</v>
          </cell>
        </row>
        <row r="157">
          <cell r="A157" t="str">
            <v>73839/012</v>
          </cell>
          <cell r="B157" t="str">
            <v>ASSENTAMENTO DE TUBOS DE AÇO, COM JUNTA ELÁSTICA (COMPRIMENTO DE 6,00M) - DN 900 MM</v>
          </cell>
          <cell r="C157" t="str">
            <v>M</v>
          </cell>
          <cell r="D157">
            <v>22.72</v>
          </cell>
        </row>
        <row r="158">
          <cell r="A158" t="str">
            <v>73839/013</v>
          </cell>
          <cell r="B158" t="str">
            <v>ASSENTAMENTO DE TUBOS DE AÇO, COM JUNTA ELÁSTICA (COMPRIMENTO DE 6,00M) - DN 1000 MM</v>
          </cell>
          <cell r="C158" t="str">
            <v>M</v>
          </cell>
          <cell r="D158">
            <v>24.26</v>
          </cell>
        </row>
        <row r="159">
          <cell r="A159" t="str">
            <v>73839/014</v>
          </cell>
          <cell r="B159" t="str">
            <v>ASSENTAMENTO DE TUBOS DE AÇO, COM JUNTA ELÁSTICA (COMPRIMENTO DE 6,00M) - DN 1100 MM</v>
          </cell>
          <cell r="C159" t="str">
            <v>M</v>
          </cell>
          <cell r="D159">
            <v>28.74</v>
          </cell>
        </row>
        <row r="160">
          <cell r="A160" t="str">
            <v>73839/015</v>
          </cell>
          <cell r="B160" t="str">
            <v>ASSENTAMENTO DE TUBOS DE AÇO, COM JUNTA ELÁSTICA (COMPRIMENTO DE 6,00M) - DN 1200 MM</v>
          </cell>
          <cell r="C160" t="str">
            <v>M</v>
          </cell>
          <cell r="D160">
            <v>34.08</v>
          </cell>
        </row>
        <row r="161">
          <cell r="A161" t="str">
            <v>CANT</v>
          </cell>
          <cell r="B161" t="str">
            <v>CANTEIRO DE OBRAS</v>
          </cell>
          <cell r="C161" t="str">
            <v/>
          </cell>
          <cell r="D161" t="str">
            <v/>
          </cell>
        </row>
        <row r="162">
          <cell r="A162">
            <v>1</v>
          </cell>
          <cell r="B162" t="str">
            <v>CONSTRUCAO DO CANTEIRO</v>
          </cell>
          <cell r="C162" t="str">
            <v/>
          </cell>
          <cell r="D162" t="str">
            <v/>
          </cell>
        </row>
        <row r="163">
          <cell r="A163">
            <v>73752</v>
          </cell>
          <cell r="B163" t="str">
            <v>SANITARIO C/VASO/CHUVEIRO PARA PESSOAL DE OBRA</v>
          </cell>
          <cell r="C163" t="str">
            <v/>
          </cell>
          <cell r="D163" t="str">
            <v/>
          </cell>
        </row>
        <row r="164">
          <cell r="A164" t="str">
            <v>73752/001</v>
          </cell>
          <cell r="B164" t="str">
            <v>SANITÁRIO COM VASO E CHUVEIRO PARA PESSOAL DE OBRA, COLETIVO DE 2 MÓDULOS, INCLUSIVE INSTALAÇÃO E APARE-LHOS, REAPROVEITADO 2 VEZES</v>
          </cell>
          <cell r="C164" t="str">
            <v>UN</v>
          </cell>
          <cell r="D164">
            <v>1874.34</v>
          </cell>
        </row>
        <row r="165">
          <cell r="A165">
            <v>73803</v>
          </cell>
          <cell r="B165" t="str">
            <v>GALPAO P/OFICINA/DEPOSITO CANTEIRO OBRA(MAD LEI)</v>
          </cell>
          <cell r="C165" t="str">
            <v/>
          </cell>
          <cell r="D165" t="str">
            <v/>
          </cell>
        </row>
        <row r="166">
          <cell r="A166" t="str">
            <v>73803/001</v>
          </cell>
          <cell r="B166" t="str">
            <v>GALPÃO ABERTO PARA OFICINA E DEPÓSITO DE CANTEIRO DE OBRAS, EM MADEIRADE LEI</v>
          </cell>
          <cell r="C166" t="str">
            <v>M2</v>
          </cell>
          <cell r="D166">
            <v>132</v>
          </cell>
        </row>
        <row r="167">
          <cell r="A167">
            <v>73805</v>
          </cell>
          <cell r="B167" t="str">
            <v>BARRACOES DE OBRA</v>
          </cell>
          <cell r="C167" t="str">
            <v/>
          </cell>
          <cell r="D167" t="str">
            <v/>
          </cell>
        </row>
        <row r="168">
          <cell r="A168" t="str">
            <v>73805/001</v>
          </cell>
          <cell r="B168" t="str">
            <v>BARRACAO DE OBRA PARA ALOJAMENTO/ESCRITORIO, PISO EM PINHO 3A, PAREDESEM COMPENSADO 10MM, COBERTURA EM TELHA AMIANTO 6MM, INCLUSO INSTALACOES ELETRICAS E ESQUADRIAS</v>
          </cell>
          <cell r="C168" t="str">
            <v>M2</v>
          </cell>
          <cell r="D168">
            <v>154.96</v>
          </cell>
        </row>
        <row r="169">
          <cell r="A169">
            <v>74210</v>
          </cell>
          <cell r="B169" t="str">
            <v>BARRACAO DE OBRA</v>
          </cell>
          <cell r="C169" t="str">
            <v/>
          </cell>
          <cell r="D169" t="str">
            <v/>
          </cell>
        </row>
        <row r="170">
          <cell r="A170" t="str">
            <v>74210/001</v>
          </cell>
          <cell r="B170" t="str">
            <v>BARRACAO PARA DEPOSITO EM TABUAS DE MADEIRA, COBERTURA EM FIBROCIMENTO4 MM, INCLUSO PISO ARGAMASSA TRAÇO 1:6 (CIMENTO E AREIA)</v>
          </cell>
          <cell r="C170" t="str">
            <v>M2</v>
          </cell>
          <cell r="D170">
            <v>189.14</v>
          </cell>
        </row>
        <row r="171">
          <cell r="A171">
            <v>74242</v>
          </cell>
          <cell r="B171" t="str">
            <v>CONSTRUCAO DE BARRACAO DE OBRA - MMA</v>
          </cell>
          <cell r="C171" t="str">
            <v/>
          </cell>
          <cell r="D171" t="str">
            <v/>
          </cell>
        </row>
        <row r="172">
          <cell r="A172" t="str">
            <v>74242/001</v>
          </cell>
          <cell r="B172" t="str">
            <v>BARRACAO DE OBRA EM CHAPA DE MADEIRA COMPENSADA COM BANHEIRO, COBERTURA EM FIBROCIMENTO 4 MM, INCLUSO INSTALACOES HIDRO-SANITARIAS E ELETRICAS</v>
          </cell>
          <cell r="C172" t="str">
            <v>M2</v>
          </cell>
          <cell r="D172">
            <v>111.75</v>
          </cell>
        </row>
        <row r="173">
          <cell r="A173">
            <v>2</v>
          </cell>
          <cell r="B173" t="str">
            <v>PLACA DE OBRA</v>
          </cell>
          <cell r="C173" t="str">
            <v/>
          </cell>
          <cell r="D173" t="str">
            <v/>
          </cell>
        </row>
        <row r="174">
          <cell r="A174">
            <v>74209</v>
          </cell>
          <cell r="B174" t="str">
            <v>AQUISICAO E ASSENTAMENTO PLACA DE OBRA</v>
          </cell>
          <cell r="C174" t="str">
            <v/>
          </cell>
          <cell r="D174" t="str">
            <v/>
          </cell>
        </row>
        <row r="175">
          <cell r="A175" t="str">
            <v>74209/001</v>
          </cell>
          <cell r="B175" t="str">
            <v>PLACA DE OBRA EM CHAPA DE ACO GALVANIZADO</v>
          </cell>
          <cell r="C175" t="str">
            <v>M2</v>
          </cell>
          <cell r="D175">
            <v>167.96</v>
          </cell>
        </row>
        <row r="176">
          <cell r="A176">
            <v>4</v>
          </cell>
          <cell r="B176" t="str">
            <v>MOBILIZACAO E DESMOBILIZACAO</v>
          </cell>
          <cell r="C176" t="str">
            <v/>
          </cell>
          <cell r="D176" t="str">
            <v/>
          </cell>
        </row>
        <row r="177">
          <cell r="A177">
            <v>73756</v>
          </cell>
          <cell r="B177" t="str">
            <v>MONTAGEM E DESMONTAGEM USINA DE CONCRETO</v>
          </cell>
          <cell r="C177" t="str">
            <v/>
          </cell>
          <cell r="D177" t="str">
            <v/>
          </cell>
        </row>
        <row r="178">
          <cell r="A178" t="str">
            <v>73756/001</v>
          </cell>
          <cell r="B178" t="str">
            <v>MONTAGEM / DESMONTAGEM DE USINA CONCRETO TIPO PAREDE C/SILOS HORIZONTAL P/3 AGREGADOS, INCLUSIVE MECANICO (PESADO) E MESTRE DE OBRAS</v>
          </cell>
          <cell r="C178" t="str">
            <v>UN</v>
          </cell>
          <cell r="D178">
            <v>19164.97</v>
          </cell>
        </row>
        <row r="179">
          <cell r="A179">
            <v>73847</v>
          </cell>
          <cell r="B179" t="str">
            <v>ALUGUEL DE CONTAINER</v>
          </cell>
          <cell r="C179" t="str">
            <v/>
          </cell>
          <cell r="D179" t="str">
            <v/>
          </cell>
        </row>
        <row r="180">
          <cell r="A180" t="str">
            <v>73847/001</v>
          </cell>
          <cell r="B180" t="str">
            <v>ALUGUEL CONTAINER/ESCRIT INCL INST ELET LARG=2,20 COMP=6,20MALT=2,50M CHAPA ACO C/NERV TRAPEZ FORRO C/ISOL TERMO/ACUSTICOCHASSIS REFORC PISO COMPENS NAVAL EXC TRANSP/CARGA/DESCARGA</v>
          </cell>
          <cell r="C180" t="str">
            <v>MES</v>
          </cell>
          <cell r="D180">
            <v>373.84</v>
          </cell>
        </row>
        <row r="181">
          <cell r="A181" t="str">
            <v>73847/002</v>
          </cell>
          <cell r="B181" t="str">
            <v>ALUGUEL CONTAINER/ESCRIT/WC C/1 VASO/1 LAV/1 MIC/4 CHUV LARG=2,20M COMPR=6,20M ALT=2,50M CHAPA ACO NERV TRAPEZ FORROC/ISOL TERMO-ACUST CHASSIS REFORC PISO COMPENS NAVAL INCL INSTELETR/HIDRO-SANIT EXCL TRANSP/CARGA/DESCARGA</v>
          </cell>
          <cell r="C181" t="str">
            <v>MES</v>
          </cell>
          <cell r="D181">
            <v>405.92</v>
          </cell>
        </row>
        <row r="182">
          <cell r="A182" t="str">
            <v>73847/003</v>
          </cell>
          <cell r="B182" t="str">
            <v>ALUGUEL CONTAINER/SANIT C/2 VASOS/1 LAVAT/1 MIC/4 CHUV LARG=2,20M COMPR=6,20M ALT=2,50M CHAPA ACO C/NERV TRAPEZ FORRO C/ISOLAM TERMO/ACUSTICO CHASSIS REFORC PISO COMPENS NAVAL INCLINST ELETR/HIDR EXCL TRANSP/CARGA/DESCARG</v>
          </cell>
          <cell r="C182" t="str">
            <v>MES</v>
          </cell>
          <cell r="D182">
            <v>580.78</v>
          </cell>
        </row>
        <row r="183">
          <cell r="A183" t="str">
            <v>73847/004</v>
          </cell>
          <cell r="B183" t="str">
            <v>ALUGUEL CONTAINER/SANIT C/4 VASOS/1 LAVAT/1 MIC/4 CHUV LARG=2,20M COMPR=6,20M ALT=2,50M CHAPAS ACO C/NERV TRAPEZ FORRO C/ISOL TERMO-ACUST CHASSIS REFORC PISO COMPENS NAVAL INCL INST RAELETR/HIDRO-SANIT EXCL TRANSP/CARGA/DESCARGA</v>
          </cell>
          <cell r="C183" t="str">
            <v>MES</v>
          </cell>
          <cell r="D183">
            <v>625.47</v>
          </cell>
        </row>
        <row r="184">
          <cell r="A184" t="str">
            <v>73847/005</v>
          </cell>
          <cell r="B184" t="str">
            <v>ALUGUEL CONTAINER/SANIT C/7 VASOS/1 LAVAT/1 MIC LARG=2,20MCOMPR=6,20M ALT=2,50M CHAPA ACO NERV TRAPEZ FORRO C/ISOLTERMO-ACUST CHASSIS REFORC PISO COMPENS NAVAL INCL INST ELET/HIDRO-SANIT EXCL TRANSP/CARGA/DESCARGA</v>
          </cell>
          <cell r="C184" t="str">
            <v>MES</v>
          </cell>
          <cell r="D184">
            <v>645.66999999999996</v>
          </cell>
        </row>
        <row r="185">
          <cell r="A185" t="str">
            <v>COBE</v>
          </cell>
          <cell r="B185" t="str">
            <v>COBERTURA</v>
          </cell>
          <cell r="C185" t="str">
            <v/>
          </cell>
          <cell r="D185" t="str">
            <v/>
          </cell>
        </row>
        <row r="186">
          <cell r="A186">
            <v>73</v>
          </cell>
          <cell r="B186" t="str">
            <v>MADEIRAMENTO</v>
          </cell>
          <cell r="C186" t="str">
            <v/>
          </cell>
          <cell r="D186" t="str">
            <v/>
          </cell>
        </row>
        <row r="187">
          <cell r="A187">
            <v>55960</v>
          </cell>
          <cell r="B187" t="str">
            <v>IMUNIZACAO MADEIRAMENTO COBERTURA COM IMUNIZANTE INCOLOR</v>
          </cell>
          <cell r="C187" t="str">
            <v>M2</v>
          </cell>
          <cell r="D187">
            <v>3.33</v>
          </cell>
        </row>
        <row r="188">
          <cell r="A188">
            <v>72085</v>
          </cell>
          <cell r="B188" t="str">
            <v>RECOLOCACAO DE MADEIRAMENTO DO TELHADO - RIPAS, CONSIDERANDO REAPROVEITAMENTO DE MATERIAL</v>
          </cell>
          <cell r="C188" t="str">
            <v>M</v>
          </cell>
          <cell r="D188">
            <v>0.8</v>
          </cell>
        </row>
        <row r="189">
          <cell r="A189">
            <v>72086</v>
          </cell>
          <cell r="B189" t="str">
            <v>RECOLOCACAO DE MADEIRAMENTO DO TELHADO - CAIBROS, CONSIDERANDO REAPROVEITAMENTO DE MATERIAL</v>
          </cell>
          <cell r="C189" t="str">
            <v>M</v>
          </cell>
          <cell r="D189">
            <v>2.44</v>
          </cell>
        </row>
        <row r="190">
          <cell r="A190">
            <v>72087</v>
          </cell>
          <cell r="B190" t="str">
            <v>RECOLOCACAO DE MADEIRAMENTO DO TELHADO - VIGAS, CONSIDERANDO REAPROVEITAMENTO DE MATERIAL</v>
          </cell>
          <cell r="C190" t="str">
            <v>M</v>
          </cell>
          <cell r="D190">
            <v>6.51</v>
          </cell>
        </row>
        <row r="191">
          <cell r="A191">
            <v>72088</v>
          </cell>
          <cell r="B191" t="str">
            <v>RECOLOCACAO DE FERRAGENS PARA MADEIRAMENTO DO TELHADO, CONSIDERANDO REAPROVEITAMENTO DE MATERIAL</v>
          </cell>
          <cell r="C191" t="str">
            <v>UN</v>
          </cell>
          <cell r="D191">
            <v>4.76</v>
          </cell>
        </row>
        <row r="192">
          <cell r="A192">
            <v>73931</v>
          </cell>
          <cell r="B192" t="str">
            <v>ESTRUTURA MADEIRA ANCOR LAJE/PAREDE P/TELHA ESTRUTURAL FIBROCIMENTO</v>
          </cell>
          <cell r="C192" t="str">
            <v/>
          </cell>
          <cell r="D192" t="str">
            <v/>
          </cell>
        </row>
        <row r="193">
          <cell r="A193" t="str">
            <v>73931/001</v>
          </cell>
          <cell r="B193" t="str">
            <v>ESTRUTURA PARA TELHA ONDULADA FIBROCIMENTO, ALUMINIO OU PLASTICA, EM MADEIRA APARELHADA, APOIADA EM LAJE OU PAREDE</v>
          </cell>
          <cell r="C193" t="str">
            <v>M2</v>
          </cell>
          <cell r="D193">
            <v>23.98</v>
          </cell>
        </row>
        <row r="194">
          <cell r="A194" t="str">
            <v>73931/002</v>
          </cell>
          <cell r="B194" t="str">
            <v>ESTRUTURA PARA TELHA ESTRUTURAL FIBROCIMENTO, EM MADEIRA APARELHADA, ANCORADA EM LAJE OU PAREDE</v>
          </cell>
          <cell r="C194" t="str">
            <v>M2</v>
          </cell>
          <cell r="D194">
            <v>17.329999999999998</v>
          </cell>
        </row>
        <row r="195">
          <cell r="A195" t="str">
            <v>73931/003</v>
          </cell>
          <cell r="B195" t="str">
            <v>ESTRUTURA PARA TELHA CERAMICA, EM MADEIRA APARELHADA, APOIADA EM PAREDE</v>
          </cell>
          <cell r="C195" t="str">
            <v>M2</v>
          </cell>
          <cell r="D195">
            <v>44.61</v>
          </cell>
        </row>
        <row r="196">
          <cell r="A196">
            <v>73939</v>
          </cell>
          <cell r="B196" t="str">
            <v>CHAPA CELULOSE PRENSADA 122X224X1,2CM FORNECIMENTO</v>
          </cell>
          <cell r="C196" t="str">
            <v/>
          </cell>
          <cell r="D196" t="str">
            <v/>
          </cell>
        </row>
        <row r="197">
          <cell r="A197" t="str">
            <v>73939/001</v>
          </cell>
          <cell r="B197" t="str">
            <v>TESOURA COMPLETA EM MACARANDUBA SERRADA, PARA TELHADOS COM VAOS DE 4M</v>
          </cell>
          <cell r="C197" t="str">
            <v>UN</v>
          </cell>
          <cell r="D197">
            <v>486.48</v>
          </cell>
        </row>
        <row r="198">
          <cell r="A198" t="str">
            <v>73939/002</v>
          </cell>
          <cell r="B198" t="str">
            <v>TESOURA COMPLETA EM MACARANDUBA APARELHADA, PARA TELHADOS COM VAOS DE4M</v>
          </cell>
          <cell r="C198" t="str">
            <v>UN</v>
          </cell>
          <cell r="D198">
            <v>669.2</v>
          </cell>
        </row>
        <row r="199">
          <cell r="A199" t="str">
            <v>73939/003</v>
          </cell>
          <cell r="B199" t="str">
            <v>TESOURA COMPLETA EM MACARANDUBA SERRADA, PARA TELHADOS COM VAOS DE 5M</v>
          </cell>
          <cell r="C199" t="str">
            <v>UN</v>
          </cell>
          <cell r="D199">
            <v>585.03</v>
          </cell>
        </row>
        <row r="200">
          <cell r="A200" t="str">
            <v>73939/004</v>
          </cell>
          <cell r="B200" t="str">
            <v>TESOURA COMPLETA EM MACARANDUBA APARELHADA, PARA TELHADOS COM VAOS DE5M</v>
          </cell>
          <cell r="C200" t="str">
            <v>UN</v>
          </cell>
          <cell r="D200">
            <v>706.95</v>
          </cell>
        </row>
        <row r="201">
          <cell r="A201" t="str">
            <v>73939/005</v>
          </cell>
          <cell r="B201" t="str">
            <v>TESOURA COMPLETA EM MACARANDUBA SERRADA, PARA TELHADOS COM VAOS DE 6M</v>
          </cell>
          <cell r="C201" t="str">
            <v>UN</v>
          </cell>
          <cell r="D201">
            <v>726.57</v>
          </cell>
        </row>
        <row r="202">
          <cell r="A202" t="str">
            <v>73939/006</v>
          </cell>
          <cell r="B202" t="str">
            <v>TESOURA COMPLETA EM MACARANDUBA APARELHADA, PARA TELHADOS COM VAOS DE6M</v>
          </cell>
          <cell r="C202" t="str">
            <v>UN</v>
          </cell>
          <cell r="D202">
            <v>869.78</v>
          </cell>
        </row>
        <row r="203">
          <cell r="A203" t="str">
            <v>73939/007</v>
          </cell>
          <cell r="B203" t="str">
            <v>TESOURA COMPLETA EM MACARANDUBA SERRADA, PARA TELHADOS COM VAOS DE 7M</v>
          </cell>
          <cell r="C203" t="str">
            <v>UN</v>
          </cell>
          <cell r="D203">
            <v>842.19</v>
          </cell>
        </row>
        <row r="204">
          <cell r="A204" t="str">
            <v>73939/008</v>
          </cell>
          <cell r="B204" t="str">
            <v>TESOURA COMPLETA EM MACARANDUBA APARELHADA, PARA TELHADOS COM VAOS DE7M</v>
          </cell>
          <cell r="C204" t="str">
            <v>UN</v>
          </cell>
          <cell r="D204">
            <v>1009.79</v>
          </cell>
        </row>
        <row r="205">
          <cell r="A205" t="str">
            <v>73939/009</v>
          </cell>
          <cell r="B205" t="str">
            <v>TESOURA COMPLETA EM MACARANDUBA SERRADA, PARA TELHADOS COM VAOS DE 8M</v>
          </cell>
          <cell r="C205" t="str">
            <v>UN</v>
          </cell>
          <cell r="D205">
            <v>1054.45</v>
          </cell>
        </row>
        <row r="206">
          <cell r="A206" t="str">
            <v>73939/010</v>
          </cell>
          <cell r="B206" t="str">
            <v>TESOURA COMPLETA EM MACARANDUBA APARELHADA, PARA TELHADOS COM VAOS DE8M</v>
          </cell>
          <cell r="C206" t="str">
            <v>UN</v>
          </cell>
          <cell r="D206">
            <v>1350.61</v>
          </cell>
        </row>
        <row r="207">
          <cell r="A207" t="str">
            <v>73939/011</v>
          </cell>
          <cell r="B207" t="str">
            <v>TESOURA COMPLETA EM MACARANDUBA SERRADA, PARA TELHADOS COM VAOS DE 9M</v>
          </cell>
          <cell r="C207" t="str">
            <v>UN</v>
          </cell>
          <cell r="D207">
            <v>1187.3</v>
          </cell>
        </row>
        <row r="208">
          <cell r="A208" t="str">
            <v>73939/012</v>
          </cell>
          <cell r="B208" t="str">
            <v>TESOURA COMPLETA EM MACARANDUBA APARELHADA, PARA TELHADOS COM VAOS DE9M</v>
          </cell>
          <cell r="C208" t="str">
            <v>UN</v>
          </cell>
          <cell r="D208">
            <v>1520.87</v>
          </cell>
        </row>
        <row r="209">
          <cell r="A209" t="str">
            <v>73939/013</v>
          </cell>
          <cell r="B209" t="str">
            <v>TESOURA COMPLETA EM MACARANDUBA SERRADA, PARA TELHADOS COM VAOS DE 10M</v>
          </cell>
          <cell r="C209" t="str">
            <v>UN</v>
          </cell>
          <cell r="D209">
            <v>1398.18</v>
          </cell>
        </row>
        <row r="210">
          <cell r="A210" t="str">
            <v>73939/014</v>
          </cell>
          <cell r="B210" t="str">
            <v>TESOURA COMPLETA EM MACARANDUBA APARELHADA, PARA TELHADOS COM VAOS DE10M</v>
          </cell>
          <cell r="C210" t="str">
            <v>UN</v>
          </cell>
          <cell r="D210">
            <v>1682.66</v>
          </cell>
        </row>
        <row r="211">
          <cell r="A211" t="str">
            <v>73939/015</v>
          </cell>
          <cell r="B211" t="str">
            <v>TESOURA COMPLETA EM MACARANDUBA SERRADA, PARA TELHADOS COM VAOS DE 11M</v>
          </cell>
          <cell r="C211" t="str">
            <v>UN</v>
          </cell>
          <cell r="D211">
            <v>1641.57</v>
          </cell>
        </row>
        <row r="212">
          <cell r="A212" t="str">
            <v>73939/016</v>
          </cell>
          <cell r="B212" t="str">
            <v>TESOURA COMPLETA EM MACARANDUBA APARELHADA, PARA TELHADOS COM VAOS DE11M</v>
          </cell>
          <cell r="C212" t="str">
            <v>UN</v>
          </cell>
          <cell r="D212">
            <v>1956.72</v>
          </cell>
        </row>
        <row r="213">
          <cell r="A213" t="str">
            <v>73939/017</v>
          </cell>
          <cell r="B213" t="str">
            <v>TESOURA COMPLETA EM MACARANDUBA SERRADA, PARA TELHADOS COM VAOS DE 12M</v>
          </cell>
          <cell r="C213" t="str">
            <v>UN</v>
          </cell>
          <cell r="D213">
            <v>1809.06</v>
          </cell>
        </row>
        <row r="214">
          <cell r="A214" t="str">
            <v>73939/018</v>
          </cell>
          <cell r="B214" t="str">
            <v>TESOURA COMPLETA EM MACARANDUBA APARELHADA, PARA TELHADOS COM VAOS DE12M</v>
          </cell>
          <cell r="C214" t="str">
            <v>UN</v>
          </cell>
          <cell r="D214">
            <v>2176.7199999999998</v>
          </cell>
        </row>
        <row r="215">
          <cell r="A215" t="str">
            <v>73939/019</v>
          </cell>
          <cell r="B215" t="str">
            <v>TESOURA COMPLETA EM MACARANDUBA SERRADA, PARA TELHADOS COM VAOS DE 14M</v>
          </cell>
          <cell r="C215" t="str">
            <v>UN</v>
          </cell>
          <cell r="D215">
            <v>2088.65</v>
          </cell>
        </row>
        <row r="216">
          <cell r="A216" t="str">
            <v>73939/020</v>
          </cell>
          <cell r="B216" t="str">
            <v>TESOURA COMPLETA EM MACARANDUBA APARELHADA, PARA TELHADOS COM VAOS DE14M</v>
          </cell>
          <cell r="C216" t="str">
            <v>UN</v>
          </cell>
          <cell r="D216">
            <v>2513.41</v>
          </cell>
        </row>
        <row r="217">
          <cell r="A217">
            <v>74</v>
          </cell>
          <cell r="B217" t="str">
            <v>TELHAMENTO COM TELHA CERAMICA</v>
          </cell>
          <cell r="C217" t="str">
            <v/>
          </cell>
          <cell r="D217" t="str">
            <v/>
          </cell>
        </row>
        <row r="218">
          <cell r="A218">
            <v>72089</v>
          </cell>
          <cell r="B218" t="str">
            <v>RECOLOCACAO DE TELHAS CERAMICAS TIPO FRANCESA, CONSIDERANDO REAPROVEITAMENTO DE MATERIAL</v>
          </cell>
          <cell r="C218" t="str">
            <v>M2</v>
          </cell>
          <cell r="D218">
            <v>5.19</v>
          </cell>
        </row>
        <row r="219">
          <cell r="A219">
            <v>72091</v>
          </cell>
          <cell r="B219" t="str">
            <v>RECOLOCACAO DE TELHAS CERAMICAS TIPO PLAN, CONSIDERANDO REAPROVEITAMENTO DE MATERIAL</v>
          </cell>
          <cell r="C219" t="str">
            <v>M2</v>
          </cell>
          <cell r="D219">
            <v>17.04</v>
          </cell>
        </row>
        <row r="220">
          <cell r="A220">
            <v>72101</v>
          </cell>
          <cell r="B220" t="str">
            <v>REVISAO GERAL DE TELHADOS DE TELHAS CERAMICAS</v>
          </cell>
          <cell r="C220" t="str">
            <v>M2</v>
          </cell>
          <cell r="D220">
            <v>2.96</v>
          </cell>
        </row>
        <row r="221">
          <cell r="A221">
            <v>72103</v>
          </cell>
          <cell r="B221" t="str">
            <v>RECOLOCACAO DE CUMEEIRAS CERAMICAS COM ARGAMASSA TRACO 1:2:11 (CIMENTO, CAL HIDRATADA E AREIA), CONSIDERANDO APROVEITAMENTO DO MATERIAL</v>
          </cell>
          <cell r="C221" t="str">
            <v>M</v>
          </cell>
          <cell r="D221">
            <v>8.48</v>
          </cell>
        </row>
        <row r="222">
          <cell r="A222">
            <v>73938</v>
          </cell>
          <cell r="B222" t="str">
            <v>COBERTURA TELHA CERAMICA</v>
          </cell>
          <cell r="C222" t="str">
            <v/>
          </cell>
          <cell r="D222" t="str">
            <v/>
          </cell>
        </row>
        <row r="223">
          <cell r="A223" t="str">
            <v>73938/001</v>
          </cell>
          <cell r="B223" t="str">
            <v>COBERTURA EM TELHA CERAMICA TIPO COLONIAL, COM ARGAMASSA TRACO 1:3 (CIMENTO E AREIA)</v>
          </cell>
          <cell r="C223" t="str">
            <v>M2</v>
          </cell>
          <cell r="D223">
            <v>49.5</v>
          </cell>
        </row>
        <row r="224">
          <cell r="A224" t="str">
            <v>73938/002</v>
          </cell>
          <cell r="B224" t="str">
            <v>COBERTURA EM TELHA CERAMICA TIPO PLAN</v>
          </cell>
          <cell r="C224" t="str">
            <v>M2</v>
          </cell>
          <cell r="D224">
            <v>36.020000000000003</v>
          </cell>
        </row>
        <row r="225">
          <cell r="A225" t="str">
            <v>73938/003</v>
          </cell>
          <cell r="B225" t="str">
            <v>COBERTURA EM TELHA CERAMICA TIPO FRANCESA OU MARSELHA</v>
          </cell>
          <cell r="C225" t="str">
            <v>M2</v>
          </cell>
          <cell r="D225">
            <v>24.64</v>
          </cell>
        </row>
        <row r="226">
          <cell r="A226" t="str">
            <v>73938/004</v>
          </cell>
          <cell r="B226" t="str">
            <v>COBERTURA EM TELHA CERAMICA TIPO CANAL, COM ARGAMASSA TRACO 1:3 (CIMENTO E AREIA) E ARAME RECOZIDO</v>
          </cell>
          <cell r="C226" t="str">
            <v>M2</v>
          </cell>
          <cell r="D226">
            <v>39.61</v>
          </cell>
        </row>
        <row r="227">
          <cell r="A227" t="str">
            <v>73938/005</v>
          </cell>
          <cell r="B227" t="str">
            <v>COBERTURA EM TELHA CERAMICA TIPO PAULISTA, COM ARGAMASSA TRACO 1:3 (CIMENTO E AREIA) E ARAME RECOZIDO</v>
          </cell>
          <cell r="C227" t="str">
            <v>M2</v>
          </cell>
          <cell r="D227">
            <v>58.61</v>
          </cell>
        </row>
        <row r="228">
          <cell r="A228" t="str">
            <v>73938/006</v>
          </cell>
          <cell r="B228" t="str">
            <v>CORDAO DE ARREMATE EM BEIRAIS COM TELHA CERAMICA EMBOCADA TRACO 1:2:8(CIMENTO, CAL E AREIA)</v>
          </cell>
          <cell r="C228" t="str">
            <v>M</v>
          </cell>
          <cell r="D228">
            <v>10.92</v>
          </cell>
        </row>
        <row r="229">
          <cell r="A229" t="str">
            <v>73938/007</v>
          </cell>
          <cell r="B229" t="str">
            <v>EMBOCAMENTO DE ULTIMA FIADA DE TELHA PLAN, COLONIAL OU PAULISTA, COM ARGAMASSA TRACO 1:2:8 (CIMENTO, CAL HIDRATADA E AREIA)</v>
          </cell>
          <cell r="C229" t="str">
            <v>M</v>
          </cell>
          <cell r="D229">
            <v>5.24</v>
          </cell>
        </row>
        <row r="230">
          <cell r="A230">
            <v>76450</v>
          </cell>
          <cell r="B230" t="str">
            <v>COBERTURA TELHA CERAMICA</v>
          </cell>
          <cell r="C230" t="str">
            <v/>
          </cell>
          <cell r="D230" t="str">
            <v/>
          </cell>
        </row>
        <row r="231">
          <cell r="A231" t="str">
            <v>76450/001</v>
          </cell>
          <cell r="B231" t="str">
            <v>COBERTURA EM TELHA CERAMICA TIPO PAULISTINHA (COLONIAL TRAPEZOIDAL), COM ARGAMASSA TRACO 1:3 (CIMENTO E AREIA) E ARAME RECOZIDO</v>
          </cell>
          <cell r="C231" t="str">
            <v>M2</v>
          </cell>
          <cell r="D231">
            <v>66.98</v>
          </cell>
        </row>
        <row r="232">
          <cell r="A232">
            <v>75</v>
          </cell>
          <cell r="B232" t="str">
            <v>TELHAMENTO COM TELHA DE FIBROCIMENTO</v>
          </cell>
          <cell r="C232" t="str">
            <v/>
          </cell>
          <cell r="D232" t="str">
            <v/>
          </cell>
        </row>
        <row r="233">
          <cell r="A233">
            <v>72092</v>
          </cell>
          <cell r="B233" t="str">
            <v>RECOLOCACAO DE TELHAS ONDULADAS COM MASSA PARA VEDACAO, CONSIDERANDO REAPROVEITAMENTO DE MATERIAL</v>
          </cell>
          <cell r="C233" t="str">
            <v>M2</v>
          </cell>
          <cell r="D233">
            <v>4.92</v>
          </cell>
        </row>
        <row r="234">
          <cell r="A234">
            <v>72093</v>
          </cell>
          <cell r="B234" t="str">
            <v>RECOLOCACAO DE TELHA DE FIBROCIMENTO ESTRUTURAL LARGURA UTIL 44 CM, INCLUSO ACESSORIOS DE FIXACAO E VEDACAO, CONSIDERANDO APROVEITAMENTO DOMATERIAL</v>
          </cell>
          <cell r="C234" t="str">
            <v>M2</v>
          </cell>
          <cell r="D234">
            <v>4.88</v>
          </cell>
        </row>
        <row r="235">
          <cell r="A235">
            <v>72094</v>
          </cell>
          <cell r="B235" t="str">
            <v>RECOLOCACAO DE TELHA DE FIBROCIMENTO ESTRUTURAL LARGURA UTIL 90 CM, INCLUSO ACESSORIOS DE FIXACAO E VEDACAO, CONSIDERANDO APROVEITAMENTO DOMATERIAL</v>
          </cell>
          <cell r="C235" t="str">
            <v>M2</v>
          </cell>
          <cell r="D235">
            <v>19.68</v>
          </cell>
        </row>
        <row r="236">
          <cell r="A236">
            <v>73633</v>
          </cell>
          <cell r="B236" t="str">
            <v>COBERTURA COM TELHA DE FIBROCIMENTO ESTRUTURAL LARGURA UTIL 90CM, INCLUSO ACESSORIOS DE FIXACAO E VEDACAO</v>
          </cell>
          <cell r="C236" t="str">
            <v>M2</v>
          </cell>
          <cell r="D236">
            <v>43.28</v>
          </cell>
        </row>
        <row r="237">
          <cell r="A237">
            <v>73634</v>
          </cell>
          <cell r="B237" t="str">
            <v>COBERTURA COM TELHA DE FIBROCIMENTO ESTRUTURAL LARGURA UTIL 49CM, INCLUSO ACESSORIOS DE FIXACAO E VEDACAO</v>
          </cell>
          <cell r="C237" t="str">
            <v>M2</v>
          </cell>
          <cell r="D237">
            <v>58.52</v>
          </cell>
        </row>
        <row r="238">
          <cell r="A238">
            <v>74088</v>
          </cell>
          <cell r="B238" t="str">
            <v>TELHAMENTO C/ TELHA DE FIBROCIMENTO</v>
          </cell>
          <cell r="C238" t="str">
            <v/>
          </cell>
          <cell r="D238" t="str">
            <v/>
          </cell>
        </row>
        <row r="239">
          <cell r="A239" t="str">
            <v>74088/001</v>
          </cell>
          <cell r="B239" t="str">
            <v>TELHAMENTO COM TELHA DE FIBROCIMENTO ONDULADA, ESPESSURA 6MM, INCLUSOJUNTAS DE VEDACAO E ACESSORIOS DE FIXACAO</v>
          </cell>
          <cell r="C239" t="str">
            <v>M2</v>
          </cell>
          <cell r="D239">
            <v>19.88</v>
          </cell>
        </row>
        <row r="240">
          <cell r="A240">
            <v>76</v>
          </cell>
          <cell r="B240" t="str">
            <v>TELHAMENTO COM TELHA METALICA</v>
          </cell>
          <cell r="C240" t="str">
            <v/>
          </cell>
          <cell r="D240" t="str">
            <v/>
          </cell>
        </row>
        <row r="241">
          <cell r="A241">
            <v>73866</v>
          </cell>
          <cell r="B241" t="str">
            <v>ESTRUTURA DE ACO</v>
          </cell>
          <cell r="C241" t="str">
            <v/>
          </cell>
          <cell r="D241" t="str">
            <v/>
          </cell>
        </row>
        <row r="242">
          <cell r="A242" t="str">
            <v>73866/001</v>
          </cell>
          <cell r="B242" t="str">
            <v>ESTRUTURA PARA COBERTURA TIPO FINK, EM ALUMINIO ANODIZADO, VAO DE 20M,ESPACAMENTO DAS TESOURAS DE 5M ATE 6,5M</v>
          </cell>
          <cell r="C242" t="str">
            <v>M2</v>
          </cell>
          <cell r="D242">
            <v>458.2</v>
          </cell>
        </row>
        <row r="243">
          <cell r="A243" t="str">
            <v>73866/002</v>
          </cell>
          <cell r="B243" t="str">
            <v>ESTRUTURA PARA COBERTURA TIPO FINK, EM ALUMINIO ANODIZADO, VAO DE 30M,ESPACAMENTO DAS TESOURAS DE 5M ATE 6,5M</v>
          </cell>
          <cell r="C243" t="str">
            <v>M2</v>
          </cell>
          <cell r="D243">
            <v>480.99</v>
          </cell>
        </row>
        <row r="244">
          <cell r="A244" t="str">
            <v>73866/003</v>
          </cell>
          <cell r="B244" t="str">
            <v>ESTRUTURA PARA COBERTURA TIPO FINK, EM ALUMINIO ANODIZADO, VAO DE 40M,ESPACAMENTO DAS TESOURAS DE 5M ATE 6,5M</v>
          </cell>
          <cell r="C244" t="str">
            <v>M2</v>
          </cell>
          <cell r="D244">
            <v>503.08</v>
          </cell>
        </row>
        <row r="245">
          <cell r="A245" t="str">
            <v>73866/004</v>
          </cell>
          <cell r="B245" t="str">
            <v>ESTRUTURA PARA COBERTURA EM ARCO, EM ALUMINIO ANODIZADO, VAO DE 20M, ESPACAMENTO DE 5M ATE 6,5M</v>
          </cell>
          <cell r="C245" t="str">
            <v>M2</v>
          </cell>
          <cell r="D245">
            <v>419.52</v>
          </cell>
        </row>
        <row r="246">
          <cell r="A246" t="str">
            <v>73866/005</v>
          </cell>
          <cell r="B246" t="str">
            <v>ESTRUTURA PARA COBERTURA EM ARCO, EM ALUMINIO ANODIZADO, VAO DE 30M, ESPACAMENTO DE 5M ATE 6,5M</v>
          </cell>
          <cell r="C246" t="str">
            <v>M2</v>
          </cell>
          <cell r="D246">
            <v>446.16</v>
          </cell>
        </row>
        <row r="247">
          <cell r="A247" t="str">
            <v>73866/006</v>
          </cell>
          <cell r="B247" t="str">
            <v>ESTRUTURA PARA COBERTURA EM ARCO, EM ALUMINIO ANODIZADO, VAO DE 40M, ESPACAMENTO DE 5M ATE 6,5M</v>
          </cell>
          <cell r="C247" t="str">
            <v>M2</v>
          </cell>
          <cell r="D247">
            <v>468.05</v>
          </cell>
        </row>
        <row r="248">
          <cell r="A248" t="str">
            <v>73866/007</v>
          </cell>
          <cell r="B248" t="str">
            <v>ESTRUTURA PARA COBERTURA TIPO SHED, EM ALUMINIO ANODIZADO, VAO DE 20M,ESPACAMENTO DAS TESOURAS DE 5M ATE 6,5M</v>
          </cell>
          <cell r="C248" t="str">
            <v>M2</v>
          </cell>
          <cell r="D248">
            <v>499.81</v>
          </cell>
        </row>
        <row r="249">
          <cell r="A249" t="str">
            <v>73866/008</v>
          </cell>
          <cell r="B249" t="str">
            <v>ESTRUTURA PARA COBERTURA TIPO SHED, EM ALUMINIO ANODIZADO, VAO DE 30M,ESPACAMENTO DAS TESOURAS DE 5M ATE 6,5M</v>
          </cell>
          <cell r="C249" t="str">
            <v>M2</v>
          </cell>
          <cell r="D249">
            <v>605.27</v>
          </cell>
        </row>
        <row r="250">
          <cell r="A250" t="str">
            <v>73866/009</v>
          </cell>
          <cell r="B250" t="str">
            <v>ESTRUTURA PARA COBERTURA TIPO SHED, EM ALUMINIO ANODIZADO, VAO DE 40M,ESPACAMENTO DAS TESOURAS DE 5M ATE 6,5M</v>
          </cell>
          <cell r="C250" t="str">
            <v>M2</v>
          </cell>
          <cell r="D250">
            <v>627.82000000000005</v>
          </cell>
        </row>
        <row r="251">
          <cell r="A251">
            <v>73867</v>
          </cell>
          <cell r="B251" t="str">
            <v>ESTRUTURA ESPACIAL</v>
          </cell>
          <cell r="C251" t="str">
            <v/>
          </cell>
          <cell r="D251" t="str">
            <v/>
          </cell>
        </row>
        <row r="252">
          <cell r="A252" t="str">
            <v>73867/001</v>
          </cell>
          <cell r="B252" t="str">
            <v>ESTRUTURA TIPO ESPACIAL EM ALUMINIO ANODIZADO, VAO DE 20M</v>
          </cell>
          <cell r="C252" t="str">
            <v>M2</v>
          </cell>
          <cell r="D252">
            <v>193.2</v>
          </cell>
        </row>
        <row r="253">
          <cell r="A253" t="str">
            <v>73867/002</v>
          </cell>
          <cell r="B253" t="str">
            <v>ESTRUTURA TIPO ESPACIAL EM ALUMINIO ANODIZADO, VAO DE 30M</v>
          </cell>
          <cell r="C253" t="str">
            <v>M2</v>
          </cell>
          <cell r="D253">
            <v>218.03</v>
          </cell>
        </row>
        <row r="254">
          <cell r="A254" t="str">
            <v>73867/003</v>
          </cell>
          <cell r="B254" t="str">
            <v>ESTRUTURA TIPO ESPACIAL EM ALUMINIO ANODIZADO, VAO DE 40M</v>
          </cell>
          <cell r="C254" t="str">
            <v>M2</v>
          </cell>
          <cell r="D254">
            <v>273.20999999999998</v>
          </cell>
        </row>
        <row r="255">
          <cell r="A255" t="str">
            <v>73867/004</v>
          </cell>
          <cell r="B255" t="str">
            <v>ESTRUTURA TIPO ESPACIAL EM ALUMINIO ANODIZADO, VAO DE 50M</v>
          </cell>
          <cell r="C255" t="str">
            <v>M2</v>
          </cell>
          <cell r="D255">
            <v>284.25</v>
          </cell>
        </row>
        <row r="256">
          <cell r="A256">
            <v>75220</v>
          </cell>
          <cell r="B256" t="str">
            <v>CUMEEIRA DE ALUMÍNIO, PERFIL ONDULADO</v>
          </cell>
          <cell r="C256" t="str">
            <v>M</v>
          </cell>
          <cell r="D256">
            <v>38.729999999999997</v>
          </cell>
        </row>
        <row r="257">
          <cell r="A257">
            <v>75381</v>
          </cell>
          <cell r="B257" t="str">
            <v>TELHA METÁLICA</v>
          </cell>
          <cell r="C257" t="str">
            <v/>
          </cell>
          <cell r="D257" t="str">
            <v/>
          </cell>
        </row>
        <row r="258">
          <cell r="A258" t="str">
            <v>75381/001</v>
          </cell>
          <cell r="B258" t="str">
            <v>COBERTURA COM TELHA CHAPA AÇO ZINCADO, ONDULADA, ESP=0,5MM</v>
          </cell>
          <cell r="C258" t="str">
            <v>M2</v>
          </cell>
          <cell r="D258">
            <v>29.57</v>
          </cell>
        </row>
        <row r="259">
          <cell r="A259">
            <v>77</v>
          </cell>
          <cell r="B259" t="str">
            <v>MADEIRAMENTO/TELHAMENTO C/ TELHAS CERAMICAS</v>
          </cell>
          <cell r="C259" t="str">
            <v/>
          </cell>
          <cell r="D259" t="str">
            <v/>
          </cell>
        </row>
        <row r="260">
          <cell r="A260">
            <v>72076</v>
          </cell>
          <cell r="B260" t="str">
            <v>ESTRUTURA DE MADEIRA 2A SERRADA NAO APARELHADA, PARA TELHAS CERAMICAS</v>
          </cell>
          <cell r="C260" t="str">
            <v>M2</v>
          </cell>
          <cell r="D260">
            <v>40.33</v>
          </cell>
        </row>
        <row r="261">
          <cell r="A261">
            <v>72077</v>
          </cell>
          <cell r="B261" t="str">
            <v>ESTRUTURA DE MADEIRA DE LEI 1A SERRADA NAO APARELHADA, PARA TELHAS CERAMICAS, VAOS ATE 7M</v>
          </cell>
          <cell r="C261" t="str">
            <v>M2</v>
          </cell>
          <cell r="D261">
            <v>57.57</v>
          </cell>
        </row>
        <row r="262">
          <cell r="A262">
            <v>72078</v>
          </cell>
          <cell r="B262" t="str">
            <v>ESTRUTURA DE MADEIRA DE LEI 1A SERRADA NAO APARELHADA, PARA TELHAS CERAMICAS, VAOS 7M ATE 10 M</v>
          </cell>
          <cell r="C262" t="str">
            <v>M2</v>
          </cell>
          <cell r="D262">
            <v>67.040000000000006</v>
          </cell>
        </row>
        <row r="263">
          <cell r="A263">
            <v>72079</v>
          </cell>
          <cell r="B263" t="str">
            <v>ESTRUTURA DE MADEIRA DE LEI 1A SERRADA NAO APARELHADA, PARA TELHAS CERAMICAS, VAOS 10M ATE 13M</v>
          </cell>
          <cell r="C263" t="str">
            <v>M2</v>
          </cell>
          <cell r="D263">
            <v>71.98</v>
          </cell>
        </row>
        <row r="264">
          <cell r="A264">
            <v>72080</v>
          </cell>
          <cell r="B264" t="str">
            <v>ESTRUTURA DE MADEIRA DE LEI 1A SERRADA NAO APARELHADA, PARA TELHAS CERAMICAS, VAOS 13M ATE 18M</v>
          </cell>
          <cell r="C264" t="str">
            <v>M2</v>
          </cell>
          <cell r="D264">
            <v>82.98</v>
          </cell>
        </row>
        <row r="265">
          <cell r="A265">
            <v>76455</v>
          </cell>
          <cell r="B265" t="str">
            <v>CONSERVACAO COBERTURAS PREDIAIS - PAR</v>
          </cell>
          <cell r="C265" t="str">
            <v/>
          </cell>
          <cell r="D265" t="str">
            <v/>
          </cell>
        </row>
        <row r="266">
          <cell r="A266" t="str">
            <v>76455/001</v>
          </cell>
          <cell r="B266" t="str">
            <v>CONSERVACAO COBERTURA PREDIAL/PAR, DE TELHAS FRANCESAS</v>
          </cell>
          <cell r="C266" t="str">
            <v>M2</v>
          </cell>
          <cell r="D266">
            <v>20.96</v>
          </cell>
        </row>
        <row r="267">
          <cell r="A267" t="str">
            <v>76455/002</v>
          </cell>
          <cell r="B267" t="str">
            <v>CONSERVACAO COBERTURA PREDIAL/PAR, DE TELHAS COLONIAIS</v>
          </cell>
          <cell r="C267" t="str">
            <v>M2</v>
          </cell>
          <cell r="D267">
            <v>23.97</v>
          </cell>
        </row>
        <row r="268">
          <cell r="A268" t="str">
            <v>76455/003</v>
          </cell>
          <cell r="B268" t="str">
            <v>CONSERVACAO COBERTURA PREDIAL/PAR, DE TELHAS ROMANAS</v>
          </cell>
          <cell r="C268" t="str">
            <v>M2</v>
          </cell>
          <cell r="D268">
            <v>22.73</v>
          </cell>
        </row>
        <row r="269">
          <cell r="A269">
            <v>78</v>
          </cell>
          <cell r="B269" t="str">
            <v>MADEIRAMENTO/TELHAMENTO C/ TELHAS FIBROCIMENTO</v>
          </cell>
          <cell r="C269" t="str">
            <v/>
          </cell>
          <cell r="D269" t="str">
            <v/>
          </cell>
        </row>
        <row r="270">
          <cell r="A270">
            <v>72081</v>
          </cell>
          <cell r="B270" t="str">
            <v>ESTRUTURA DE MADEIRA DE LEI 1A SERRADA NAO APARELHADA, PARA TELHAS ONDULADAS, VAOS ATE 7M</v>
          </cell>
          <cell r="C270" t="str">
            <v>M2</v>
          </cell>
          <cell r="D270">
            <v>39.020000000000003</v>
          </cell>
        </row>
        <row r="271">
          <cell r="A271">
            <v>72082</v>
          </cell>
          <cell r="B271" t="str">
            <v>ESTRUTURA DE MADEIRA DE LEI 1A SERRADA NAO APARELHADA, PARA TELHAS ONDULADAS, VAOS DE 7M ATE 10M</v>
          </cell>
          <cell r="C271" t="str">
            <v>M2</v>
          </cell>
          <cell r="D271">
            <v>42.81</v>
          </cell>
        </row>
        <row r="272">
          <cell r="A272">
            <v>72083</v>
          </cell>
          <cell r="B272" t="str">
            <v>ESTRUTURA DE MADEIRA DE LEI 1A SERRADA NAO APARELHADA, PARA TELHAS ONDULADAS, VAOS DE 10M ATE 13M</v>
          </cell>
          <cell r="C272" t="str">
            <v>M2</v>
          </cell>
          <cell r="D272">
            <v>50.61</v>
          </cell>
        </row>
        <row r="273">
          <cell r="A273">
            <v>72084</v>
          </cell>
          <cell r="B273" t="str">
            <v>ESTRUTURA DE MADEIRA DE LEI 1A SERRADA NAO APARELHADA, PARA TELHAS ONDULADAS, VAOS DE 13M ATE 18M</v>
          </cell>
          <cell r="C273" t="str">
            <v>M2</v>
          </cell>
          <cell r="D273">
            <v>60.25</v>
          </cell>
        </row>
        <row r="274">
          <cell r="A274">
            <v>79</v>
          </cell>
          <cell r="B274" t="str">
            <v>CUMEEIRA CERAMICA</v>
          </cell>
          <cell r="C274" t="str">
            <v/>
          </cell>
          <cell r="D274" t="str">
            <v/>
          </cell>
        </row>
        <row r="275">
          <cell r="A275">
            <v>6058</v>
          </cell>
          <cell r="B275" t="str">
            <v>CUMEEIRA COM TELHA CERAMICA EMBOCADA COM ARGAMASSA TRACO 1:2:8 (CIMENTO, CAL HIDRATADA E AREIA)</v>
          </cell>
          <cell r="C275" t="str">
            <v>M</v>
          </cell>
          <cell r="D275">
            <v>12.73</v>
          </cell>
        </row>
        <row r="276">
          <cell r="A276">
            <v>73930</v>
          </cell>
          <cell r="B276" t="str">
            <v>ARREMATE TELHA CERAMICA EMBOCADA C/ARGAMASSA CIMENTO/AREIA/SAIBRO 1:2:3</v>
          </cell>
          <cell r="C276" t="str">
            <v/>
          </cell>
          <cell r="D276" t="str">
            <v/>
          </cell>
        </row>
        <row r="277">
          <cell r="A277" t="str">
            <v>73930/001</v>
          </cell>
          <cell r="B277" t="str">
            <v>CORDAO DE ARREMATE COM TELHA CERAMICA TIPO CANAL EMBOCADA COM ARGAMASSA TRACO 1:3 (CIMENTO E AREIA)</v>
          </cell>
          <cell r="C277" t="str">
            <v>M</v>
          </cell>
          <cell r="D277">
            <v>10.029999999999999</v>
          </cell>
        </row>
        <row r="278">
          <cell r="A278">
            <v>80</v>
          </cell>
          <cell r="B278" t="str">
            <v>CUMEEIRA DE FIBROCIMENTO</v>
          </cell>
          <cell r="C278" t="str">
            <v/>
          </cell>
          <cell r="D278" t="str">
            <v/>
          </cell>
        </row>
        <row r="279">
          <cell r="A279">
            <v>73744</v>
          </cell>
          <cell r="B279" t="str">
            <v>CUMIEIRA DE FIBROCIMENTO</v>
          </cell>
          <cell r="C279" t="str">
            <v/>
          </cell>
          <cell r="D279" t="str">
            <v/>
          </cell>
        </row>
        <row r="280">
          <cell r="A280" t="str">
            <v>73744/001</v>
          </cell>
          <cell r="B280" t="str">
            <v>CUMEEIRA PARA TELHA DE FIBROCIMENTO ESTRUTURAL, INCLUSO ACESSORIOS PARA FIXACAO E VEDACAO</v>
          </cell>
          <cell r="C280" t="str">
            <v>M</v>
          </cell>
          <cell r="D280">
            <v>79</v>
          </cell>
        </row>
        <row r="281">
          <cell r="A281">
            <v>74045</v>
          </cell>
          <cell r="B281" t="str">
            <v>CUMEEIRA FIBROCIMENTO</v>
          </cell>
          <cell r="C281" t="str">
            <v/>
          </cell>
          <cell r="D281" t="str">
            <v/>
          </cell>
        </row>
        <row r="282">
          <cell r="A282" t="str">
            <v>74045/001</v>
          </cell>
          <cell r="B282" t="str">
            <v>CUMEEIRA UNIVERSAL PARA TELHA DE FIBROCIMENTO ONDULADA ESPESSURA 6 MM,INCLUSO JUNTAS DE VEDACAO E ACESSORIOS DE FIXACAO</v>
          </cell>
          <cell r="C282" t="str">
            <v>M</v>
          </cell>
          <cell r="D282">
            <v>47.16</v>
          </cell>
        </row>
        <row r="283">
          <cell r="A283" t="str">
            <v>74045/002</v>
          </cell>
          <cell r="B283" t="str">
            <v>CUMEEIRA TIPO SHED PARA TELHA DE FIBROCIMENTO ONDULADA, INCLUSO JUNTASDE VEDACAO E ACESSORIOS DE FIXACAO</v>
          </cell>
          <cell r="C283" t="str">
            <v>M</v>
          </cell>
          <cell r="D283">
            <v>39.07</v>
          </cell>
        </row>
        <row r="284">
          <cell r="A284">
            <v>84</v>
          </cell>
          <cell r="B284" t="str">
            <v>CALHA METALICA</v>
          </cell>
          <cell r="C284" t="str">
            <v/>
          </cell>
          <cell r="D284" t="str">
            <v/>
          </cell>
        </row>
        <row r="285">
          <cell r="A285">
            <v>72104</v>
          </cell>
          <cell r="B285" t="str">
            <v>CALHA EM CHAPA DE ACO GALVANIZADO N.24, DESENVOLVIMENTO 33CM</v>
          </cell>
          <cell r="C285" t="str">
            <v>M</v>
          </cell>
          <cell r="D285">
            <v>23.37</v>
          </cell>
        </row>
        <row r="286">
          <cell r="A286">
            <v>72105</v>
          </cell>
          <cell r="B286" t="str">
            <v>CALHA EM CHAPA DE ACO GALVANIZADO N.24, DESENVOLVIMENTO 50CM</v>
          </cell>
          <cell r="C286" t="str">
            <v>M</v>
          </cell>
          <cell r="D286">
            <v>34.96</v>
          </cell>
        </row>
        <row r="287">
          <cell r="A287">
            <v>74158</v>
          </cell>
          <cell r="B287" t="str">
            <v>CONSERVACAO DE CALHAS - PAR</v>
          </cell>
          <cell r="C287" t="str">
            <v/>
          </cell>
          <cell r="D287" t="str">
            <v/>
          </cell>
        </row>
        <row r="288">
          <cell r="A288" t="str">
            <v>74158/001</v>
          </cell>
          <cell r="B288" t="str">
            <v>CONSERVACAO DE CALHAS METALICAS</v>
          </cell>
          <cell r="C288" t="str">
            <v>M</v>
          </cell>
          <cell r="D288">
            <v>7.41</v>
          </cell>
        </row>
        <row r="289">
          <cell r="A289">
            <v>86</v>
          </cell>
          <cell r="B289" t="str">
            <v>RUFO METALICO</v>
          </cell>
          <cell r="C289" t="str">
            <v/>
          </cell>
          <cell r="D289" t="str">
            <v/>
          </cell>
        </row>
        <row r="290">
          <cell r="A290">
            <v>72106</v>
          </cell>
          <cell r="B290" t="str">
            <v>RUFO EM CHAPA DE ACO GALVANIZADO N.24, DESENVOLVIMENTO 16CM</v>
          </cell>
          <cell r="C290" t="str">
            <v>M</v>
          </cell>
          <cell r="D290">
            <v>14.6</v>
          </cell>
        </row>
        <row r="291">
          <cell r="A291">
            <v>72107</v>
          </cell>
          <cell r="B291" t="str">
            <v>RUFO EM CHAPA DE ACO GALVANIZADO N.24, DESENVOLVIMENTO 25CM</v>
          </cell>
          <cell r="C291" t="str">
            <v>M</v>
          </cell>
          <cell r="D291">
            <v>17.75</v>
          </cell>
        </row>
        <row r="292">
          <cell r="A292">
            <v>72108</v>
          </cell>
          <cell r="B292" t="str">
            <v>RUFO EM CHAPA DE ACO GALVANIZADO N.24, DESENVOLVIMENTO 33CM</v>
          </cell>
          <cell r="C292" t="str">
            <v>M</v>
          </cell>
          <cell r="D292">
            <v>28.43</v>
          </cell>
        </row>
        <row r="293">
          <cell r="A293">
            <v>72109</v>
          </cell>
          <cell r="B293" t="str">
            <v>RUFO EM CHAPA DE ACO GALVANIZADO N.24, DESENVOLVIMENTO 50CM</v>
          </cell>
          <cell r="C293" t="str">
            <v>M</v>
          </cell>
          <cell r="D293">
            <v>28.91</v>
          </cell>
        </row>
        <row r="294">
          <cell r="A294">
            <v>87</v>
          </cell>
          <cell r="B294" t="str">
            <v>RUFO/ESPIGAO/RINCAO DIVERSOS</v>
          </cell>
          <cell r="C294" t="str">
            <v/>
          </cell>
          <cell r="D294" t="str">
            <v/>
          </cell>
        </row>
        <row r="295">
          <cell r="A295">
            <v>73868</v>
          </cell>
          <cell r="B295" t="str">
            <v>RUFOS PARA COBERTURAS EM TELHAS FIBROCIMENTO</v>
          </cell>
          <cell r="C295" t="str">
            <v/>
          </cell>
          <cell r="D295" t="str">
            <v/>
          </cell>
        </row>
        <row r="296">
          <cell r="A296" t="str">
            <v>73868/001</v>
          </cell>
          <cell r="B296" t="str">
            <v>RUFO EM FIBROCIMENTO, INCLUSO ACESSORIOS DE FIXACAO E VEDACAO</v>
          </cell>
          <cell r="C296" t="str">
            <v>M</v>
          </cell>
          <cell r="D296">
            <v>28.32</v>
          </cell>
        </row>
        <row r="297">
          <cell r="A297">
            <v>88</v>
          </cell>
          <cell r="B297" t="str">
            <v>RUFO EM CONCRETO</v>
          </cell>
          <cell r="C297" t="str">
            <v/>
          </cell>
          <cell r="D297" t="str">
            <v/>
          </cell>
        </row>
        <row r="298">
          <cell r="A298">
            <v>68058</v>
          </cell>
          <cell r="B298" t="str">
            <v>RUFO EM CONCRETO ARMADO, LARGURA 40CM E ESPESSURA 7CM</v>
          </cell>
          <cell r="C298" t="str">
            <v>M</v>
          </cell>
          <cell r="D298">
            <v>41.47</v>
          </cell>
        </row>
        <row r="299">
          <cell r="A299">
            <v>74098</v>
          </cell>
          <cell r="B299" t="str">
            <v>ALGEROZ EM CONCRETO ARMADO (RUFO DE CONCRETO)</v>
          </cell>
          <cell r="C299" t="str">
            <v/>
          </cell>
          <cell r="D299" t="str">
            <v/>
          </cell>
        </row>
        <row r="300">
          <cell r="A300" t="str">
            <v>74098/001</v>
          </cell>
          <cell r="B300" t="str">
            <v>RUFO EM CONCRETO ARMADO, LARGURA 40CM, ESPESSURA 3CM</v>
          </cell>
          <cell r="C300" t="str">
            <v>M</v>
          </cell>
          <cell r="D300">
            <v>18.72</v>
          </cell>
        </row>
        <row r="301">
          <cell r="A301">
            <v>252</v>
          </cell>
          <cell r="B301" t="str">
            <v>TELHAMENTO COM TELHA DE FIBRA DE VIDRO</v>
          </cell>
          <cell r="C301" t="str">
            <v/>
          </cell>
          <cell r="D301" t="str">
            <v/>
          </cell>
        </row>
        <row r="302">
          <cell r="A302">
            <v>41619</v>
          </cell>
          <cell r="B302" t="str">
            <v>COBERTURA COM TELHA DE FIBRA DE VIDRO ONDULADA COLORIDA, ESPESSURA 6MM, INCLUSO ACESSORIOS DE FIXACAO</v>
          </cell>
          <cell r="C302" t="str">
            <v>M2</v>
          </cell>
          <cell r="D302">
            <v>29.22</v>
          </cell>
        </row>
        <row r="303">
          <cell r="A303">
            <v>291</v>
          </cell>
          <cell r="B303" t="str">
            <v>ESTRUTURA METALICA</v>
          </cell>
          <cell r="C303" t="str">
            <v/>
          </cell>
          <cell r="D303" t="str">
            <v/>
          </cell>
        </row>
        <row r="304">
          <cell r="A304">
            <v>72110</v>
          </cell>
          <cell r="B304" t="str">
            <v>ESTRUTURA METALICA EM TESOURAS, VAO 12M</v>
          </cell>
          <cell r="C304" t="str">
            <v>M2</v>
          </cell>
          <cell r="D304">
            <v>50.42</v>
          </cell>
        </row>
        <row r="305">
          <cell r="A305">
            <v>72111</v>
          </cell>
          <cell r="B305" t="str">
            <v>ESTRUTURA METALICA EM TESOURAS, VAO 15M</v>
          </cell>
          <cell r="C305" t="str">
            <v>M2</v>
          </cell>
          <cell r="D305">
            <v>55.09</v>
          </cell>
        </row>
        <row r="306">
          <cell r="A306">
            <v>72112</v>
          </cell>
          <cell r="B306" t="str">
            <v>ESTRUTURA METALICA EM TESOURAS, VAO 20M</v>
          </cell>
          <cell r="C306" t="str">
            <v>M2</v>
          </cell>
          <cell r="D306">
            <v>59.75</v>
          </cell>
        </row>
        <row r="307">
          <cell r="A307">
            <v>72113</v>
          </cell>
          <cell r="B307" t="str">
            <v>ESTRUTURA METALICA EM TESOURAS, VAO 25M</v>
          </cell>
          <cell r="C307" t="str">
            <v>M2</v>
          </cell>
          <cell r="D307">
            <v>67.22</v>
          </cell>
        </row>
        <row r="308">
          <cell r="A308">
            <v>72114</v>
          </cell>
          <cell r="B308" t="str">
            <v>ESTRUTURA METALICA EM TESOURAS, VAO 30M</v>
          </cell>
          <cell r="C308" t="str">
            <v>M2</v>
          </cell>
          <cell r="D308">
            <v>74.69</v>
          </cell>
        </row>
        <row r="309">
          <cell r="A309">
            <v>73970</v>
          </cell>
          <cell r="B309" t="str">
            <v>ESTRUTURAS METALICAS DIVERSAS</v>
          </cell>
          <cell r="C309" t="str">
            <v/>
          </cell>
          <cell r="D309" t="str">
            <v/>
          </cell>
        </row>
        <row r="310">
          <cell r="A310" t="str">
            <v>73970/001</v>
          </cell>
          <cell r="B310" t="str">
            <v>ESTRUTURA METALICA EM ACO ESTRUTURAL PERFIL ”I” 12’’ X 5 1/4’’</v>
          </cell>
          <cell r="C310" t="str">
            <v>KG</v>
          </cell>
          <cell r="D310">
            <v>7.03</v>
          </cell>
        </row>
        <row r="311">
          <cell r="A311" t="str">
            <v>73970/002</v>
          </cell>
          <cell r="B311" t="str">
            <v>ESTRUTURA METALICA EM ACO ESTRUTURAL PERFIL ”I” 6’’ X 3 3/8’’</v>
          </cell>
          <cell r="C311" t="str">
            <v>KG</v>
          </cell>
          <cell r="D311">
            <v>4.8099999999999996</v>
          </cell>
        </row>
        <row r="312">
          <cell r="A312" t="str">
            <v>DROP</v>
          </cell>
          <cell r="B312" t="str">
            <v>DRENAGEM/OBRAS DE CONTENCAO/POCOS DE VISITA E CAIXAS</v>
          </cell>
          <cell r="C312" t="str">
            <v/>
          </cell>
          <cell r="D312" t="str">
            <v/>
          </cell>
        </row>
        <row r="313">
          <cell r="A313">
            <v>26</v>
          </cell>
          <cell r="B313" t="str">
            <v>ESGOTAMENTO COM BOMBA</v>
          </cell>
          <cell r="C313" t="str">
            <v/>
          </cell>
          <cell r="D313" t="str">
            <v/>
          </cell>
        </row>
        <row r="314">
          <cell r="A314">
            <v>73891</v>
          </cell>
          <cell r="B314" t="str">
            <v>ESGOTAMENTO COM BOMBAS</v>
          </cell>
          <cell r="C314" t="str">
            <v/>
          </cell>
          <cell r="D314" t="str">
            <v/>
          </cell>
        </row>
        <row r="315">
          <cell r="A315" t="str">
            <v>73891/001</v>
          </cell>
          <cell r="B315" t="str">
            <v>ESGOTAMENTO COM MOTO-BOMBA AUTOESCOVANTE</v>
          </cell>
          <cell r="C315" t="str">
            <v>H</v>
          </cell>
          <cell r="D315">
            <v>4.53</v>
          </cell>
        </row>
        <row r="316">
          <cell r="A316">
            <v>27</v>
          </cell>
          <cell r="B316" t="str">
            <v>REBAIXAMENTO DO LENCOL FREATICO</v>
          </cell>
          <cell r="C316" t="str">
            <v/>
          </cell>
          <cell r="D316" t="str">
            <v/>
          </cell>
        </row>
        <row r="317">
          <cell r="A317">
            <v>73882</v>
          </cell>
          <cell r="B317" t="str">
            <v>MEIA CANA DE CONCRETO</v>
          </cell>
          <cell r="C317" t="str">
            <v/>
          </cell>
          <cell r="D317" t="str">
            <v/>
          </cell>
        </row>
        <row r="318">
          <cell r="A318" t="str">
            <v>73882/001</v>
          </cell>
          <cell r="B318" t="str">
            <v>CALHA EM CONCRETO SIMPLES, EM MEIA CANA, DIAMETRO 200 MM</v>
          </cell>
          <cell r="C318" t="str">
            <v>M</v>
          </cell>
          <cell r="D318">
            <v>14.3</v>
          </cell>
        </row>
        <row r="319">
          <cell r="A319" t="str">
            <v>73882/002</v>
          </cell>
          <cell r="B319" t="str">
            <v>MEIA CANA DE CONCRETO, DIAMETRO 300 MM</v>
          </cell>
          <cell r="C319" t="str">
            <v>M</v>
          </cell>
          <cell r="D319">
            <v>17.84</v>
          </cell>
        </row>
        <row r="320">
          <cell r="A320" t="str">
            <v>73882/003</v>
          </cell>
          <cell r="B320" t="str">
            <v>MEIA CANA DE CONCRETO, DIAMETRO 400 MM</v>
          </cell>
          <cell r="C320" t="str">
            <v>M</v>
          </cell>
          <cell r="D320">
            <v>22.98</v>
          </cell>
        </row>
        <row r="321">
          <cell r="A321" t="str">
            <v>73882/004</v>
          </cell>
          <cell r="B321" t="str">
            <v>MEIA CANA DE CONCRETO, DIAMETRO 500 MM</v>
          </cell>
          <cell r="C321" t="str">
            <v>M</v>
          </cell>
          <cell r="D321">
            <v>35.57</v>
          </cell>
        </row>
        <row r="322">
          <cell r="A322" t="str">
            <v>73882/005</v>
          </cell>
          <cell r="B322" t="str">
            <v>MEIA CANA DE CONCRETO, DIAMETRO 600 MM</v>
          </cell>
          <cell r="C322" t="str">
            <v>M</v>
          </cell>
          <cell r="D322">
            <v>44.44</v>
          </cell>
        </row>
        <row r="323">
          <cell r="A323">
            <v>73893</v>
          </cell>
          <cell r="B323" t="str">
            <v>REBAIXAMENTO DE LENCOL FREATICO C/POCOS</v>
          </cell>
          <cell r="C323" t="str">
            <v/>
          </cell>
          <cell r="D323" t="str">
            <v/>
          </cell>
        </row>
        <row r="324">
          <cell r="A324" t="str">
            <v>73893/001</v>
          </cell>
          <cell r="B324" t="str">
            <v>REBAIXAMENTO DE LENCOL FREATICO COM TUBO DE CONCRETO CA-1 DN 800</v>
          </cell>
          <cell r="C324" t="str">
            <v>M</v>
          </cell>
          <cell r="D324">
            <v>86.88</v>
          </cell>
        </row>
        <row r="325">
          <cell r="A325">
            <v>28</v>
          </cell>
          <cell r="B325" t="str">
            <v>DRENOS</v>
          </cell>
          <cell r="C325" t="str">
            <v/>
          </cell>
          <cell r="D325" t="str">
            <v/>
          </cell>
        </row>
        <row r="326">
          <cell r="A326">
            <v>73816</v>
          </cell>
          <cell r="B326" t="str">
            <v>DRENAGEM SUBTERRANEA</v>
          </cell>
          <cell r="C326" t="str">
            <v/>
          </cell>
          <cell r="D326" t="str">
            <v/>
          </cell>
        </row>
        <row r="327">
          <cell r="A327" t="str">
            <v>73816/001</v>
          </cell>
          <cell r="B327" t="str">
            <v>EXECUÇÃO DE DRENO COM TUBOS DE PVC CORRUGADO FLEXÍVEL PERFURADO - DN 100</v>
          </cell>
          <cell r="C327" t="str">
            <v>M</v>
          </cell>
          <cell r="D327">
            <v>20.89</v>
          </cell>
        </row>
        <row r="328">
          <cell r="A328" t="str">
            <v>73816/002</v>
          </cell>
          <cell r="B328" t="str">
            <v>DRENO VERTICAL COM PEDRISCO</v>
          </cell>
          <cell r="C328" t="str">
            <v>M</v>
          </cell>
          <cell r="D328">
            <v>11.91</v>
          </cell>
        </row>
        <row r="329">
          <cell r="A329">
            <v>73881</v>
          </cell>
          <cell r="B329" t="str">
            <v>DRENO COM MANTA GEOTEXTIL</v>
          </cell>
          <cell r="C329" t="str">
            <v/>
          </cell>
          <cell r="D329" t="str">
            <v/>
          </cell>
        </row>
        <row r="330">
          <cell r="A330" t="str">
            <v>73881/001</v>
          </cell>
          <cell r="B330" t="str">
            <v>DRENO COM MANTA GEOTEXTIL 200 G/M2</v>
          </cell>
          <cell r="C330" t="str">
            <v>M2</v>
          </cell>
          <cell r="D330">
            <v>5.79</v>
          </cell>
        </row>
        <row r="331">
          <cell r="A331" t="str">
            <v>73881/002</v>
          </cell>
          <cell r="B331" t="str">
            <v>DRENO COM MANTA GEOTEXTIL 300 G/M2</v>
          </cell>
          <cell r="C331" t="str">
            <v>M2</v>
          </cell>
          <cell r="D331">
            <v>8.76</v>
          </cell>
        </row>
        <row r="332">
          <cell r="A332" t="str">
            <v>73881/003</v>
          </cell>
          <cell r="B332" t="str">
            <v>DRENO COM MANTA GEOTEXTIL 400 G/M2</v>
          </cell>
          <cell r="C332" t="str">
            <v>M2</v>
          </cell>
          <cell r="D332">
            <v>10.69</v>
          </cell>
        </row>
        <row r="333">
          <cell r="A333">
            <v>73883</v>
          </cell>
          <cell r="B333" t="str">
            <v>DRENO FRANCES C/MATERIAL FILTRANTE</v>
          </cell>
          <cell r="C333" t="str">
            <v/>
          </cell>
          <cell r="D333" t="str">
            <v/>
          </cell>
        </row>
        <row r="334">
          <cell r="A334" t="str">
            <v>73883/001</v>
          </cell>
          <cell r="B334" t="str">
            <v>DRENO FRANCES COM AREIA</v>
          </cell>
          <cell r="C334" t="str">
            <v>M3</v>
          </cell>
          <cell r="D334">
            <v>62.25</v>
          </cell>
        </row>
        <row r="335">
          <cell r="A335" t="str">
            <v>73883/002</v>
          </cell>
          <cell r="B335" t="str">
            <v>DRENO FRANCES COM BRITA</v>
          </cell>
          <cell r="C335" t="str">
            <v>M3</v>
          </cell>
          <cell r="D335">
            <v>129.86000000000001</v>
          </cell>
        </row>
        <row r="336">
          <cell r="A336" t="str">
            <v>73883/003</v>
          </cell>
          <cell r="B336" t="str">
            <v>DRENO FRANCES COM CASCALHO</v>
          </cell>
          <cell r="C336" t="str">
            <v>M3</v>
          </cell>
          <cell r="D336">
            <v>49.33</v>
          </cell>
        </row>
        <row r="337">
          <cell r="A337">
            <v>73902</v>
          </cell>
          <cell r="B337" t="str">
            <v>CAMADA DRENANTE COM BRITA</v>
          </cell>
          <cell r="C337" t="str">
            <v/>
          </cell>
          <cell r="D337" t="str">
            <v/>
          </cell>
        </row>
        <row r="338">
          <cell r="A338" t="str">
            <v>73902/001</v>
          </cell>
          <cell r="B338" t="str">
            <v>CAMADA DRENANTE COM BRITA NUM 3</v>
          </cell>
          <cell r="C338" t="str">
            <v>M3</v>
          </cell>
          <cell r="D338">
            <v>117.17</v>
          </cell>
        </row>
        <row r="339">
          <cell r="A339">
            <v>73968</v>
          </cell>
          <cell r="B339" t="str">
            <v>COLOCACAO DE MANTA - MMA</v>
          </cell>
          <cell r="C339" t="str">
            <v/>
          </cell>
          <cell r="D339" t="str">
            <v/>
          </cell>
        </row>
        <row r="340">
          <cell r="A340" t="str">
            <v>73968/001</v>
          </cell>
          <cell r="B340" t="str">
            <v>COLOCACAO MANTA IMPERMEABILIZANTE</v>
          </cell>
          <cell r="C340" t="str">
            <v>M2</v>
          </cell>
          <cell r="D340">
            <v>30.88</v>
          </cell>
        </row>
        <row r="341">
          <cell r="A341">
            <v>73969</v>
          </cell>
          <cell r="B341" t="str">
            <v>DRENOS DE CHORUME EM TUBOS DRENANTES - MMA</v>
          </cell>
          <cell r="C341" t="str">
            <v/>
          </cell>
          <cell r="D341" t="str">
            <v/>
          </cell>
        </row>
        <row r="342">
          <cell r="A342" t="str">
            <v>73969/001</v>
          </cell>
          <cell r="B342" t="str">
            <v>DRENOS DE CHORUME EM TUBOS DRENANTES DE CONCRETO, DIAM=200MM,ENVOLTOS EM BRITA E GEOTEXTIL</v>
          </cell>
          <cell r="C342" t="str">
            <v>M</v>
          </cell>
          <cell r="D342">
            <v>53.74</v>
          </cell>
        </row>
        <row r="343">
          <cell r="A343">
            <v>74017</v>
          </cell>
          <cell r="B343" t="str">
            <v>EXECUCAO DE DRENOS DE CHORUME EM TUBOS DRENANTES</v>
          </cell>
          <cell r="C343" t="str">
            <v/>
          </cell>
          <cell r="D343" t="str">
            <v/>
          </cell>
        </row>
        <row r="344">
          <cell r="A344" t="str">
            <v>74017/001</v>
          </cell>
          <cell r="B344" t="str">
            <v>DRENOS DE CHORUME EM TUBOS DRENANTES, PVC, DIAM=100 MM, ENVOLTOSEM BRITA E GEOTEXTIL</v>
          </cell>
          <cell r="C344" t="str">
            <v>M</v>
          </cell>
          <cell r="D344">
            <v>38.44</v>
          </cell>
        </row>
        <row r="345">
          <cell r="A345" t="str">
            <v>74017/002</v>
          </cell>
          <cell r="B345" t="str">
            <v>DRENOS DE CHORUME EM TUBOS DRENANTES, PVC, DIAM=150 MM, ENVOLTOSEM BRITA E GEOTEXTIL</v>
          </cell>
          <cell r="C345" t="str">
            <v>M</v>
          </cell>
          <cell r="D345">
            <v>45.9</v>
          </cell>
        </row>
        <row r="346">
          <cell r="A346">
            <v>74167</v>
          </cell>
          <cell r="B346" t="str">
            <v>FORNECIMENTO/ASSENTAMENTO DE MANTA GEOTEXTIL BIDIM OP-60 EM DRENOS</v>
          </cell>
          <cell r="C346" t="str">
            <v/>
          </cell>
          <cell r="D346" t="str">
            <v/>
          </cell>
        </row>
        <row r="347">
          <cell r="A347" t="str">
            <v>74167/001</v>
          </cell>
          <cell r="B347" t="str">
            <v>FORNECIMENTO/ASSENTAMENTO DE MANTA GEOTEXTIL RT-31 (ANT OP-60) BIDIM</v>
          </cell>
          <cell r="C347" t="str">
            <v>M2</v>
          </cell>
          <cell r="D347">
            <v>17.64</v>
          </cell>
        </row>
        <row r="348">
          <cell r="A348">
            <v>75029</v>
          </cell>
          <cell r="B348" t="str">
            <v>TUBULAÇÃO EM PVC CORRUGADO RIGIDO PERFURADO P/ DRENAGEM</v>
          </cell>
          <cell r="C348" t="str">
            <v/>
          </cell>
          <cell r="D348" t="str">
            <v/>
          </cell>
        </row>
        <row r="349">
          <cell r="A349" t="str">
            <v>75029/001</v>
          </cell>
          <cell r="B349" t="str">
            <v>TUBO PVC CORRUGADO RIGIDO PERFURADO DN 150 PARA DRENAGEM - FORNECIMENTO E INSTALACAO</v>
          </cell>
          <cell r="C349" t="str">
            <v>M</v>
          </cell>
          <cell r="D349">
            <v>21.57</v>
          </cell>
        </row>
        <row r="350">
          <cell r="A350">
            <v>29</v>
          </cell>
          <cell r="B350" t="str">
            <v>ENROCAMENTOS</v>
          </cell>
          <cell r="C350" t="str">
            <v/>
          </cell>
          <cell r="D350" t="str">
            <v/>
          </cell>
        </row>
        <row r="351">
          <cell r="A351">
            <v>6454</v>
          </cell>
          <cell r="B351" t="str">
            <v>FORNECIMENTO E LANCAMENTO DE PEDRA DE MAO</v>
          </cell>
          <cell r="C351" t="str">
            <v>M3</v>
          </cell>
          <cell r="D351">
            <v>131.16999999999999</v>
          </cell>
        </row>
        <row r="352">
          <cell r="A352">
            <v>73611</v>
          </cell>
          <cell r="B352" t="str">
            <v>ENROCAMENTO COM PEDRA ARGAMASSADA TRAÇO 1:4 COM PEDRA DE MÃO</v>
          </cell>
          <cell r="C352" t="str">
            <v>M3</v>
          </cell>
          <cell r="D352">
            <v>254.33</v>
          </cell>
        </row>
        <row r="353">
          <cell r="A353">
            <v>73670</v>
          </cell>
          <cell r="B353" t="str">
            <v>MACIÇO DE ENROCAMENTO COM TOPOGRAFIA, INCLUSIVE TOPOGRAFO</v>
          </cell>
          <cell r="C353" t="str">
            <v>M3</v>
          </cell>
          <cell r="D353">
            <v>137.77000000000001</v>
          </cell>
        </row>
        <row r="354">
          <cell r="A354">
            <v>73697</v>
          </cell>
          <cell r="B354" t="str">
            <v>ENROCAMENTO MANUAL, SEM ARRUMACAO DO MATERIAL</v>
          </cell>
          <cell r="C354" t="str">
            <v>M3</v>
          </cell>
          <cell r="D354">
            <v>133.24</v>
          </cell>
        </row>
        <row r="355">
          <cell r="A355">
            <v>73698</v>
          </cell>
          <cell r="B355" t="str">
            <v>ENROCAMENTO MANUAL, COM ARRUMACAO DO MATERIAL</v>
          </cell>
          <cell r="C355" t="str">
            <v>M3</v>
          </cell>
          <cell r="D355">
            <v>157.88999999999999</v>
          </cell>
        </row>
        <row r="356">
          <cell r="A356">
            <v>30</v>
          </cell>
          <cell r="B356" t="str">
            <v>ENSECADEIRAS</v>
          </cell>
          <cell r="C356" t="str">
            <v/>
          </cell>
          <cell r="D356" t="str">
            <v/>
          </cell>
        </row>
        <row r="357">
          <cell r="A357">
            <v>73890</v>
          </cell>
          <cell r="B357" t="str">
            <v>ENSECADEIRA DE MADEIRA</v>
          </cell>
          <cell r="C357" t="str">
            <v/>
          </cell>
          <cell r="D357" t="str">
            <v/>
          </cell>
        </row>
        <row r="358">
          <cell r="A358" t="str">
            <v>73890/001</v>
          </cell>
          <cell r="B358" t="str">
            <v>ENSECADEIRA DE MADEIRA COM PAREDE SIMPLES</v>
          </cell>
          <cell r="C358" t="str">
            <v>M2</v>
          </cell>
          <cell r="D358">
            <v>68.37</v>
          </cell>
        </row>
        <row r="359">
          <cell r="A359" t="str">
            <v>73890/002</v>
          </cell>
          <cell r="B359" t="str">
            <v>ENSECADEIRA DE MADEIRA COM PAREDE DUPLA</v>
          </cell>
          <cell r="C359" t="str">
            <v>M2</v>
          </cell>
          <cell r="D359">
            <v>173.18</v>
          </cell>
        </row>
        <row r="360">
          <cell r="A360">
            <v>31</v>
          </cell>
          <cell r="B360" t="str">
            <v>GABIOES</v>
          </cell>
          <cell r="C360" t="str">
            <v/>
          </cell>
          <cell r="D360" t="str">
            <v/>
          </cell>
        </row>
        <row r="361">
          <cell r="A361">
            <v>73666</v>
          </cell>
          <cell r="B361" t="str">
            <v>PROTECAO COM GABIOES DE PEDRA DE MÃO EM CAIXA DE MALHA HEXAGONAL 8CM X10CM</v>
          </cell>
          <cell r="C361" t="str">
            <v>M3</v>
          </cell>
          <cell r="D361">
            <v>417.89</v>
          </cell>
        </row>
        <row r="362">
          <cell r="A362">
            <v>73842</v>
          </cell>
          <cell r="B362" t="str">
            <v>GABIAO TIPO COLCHAO RENO</v>
          </cell>
          <cell r="C362" t="str">
            <v/>
          </cell>
          <cell r="D362" t="str">
            <v/>
          </cell>
        </row>
        <row r="363">
          <cell r="A363" t="str">
            <v>73842/001</v>
          </cell>
          <cell r="B363" t="str">
            <v>GABIAO TIPO COLCHAO RENO COM H = 0,17 M</v>
          </cell>
          <cell r="C363" t="str">
            <v>M2</v>
          </cell>
          <cell r="D363">
            <v>73.39</v>
          </cell>
        </row>
        <row r="364">
          <cell r="A364" t="str">
            <v>73842/002</v>
          </cell>
          <cell r="B364" t="str">
            <v>GABIAO TIPO COLCHAO RENO COM H = 0,23 M</v>
          </cell>
          <cell r="C364" t="str">
            <v>M2</v>
          </cell>
          <cell r="D364">
            <v>81.47</v>
          </cell>
        </row>
        <row r="365">
          <cell r="A365" t="str">
            <v>73842/003</v>
          </cell>
          <cell r="B365" t="str">
            <v>GABIAO TIPO COLCHAO RENO COM H = 0,30 M</v>
          </cell>
          <cell r="C365" t="str">
            <v>M2</v>
          </cell>
          <cell r="D365">
            <v>93.04</v>
          </cell>
        </row>
        <row r="366">
          <cell r="A366">
            <v>73889</v>
          </cell>
          <cell r="B366" t="str">
            <v>GABIAO TIPO CAIXA COM DIAFRAGMA</v>
          </cell>
          <cell r="C366" t="str">
            <v/>
          </cell>
          <cell r="D366" t="str">
            <v/>
          </cell>
        </row>
        <row r="367">
          <cell r="A367" t="str">
            <v>73889/001</v>
          </cell>
          <cell r="B367" t="str">
            <v>GABIAO TIPO CAIXA COM DIAFRAGMA GALVANIZADO</v>
          </cell>
          <cell r="C367" t="str">
            <v>M3</v>
          </cell>
          <cell r="D367">
            <v>242.55</v>
          </cell>
        </row>
        <row r="368">
          <cell r="A368" t="str">
            <v>73889/002</v>
          </cell>
          <cell r="B368" t="str">
            <v>GABIAO TIPO CAIXA COM DIAFRAGMA GALVANIZADO PLASTIFICADO</v>
          </cell>
          <cell r="C368" t="str">
            <v>M3</v>
          </cell>
          <cell r="D368">
            <v>242.55</v>
          </cell>
        </row>
        <row r="369">
          <cell r="A369">
            <v>32</v>
          </cell>
          <cell r="B369" t="str">
            <v>MUROS DE ARRIMO</v>
          </cell>
          <cell r="C369" t="str">
            <v/>
          </cell>
          <cell r="D369" t="str">
            <v/>
          </cell>
        </row>
        <row r="370">
          <cell r="A370">
            <v>73843</v>
          </cell>
          <cell r="B370" t="str">
            <v>MURO DE ARRIMO DE CONCRETO</v>
          </cell>
          <cell r="C370" t="str">
            <v/>
          </cell>
          <cell r="D370" t="str">
            <v/>
          </cell>
        </row>
        <row r="371">
          <cell r="A371" t="str">
            <v>73843/001</v>
          </cell>
          <cell r="B371" t="str">
            <v>MURO DE ARRIMO DE CONCRETO CICLOPICO COM 30% DE PEDRA DE MAO</v>
          </cell>
          <cell r="C371" t="str">
            <v>M3</v>
          </cell>
          <cell r="D371">
            <v>261.64999999999998</v>
          </cell>
        </row>
        <row r="372">
          <cell r="A372">
            <v>73844</v>
          </cell>
          <cell r="B372" t="str">
            <v>MURO DE ARRIMO DE ALVENARIA</v>
          </cell>
          <cell r="C372" t="str">
            <v/>
          </cell>
          <cell r="D372" t="str">
            <v/>
          </cell>
        </row>
        <row r="373">
          <cell r="A373" t="str">
            <v>73844/001</v>
          </cell>
          <cell r="B373" t="str">
            <v>MURO DE ARRIMO DE ALVENARIA DE PEDRA ARGAMASSADA</v>
          </cell>
          <cell r="C373" t="str">
            <v>M3</v>
          </cell>
          <cell r="D373">
            <v>320.48</v>
          </cell>
        </row>
        <row r="374">
          <cell r="A374" t="str">
            <v>73844/002</v>
          </cell>
          <cell r="B374" t="str">
            <v>MURO DE ARRIMO DE ALVENARIA DE TIJOLOS</v>
          </cell>
          <cell r="C374" t="str">
            <v>M3</v>
          </cell>
          <cell r="D374">
            <v>258.31</v>
          </cell>
        </row>
        <row r="375">
          <cell r="A375">
            <v>35</v>
          </cell>
          <cell r="B375" t="str">
            <v>CALHAS DE DRENAGEM/ALAS DE GALERIAS (ESTRUT. DE LANCAMENTO)</v>
          </cell>
          <cell r="C375" t="str">
            <v/>
          </cell>
          <cell r="D375" t="str">
            <v/>
          </cell>
        </row>
        <row r="376">
          <cell r="A376">
            <v>74150</v>
          </cell>
          <cell r="B376" t="str">
            <v>VALETA E SAIDAS LATERAIS D AGU</v>
          </cell>
          <cell r="C376" t="str">
            <v/>
          </cell>
          <cell r="D376" t="str">
            <v/>
          </cell>
        </row>
        <row r="377">
          <cell r="A377" t="str">
            <v>74150/001</v>
          </cell>
          <cell r="B377" t="str">
            <v>VALETA E SAIDAS LATERAIS D AGUA (EXECUTADA C/MOTONIVELADORA</v>
          </cell>
          <cell r="C377" t="str">
            <v>M</v>
          </cell>
          <cell r="D377">
            <v>0.71</v>
          </cell>
        </row>
        <row r="378">
          <cell r="A378">
            <v>36</v>
          </cell>
          <cell r="B378" t="str">
            <v>POCOS DE VISITA/BOCAS DE LOBO/CX. DE PASSAGEM/CX. DIVERSAS</v>
          </cell>
          <cell r="C378" t="str">
            <v/>
          </cell>
          <cell r="D378" t="str">
            <v/>
          </cell>
        </row>
        <row r="379">
          <cell r="A379">
            <v>73772</v>
          </cell>
          <cell r="B379" t="str">
            <v>BUEIRO TUBULAR DE CONCRETO ARMADO</v>
          </cell>
          <cell r="C379" t="str">
            <v/>
          </cell>
          <cell r="D379" t="str">
            <v/>
          </cell>
        </row>
        <row r="380">
          <cell r="A380" t="str">
            <v>73772/001</v>
          </cell>
          <cell r="B380" t="str">
            <v>BUEIRO SIMPLES TUBULAÇÃO DE CONCRETO ARMADO DIAM=0,80M ALT=1,50M ASSENTE EM BERCO CONCRETO CICLOPICO INCLUSIVE MATERIAIS ESCAVACAO E REATERRO E TOPOGRAFO, EXCLUSIVE MATERIAL JAZIDA E TRANSPORTE.</v>
          </cell>
          <cell r="C380" t="str">
            <v>M</v>
          </cell>
          <cell r="D380">
            <v>516.1</v>
          </cell>
        </row>
        <row r="381">
          <cell r="A381">
            <v>73799</v>
          </cell>
          <cell r="B381" t="str">
            <v>FORNECIMENTO/ASSENT GRELHAS FF P/CAIXAS DE RALO</v>
          </cell>
          <cell r="C381" t="str">
            <v/>
          </cell>
          <cell r="D381" t="str">
            <v/>
          </cell>
        </row>
        <row r="382">
          <cell r="A382" t="str">
            <v>73799/001</v>
          </cell>
          <cell r="B382" t="str">
            <v>GRELHA EM FERRO FUNDIDO, DIMENSÕES 30X90CM, 85KG PARA CX RALO, FORNECIDA E ASSENTADA COM ARGAMASSA 1:4 CIMENTO:AREIA.</v>
          </cell>
          <cell r="C382" t="str">
            <v>UN</v>
          </cell>
          <cell r="D382">
            <v>223.29</v>
          </cell>
        </row>
        <row r="383">
          <cell r="A383">
            <v>73856</v>
          </cell>
          <cell r="B383" t="str">
            <v>BOCA PARA BUEIRO TUBULAR DE CONCRETO SIMPLES</v>
          </cell>
          <cell r="C383" t="str">
            <v/>
          </cell>
          <cell r="D383" t="str">
            <v/>
          </cell>
        </row>
        <row r="384">
          <cell r="A384" t="str">
            <v>73856/001</v>
          </cell>
          <cell r="B384" t="str">
            <v>BOCA P/BUEIRO SIMPLES TUBULAR D=0,40M EM CONC CICLOP INCL FORMAS ESCA-VACAO REATERRO E MATERIAIS EXCL MATERIAL REATERRO JAZIDA E TRANSPORTE.</v>
          </cell>
          <cell r="C384" t="str">
            <v>UN</v>
          </cell>
          <cell r="D384">
            <v>244.86</v>
          </cell>
        </row>
        <row r="385">
          <cell r="A385" t="str">
            <v>73856/002</v>
          </cell>
          <cell r="B385" t="str">
            <v>BOCA PARA BUEIRO SIMPLES TUBULAR, DIAMETRO =0,60M, EM CONCRETO CICLOPICO, INCLUINDO FORMAS, ESCAVACAO, REATERRO E MATERIAIS, EXCLUINDO MATERIAL REATERRO JAZIDA E TRANSPORTE.</v>
          </cell>
          <cell r="C385" t="str">
            <v>UN</v>
          </cell>
          <cell r="D385">
            <v>414.56</v>
          </cell>
        </row>
        <row r="386">
          <cell r="A386" t="str">
            <v>73856/003</v>
          </cell>
          <cell r="B386" t="str">
            <v>BOCA PARA BUEIRO SIMPLES TUBULAR, DIAMETRO =0,80M, EM CONCRETO CICLOPICO, INCLUINDO FORMAS, ESCAVACAO, REATERRO E MATERIAIS, EXCLUINDO MATERIAL REATERRO JAZIDA E TRANSPORTE.</v>
          </cell>
          <cell r="C386" t="str">
            <v>UN</v>
          </cell>
          <cell r="D386">
            <v>637.28</v>
          </cell>
        </row>
        <row r="387">
          <cell r="A387" t="str">
            <v>73856/004</v>
          </cell>
          <cell r="B387" t="str">
            <v>BOCA PARA BUEIRO SIMPLES TUBULAR, DIAMETRO =1,00M, EM CONCRETO CICLOPICO, INCLUINDO FORMAS, ESCAVACAO, REATERRO E MATERIAIS, EXCLUINDO MATERIAL REATERRO JAZIDA E TRANSPORTE.</v>
          </cell>
          <cell r="C387" t="str">
            <v>UN</v>
          </cell>
          <cell r="D387">
            <v>917.98</v>
          </cell>
        </row>
        <row r="388">
          <cell r="A388" t="str">
            <v>73856/005</v>
          </cell>
          <cell r="B388" t="str">
            <v>BOCA PARA BUEIRO SIMPLES TUBULAR, DIAMETRO =1,20M, EM CONCRETO CICLOPICO, INCLUINDO FORMAS, ESCAVACAO, REATERRO E MATERIAIS, EXCLUINDO MATERIAL REATERRO JAZIDA E TRANSPORTE.</v>
          </cell>
          <cell r="C388" t="str">
            <v>UN</v>
          </cell>
          <cell r="D388">
            <v>1260.53</v>
          </cell>
        </row>
        <row r="389">
          <cell r="A389" t="str">
            <v>73856/006</v>
          </cell>
          <cell r="B389" t="str">
            <v>BOCA PARA BUEIRO DUPLO TUBULAR, DIAMETRO =0,40M, EM CONCRETO CICLOPICO, INCLUINDO FORMAS, ESCAVACAO, REATERRO E MATERIAIS, EXCLUINDO MATERIAL REATERRO JAZIDA E TRANSPORTE.</v>
          </cell>
          <cell r="C389" t="str">
            <v>UN</v>
          </cell>
          <cell r="D389">
            <v>353.37</v>
          </cell>
        </row>
        <row r="390">
          <cell r="A390" t="str">
            <v>73856/007</v>
          </cell>
          <cell r="B390" t="str">
            <v>BOCA PARA BUEIRO DUPLO TUBULAR, DIAMETRO =0,60M, EM CONCRETO CICLOPICO, INCLUINDO FORMAS, ESCAVACAO, REATERRO E MATERIAIS, EXCLUINDO MATERIAL REATERRO JAZIDA E TRANSPORTE.</v>
          </cell>
          <cell r="C390" t="str">
            <v>UN</v>
          </cell>
          <cell r="D390">
            <v>599.88</v>
          </cell>
        </row>
        <row r="391">
          <cell r="A391" t="str">
            <v>73856/008</v>
          </cell>
          <cell r="B391" t="str">
            <v>BOCA PARA BUEIRO DUPLO TUBULAR, DIAMETRO =0,80M, EM CONCRETO CICLOPICO, INCLUINDO FORMAS, ESCAVACAO, REATERRO E MATERIAIS, EXCLUINDO MATERIAL REATERRO JAZIDA E TRANSPORTE.</v>
          </cell>
          <cell r="C391" t="str">
            <v>UN</v>
          </cell>
          <cell r="D391">
            <v>921.12</v>
          </cell>
        </row>
        <row r="392">
          <cell r="A392" t="str">
            <v>73856/009</v>
          </cell>
          <cell r="B392" t="str">
            <v>BOCA PARA BUEIRO DUPLO TUBULAR, DIAMETRO =1,00M, EM CONCRETO CICLOPICO, INCLUINDO FORMAS, ESCAVACAO, REATERRO E MATERIAIS, EXCLUINDO MATERIAL REATERRO JAZIDA E TRANSPORTE.</v>
          </cell>
          <cell r="C392" t="str">
            <v>UN</v>
          </cell>
          <cell r="D392">
            <v>1322.32</v>
          </cell>
        </row>
        <row r="393">
          <cell r="A393" t="str">
            <v>73856/010</v>
          </cell>
          <cell r="B393" t="str">
            <v>BOCA PARA BUEIRO DUPLOTUBULAR, DIAMETRO =1,20M, EM CONCRETO CICLOPICO,INCLUINDO FORMAS, ESCAVACAO, REATERRO E MATERIAIS, EXCLUINDO MATERIALREATERRO JAZIDA E TRANSPORTE.</v>
          </cell>
          <cell r="C393" t="str">
            <v>UN</v>
          </cell>
          <cell r="D393">
            <v>1808.99</v>
          </cell>
        </row>
        <row r="394">
          <cell r="A394" t="str">
            <v>73856/011</v>
          </cell>
          <cell r="B394" t="str">
            <v>BOCA PARA BUEIRO TRIPLO TUBULAR, DIAMETRO =0,40M, EM CONCRETO CICLOPICO, INCLUINDO FORMAS, ESCAVACAO, REATERRO E MATERIAIS, EXCLUINDO MATERIAL REATERRO JAZIDA E TRANSPORTE.</v>
          </cell>
          <cell r="C394" t="str">
            <v>UN</v>
          </cell>
          <cell r="D394">
            <v>461.61</v>
          </cell>
        </row>
        <row r="395">
          <cell r="A395" t="str">
            <v>73856/012</v>
          </cell>
          <cell r="B395" t="str">
            <v>BOCA PARA BUEIRO TRIPLO TUBULAR, DIAMETRO =0,60M, EM CONCRETO CICLOPICO, INCLUINDO FORMAS, ESCAVACAO, REATERRO E MATERIAIS, EXCLUINDO MATERIAL REATERRO JAZIDA E TRANSPORTE.</v>
          </cell>
          <cell r="C395" t="str">
            <v>UN</v>
          </cell>
          <cell r="D395">
            <v>784.94</v>
          </cell>
        </row>
        <row r="396">
          <cell r="A396" t="str">
            <v>73856/013</v>
          </cell>
          <cell r="B396" t="str">
            <v>BOCA PARA BUEIRO TRIPLO TUBULAR, DIAMETRO =0,80M, EM CONCRETO CICLOPICO, INCLUINDO FORMAS, ESCAVACAO, REATERRO E MATERIAIS, EXCLUINDO MATERIAL REATERRO JAZIDA E TRANSPORTE.</v>
          </cell>
          <cell r="C396" t="str">
            <v>UN</v>
          </cell>
          <cell r="D396">
            <v>1204.69</v>
          </cell>
        </row>
        <row r="397">
          <cell r="A397" t="str">
            <v>73856/014</v>
          </cell>
          <cell r="B397" t="str">
            <v>BOCA PARA BUEIRO TRIPLO TUBULAR, DIAMETRO =1,00M, EM CONCRETO CICLOPICO, INCLUINDO FORMAS, ESCAVACAO, REATERRO E MATERIAIS, EXCLUINDO MATERIAL REATERRO JAZIDA E TRANSPORTE.</v>
          </cell>
          <cell r="C397" t="str">
            <v>UN</v>
          </cell>
          <cell r="D397">
            <v>1726.93</v>
          </cell>
        </row>
        <row r="398">
          <cell r="A398" t="str">
            <v>73856/015</v>
          </cell>
          <cell r="B398" t="str">
            <v>BOCA PARA BUEIRO TRIPLO TUBULAR, DIAMETRO =1,20M, EM CONCRETO CICLOPICO, INCLUINDO FORMAS, ESCAVACAO, REATERRO E MATERIAIS, EXCLUINDO MATERIAL REATERRO JAZIDA E TRANSPORTE.</v>
          </cell>
          <cell r="C398" t="str">
            <v>UN</v>
          </cell>
          <cell r="D398">
            <v>2357.44</v>
          </cell>
        </row>
        <row r="399">
          <cell r="A399">
            <v>73950</v>
          </cell>
          <cell r="B399" t="str">
            <v>CAIXA RALO "BOCA DE LOBO" EM ALVENARIA C/GRELHA FERRO</v>
          </cell>
          <cell r="C399" t="str">
            <v/>
          </cell>
          <cell r="D399" t="str">
            <v/>
          </cell>
        </row>
        <row r="400">
          <cell r="A400" t="str">
            <v>73950/001</v>
          </cell>
          <cell r="B400" t="str">
            <v>CAIXA TIPO ”BOCA LOBO” 30X90X90CM, EM ALV TIJ MACICO 1 VEZ, REVESTIDACOM ARGAMASSA 1:4 CIMENTO:AREIA, SOBRE BASE DE CONCRETO SIMPLES FCK=10MPA, COM GRELHA FOFO 135KG, INCLUINDO ESCAVACAO E REATERRO.</v>
          </cell>
          <cell r="C400" t="str">
            <v>UN</v>
          </cell>
          <cell r="D400">
            <v>690.83</v>
          </cell>
        </row>
        <row r="401">
          <cell r="A401">
            <v>73963</v>
          </cell>
          <cell r="B401" t="str">
            <v>POCO VISITA ANEL CONCRETO P/COLETOR ESGOTO SANITARIO</v>
          </cell>
          <cell r="C401" t="str">
            <v/>
          </cell>
          <cell r="D401" t="str">
            <v/>
          </cell>
        </row>
        <row r="402">
          <cell r="A402" t="str">
            <v>73963/001</v>
          </cell>
          <cell r="B402" t="str">
            <v>POCO DE VISITA PARA REDE DE ESG. SANIT., EM ANEIS DE CONCRETO, DIÂMETRO = 60CM, PROF=80CM, INCLUINDO DEGRAU, EXCLUINDO TAMPAO FERRO FUNDIDO.</v>
          </cell>
          <cell r="C402" t="str">
            <v>UN</v>
          </cell>
          <cell r="D402">
            <v>199.71</v>
          </cell>
        </row>
        <row r="403">
          <cell r="A403" t="str">
            <v>73963/002</v>
          </cell>
          <cell r="B403" t="str">
            <v>POCO DE VISITA PARA REDE DE ESG. SANIT., EM ANEIS DE CONCRETO, DIÂMETRO = 60CM, PROF = 100CM, INCLUINDO DEGRAU, EXCLUINDO TAMPAO FERRO FUNDIDO.</v>
          </cell>
          <cell r="C403" t="str">
            <v>UN</v>
          </cell>
          <cell r="D403">
            <v>247.9</v>
          </cell>
        </row>
        <row r="404">
          <cell r="A404" t="str">
            <v>73963/003</v>
          </cell>
          <cell r="B404" t="str">
            <v>POCO DE VISITA PARA REDE DE ESG. SANIT., EM ANEIS DE CONCRETO, DIÂMETRO = 60CM, PROF = 60CM, INCLUINDO DEGRAU, EXCLUINDO TAMPAO FERRO FUNDIDO.</v>
          </cell>
          <cell r="C404" t="str">
            <v>UN</v>
          </cell>
          <cell r="D404">
            <v>175.41</v>
          </cell>
        </row>
        <row r="405">
          <cell r="A405" t="str">
            <v>73963/004</v>
          </cell>
          <cell r="B405" t="str">
            <v>POCO DE VISITA PARA REDE DE ESG. SANIT., EM ANEIS DE CONCRETO, DIÂMETRO = 60CM E 110CM, PROF = 105CM, INCLUINDO DEGRAU, EXCLUINDO TAMPAO FERRO FUNDIDO.</v>
          </cell>
          <cell r="C405" t="str">
            <v>UN</v>
          </cell>
          <cell r="D405">
            <v>759.26</v>
          </cell>
        </row>
        <row r="406">
          <cell r="A406" t="str">
            <v>73963/005</v>
          </cell>
          <cell r="B406" t="str">
            <v>POCO DE VISITA PARA REDE DE ESG. SANIT., EM ANEIS DE CONCRETO, DIÂMETRO = 60CM E 110CM, PROF = 120CM, INCLUINDO DEGRAU, EXCLUINDO TAMPAO FERRO FUNDIDO.</v>
          </cell>
          <cell r="C406" t="str">
            <v>UN</v>
          </cell>
          <cell r="D406">
            <v>830.68</v>
          </cell>
        </row>
        <row r="407">
          <cell r="A407" t="str">
            <v>73963/006</v>
          </cell>
          <cell r="B407" t="str">
            <v>POCO DE VISITA PARA REDE DE ESG. SANIT., EM ANEIS DE CONCRETO, DIÂMETRO = 60CM E 110CM, PROF = 140CM, INCLUINDO DEGRAU, EXCLUINDO TAMPAO FERRO FUNDIDO.</v>
          </cell>
          <cell r="C407" t="str">
            <v>UN</v>
          </cell>
          <cell r="D407">
            <v>938.93</v>
          </cell>
        </row>
        <row r="408">
          <cell r="A408" t="str">
            <v>73963/007</v>
          </cell>
          <cell r="B408" t="str">
            <v>POCO DE VISITA PARA REDE DE ESG. SANIT., EM ANEIS DE CONCRETO, DIÂMETRO = 60CM E 110CM, PROF = 150CM, INCLUINDO DEGRAU, EXCLUINDO TAMPAO FERRO FUNDIDO.</v>
          </cell>
          <cell r="C408" t="str">
            <v>UN</v>
          </cell>
          <cell r="D408">
            <v>993.14</v>
          </cell>
        </row>
        <row r="409">
          <cell r="A409" t="str">
            <v>73963/008</v>
          </cell>
          <cell r="B409" t="str">
            <v>POCO DE VISITA PARA REDE DE ESG. SANIT., EM ANEIS DE CONCRETO, DIÂMETRO = 60CM E 110CM, PROF = 160CM, INCLUINDO DEGRAU, EXCLUINDO TAMPAO FERRO FUNDIDO.</v>
          </cell>
          <cell r="C409" t="str">
            <v>UN</v>
          </cell>
          <cell r="D409">
            <v>997.97</v>
          </cell>
        </row>
        <row r="410">
          <cell r="A410" t="str">
            <v>73963/009</v>
          </cell>
          <cell r="B410" t="str">
            <v>POCO DE VISITA PARA REDE DE ESG. SANIT., EM ANEIS DE CONCRETO, DIÂMETRO = 110CM, PROF = 170CM, INCLUINDO DEGRAU, EXCLUINDO TAMPAO FERRO FUNDIDO.</v>
          </cell>
          <cell r="C410" t="str">
            <v>UN</v>
          </cell>
          <cell r="D410">
            <v>1069.17</v>
          </cell>
        </row>
        <row r="411">
          <cell r="A411" t="str">
            <v>73963/010</v>
          </cell>
          <cell r="B411" t="str">
            <v>POCO DE VISITA PARA REDE DE ESG. SANIT., EM ANEIS DE CONCRETO, DIÂMETRO = 60CM E 110CM, PROF = 200CM, INCLUINDO DEGRAU, EXCLUINDO TAMPAO FERRO FUNDIDO.</v>
          </cell>
          <cell r="C411" t="str">
            <v>UN</v>
          </cell>
          <cell r="D411">
            <v>1133.19</v>
          </cell>
        </row>
        <row r="412">
          <cell r="A412" t="str">
            <v>73963/011</v>
          </cell>
          <cell r="B412" t="str">
            <v>POCO DE VISITA PARA REDE DE ESG. SANIT., EM ANEIS DE CONCRETO, DIÂMETRO = 60CM E 110CM, PROF = 230CM, INCLUINDO DEGRAU, EXCLUINDO TAMPAO FERRO FUNDIDO.</v>
          </cell>
          <cell r="C412" t="str">
            <v>UN</v>
          </cell>
          <cell r="D412">
            <v>1217.47</v>
          </cell>
        </row>
        <row r="413">
          <cell r="A413" t="str">
            <v>73963/012</v>
          </cell>
          <cell r="B413" t="str">
            <v>POCO DE VISITA PARA REDE DE ESG. SANIT., EM ANEIS DE CONCRETO, DIÂMETRO = 60CM E 110CM, PROF = 260CM, INCLUINDO DEGRAU, EXCLUINDO TAMPAO FERRO FUNDIDO.</v>
          </cell>
          <cell r="C413" t="str">
            <v>UN</v>
          </cell>
          <cell r="D413">
            <v>1347.61</v>
          </cell>
        </row>
        <row r="414">
          <cell r="A414" t="str">
            <v>73963/013</v>
          </cell>
          <cell r="B414" t="str">
            <v>POCO DE VISITA PARA REDE DE ESG. SANIT., EM ANEIS DE CONCRETO, DIÂMETRO = 60CM E 110CM, PROF = 290CM, INCLUINDO DEGRAU, EXCLUINDO TAMPAO FERRO FUNDIDO.</v>
          </cell>
          <cell r="C414" t="str">
            <v>UN</v>
          </cell>
          <cell r="D414">
            <v>1473.31</v>
          </cell>
        </row>
        <row r="415">
          <cell r="A415" t="str">
            <v>73963/014</v>
          </cell>
          <cell r="B415" t="str">
            <v>POCO DE VISITA PARA REDE DE ESG. SANIT., EM ANEIS DE CONCRETO, DIÂMETRO = 60CM E 110CM, PROF = 320CM, INCLUINDO DEGRAU, EXCLUINDO TAMPAO FERRO FUNDIDO.</v>
          </cell>
          <cell r="C415" t="str">
            <v>UN</v>
          </cell>
          <cell r="D415">
            <v>1544.95</v>
          </cell>
        </row>
        <row r="416">
          <cell r="A416" t="str">
            <v>73963/015</v>
          </cell>
          <cell r="B416" t="str">
            <v>POCO DE VISITA PARA REDE DE ESG. SANIT., EM ANEIS DE CONCRETO, DIÂMETRO = 60CM E 110CM, PROF = 350CM, INCLUINDO DEGRAU, EXCLUINDO TAMPAO FERRO FUNDIDO.</v>
          </cell>
          <cell r="C416" t="str">
            <v>UN</v>
          </cell>
          <cell r="D416">
            <v>1679.55</v>
          </cell>
        </row>
        <row r="417">
          <cell r="A417" t="str">
            <v>73963/016</v>
          </cell>
          <cell r="B417" t="str">
            <v>POCO DE VISITA PARA REDE DE ESG. SANIT., EM ANEIS DE CONCRETO, DIÂMETRO = 60CM E 110CM, PROF = 380CM, INCLUINDO DEGRAU, EXCLUINDO TAMPAO FERRO FUNDIDO.</v>
          </cell>
          <cell r="C417" t="str">
            <v>UN</v>
          </cell>
          <cell r="D417">
            <v>1796.47</v>
          </cell>
        </row>
        <row r="418">
          <cell r="A418" t="str">
            <v>73963/017</v>
          </cell>
          <cell r="B418" t="str">
            <v>POCO DE VISITA PARA REDE DE ESG. SANIT., EM ANEIS DE CONCRETO, DIÂMETRO = 60CM E 110CM, PROF = 410CM, INCLUINDO DEGRAU, EXCLUINDO TAMPAO FERRO FUNDIDO.</v>
          </cell>
          <cell r="C418" t="str">
            <v>UN</v>
          </cell>
          <cell r="D418">
            <v>1931.45</v>
          </cell>
        </row>
        <row r="419">
          <cell r="A419" t="str">
            <v>73963/018</v>
          </cell>
          <cell r="B419" t="str">
            <v>POCO DE VISITA PARA REDE DE ESG. SANIT., EM ANEIS DE CONCRETO, DIÂMETRO = 60CM E 110CM, PROF = 440CM, INCLUINDO DEGRAU, EXCLUINDO TAMPAO FERRO FUNDIDO.</v>
          </cell>
          <cell r="C419" t="str">
            <v>UN</v>
          </cell>
          <cell r="D419">
            <v>2025.01</v>
          </cell>
        </row>
        <row r="420">
          <cell r="A420" t="str">
            <v>73963/019</v>
          </cell>
          <cell r="B420" t="str">
            <v>POCO DE VISITA PARA REDE DE ESG. SANIT., EM ANEIS DE CONCRETO, DIÂMETRO = 60CM E 110CM, PROF = 470CM, INCLUINDO DEGRAU, EXCLUINDO TAMPAO FERRO FUNDIDO.</v>
          </cell>
          <cell r="C420" t="str">
            <v>UN</v>
          </cell>
          <cell r="D420">
            <v>2150.9299999999998</v>
          </cell>
        </row>
        <row r="421">
          <cell r="A421" t="str">
            <v>73963/020</v>
          </cell>
          <cell r="B421" t="str">
            <v>POCO DE VISITA PARA REDE DE ESG. SANIT., EM ANEIS DE CONCRETO, DIÂMETRO = 60CM E 110CM, PROF = 500CM, INCLUINDO DEGRAU, EXCLUINDO TAMPAO FERRO FUNDIDO.</v>
          </cell>
          <cell r="C421" t="str">
            <v>UN</v>
          </cell>
          <cell r="D421">
            <v>2276.48</v>
          </cell>
        </row>
        <row r="422">
          <cell r="A422" t="str">
            <v>73963/021</v>
          </cell>
          <cell r="B422" t="str">
            <v>POCO DE VISITA PARA REDE DE ESG. SANIT., EM ANEIS DE CONCRETO, DIÂMETRO = 60CM E 110CM, PROF = 530CM, INCLUINDO DEGRAU, EXCLUINDO TAMPAO FERRO FUNDIDO.</v>
          </cell>
          <cell r="C422" t="str">
            <v>UN</v>
          </cell>
          <cell r="D422">
            <v>2409.54</v>
          </cell>
        </row>
        <row r="423">
          <cell r="A423" t="str">
            <v>73963/022</v>
          </cell>
          <cell r="B423" t="str">
            <v>POCO DE VISITA PARA REDE DE ESG. SANIT., EM ANEIS DE CONCRETO, DIÂMETRO = 60CM E 110CM, PROF = 560CM, INCLUINDO DEGRAU, EXCLUINDO TAMPAO FERRO FUNDIDO.</v>
          </cell>
          <cell r="C423" t="str">
            <v>UN</v>
          </cell>
          <cell r="D423">
            <v>2535.1</v>
          </cell>
        </row>
        <row r="424">
          <cell r="A424" t="str">
            <v>73963/023</v>
          </cell>
          <cell r="B424" t="str">
            <v>POCO DE VISITA PARA REDE DE ESG. SANIT., EM ANEIS DE CONCRETO, DIÂMETRO = 60CM E 110CM, PROF = 590CM, INCLUINDO DEGRAU, EXCLUINDO TAMPAO FERRO FUNDIDO.</v>
          </cell>
          <cell r="C424" t="str">
            <v>UN</v>
          </cell>
          <cell r="D424">
            <v>2660.65</v>
          </cell>
        </row>
        <row r="425">
          <cell r="A425" t="str">
            <v>73963/024</v>
          </cell>
          <cell r="B425" t="str">
            <v>POCO DE VISITA PARA REDE DE ESG. SANIT., EM ANEIS DE CONCRETO, DIÂMETRO = 60CM E 110CM, PROF = 690CM, INCLUINDO DEGRAU, EXCLUINDO TAMPAO FERRO FUNDIDO.</v>
          </cell>
          <cell r="C425" t="str">
            <v>UN</v>
          </cell>
          <cell r="D425">
            <v>2786.83</v>
          </cell>
        </row>
        <row r="426">
          <cell r="A426" t="str">
            <v>73963/025</v>
          </cell>
          <cell r="B426" t="str">
            <v>POCO DE VISITA PARA REDE DE ESG. SANIT., EM ANEIS DE CONCRETO, DIÂMETRO = 60CM E 110CM, PROF = 650CM, INCLUINDO DEGRAU, EXCLUINDO TAMPAO FERRO FUNDIDO.</v>
          </cell>
          <cell r="C426" t="str">
            <v>UN</v>
          </cell>
          <cell r="D426">
            <v>2912.38</v>
          </cell>
        </row>
        <row r="427">
          <cell r="A427" t="str">
            <v>73963/026</v>
          </cell>
          <cell r="B427" t="str">
            <v>POCO DE VISITA PARA REDE DE ESG. SANIT., EM ANEIS DE CONCRETO, DIÂMETRO = 60CM E 110CM, PROF = 680CM, INCLUINDO DEGRAU, EXCLUINDO TAMPAO FERRO FUNDIDO.</v>
          </cell>
          <cell r="C427" t="str">
            <v>UN</v>
          </cell>
          <cell r="D427">
            <v>3038.3</v>
          </cell>
        </row>
        <row r="428">
          <cell r="A428" t="str">
            <v>73963/027</v>
          </cell>
          <cell r="B428" t="str">
            <v>POCO DE VISITA PARA REDE DE ESG. SANIT., EM ANEIS DE CONCRETO, DIÂMETRO = 60CM E 110CM, PROF = 710CM, INCLUINDO DEGRAU, EXCLUINDO TAMPAO FERRO FUNDIDO.</v>
          </cell>
          <cell r="C428" t="str">
            <v>UN</v>
          </cell>
          <cell r="D428">
            <v>3163.86</v>
          </cell>
        </row>
        <row r="429">
          <cell r="A429" t="str">
            <v>73963/028</v>
          </cell>
          <cell r="B429" t="str">
            <v>POCO VISITA ESG SANIT ANEL CONC PRE-MOLD PROF=1,20M C/TAMPAOFF TIPO MEDIO(AD)D=60CM 125KG/DEGRAUS FF/REJUNTAMENTO ANEIS/REVEST LISO CALHA INTERNA C/ARG CIM/AREIA 1:4. BASE/BANQUETAEM CONCR FCK=10MPA</v>
          </cell>
          <cell r="C429" t="str">
            <v>UN</v>
          </cell>
          <cell r="D429">
            <v>981.69</v>
          </cell>
        </row>
        <row r="430">
          <cell r="A430" t="str">
            <v>73963/029</v>
          </cell>
          <cell r="B430" t="str">
            <v>POCO VISITA ESG SANIT ANEL CONC PRE-MOLD PROF=1,40M C/TAMPAOFF TIPO MEDIO(AD)D=60CM 125KG/DEGRAUS FF/REJUNTAMENTO ANEIS/REVEST LISO CALHA INTERNA C/ARG CIM/AREIA 1:4. BASE/BANQUETAEM CONCR FCK=10MPA</v>
          </cell>
          <cell r="C430" t="str">
            <v>UN</v>
          </cell>
          <cell r="D430">
            <v>1066.23</v>
          </cell>
        </row>
        <row r="431">
          <cell r="A431" t="str">
            <v>73963/030</v>
          </cell>
          <cell r="B431" t="str">
            <v>POCO VISITA ESG SANIT ANEL CONC PRE-MOLD PROF=1,50M C/TAMPAOFF TIPO MEDIO(AD)D=60CM 125KG/DEGRAUS FF/REJUNTAMENTO ANEIS/REVEST LISO CALHA INTERNA C/ARG CIM/AREIA 1:4. BASE/BANQUETAEM CONCR FCK=10MPA</v>
          </cell>
          <cell r="C431" t="str">
            <v>UN</v>
          </cell>
          <cell r="D431">
            <v>1156.57</v>
          </cell>
        </row>
        <row r="432">
          <cell r="A432" t="str">
            <v>73963/031</v>
          </cell>
          <cell r="B432" t="str">
            <v>POCO VISITA ESG SANIT ANEL CONC PRE-MOLD PROF=1,60M C/TAMPAOFF TIPO MEDIO(AD)D=60CM 125KG/DEGRAUS FF/REJUNTAMENTO ANEIS/REVEST LISO CALHA INTERNA C/ARG CIM/AREIA 1:4. BASE/BANQUETAEM CONCR FCK=10MPA</v>
          </cell>
          <cell r="C432" t="str">
            <v>UN</v>
          </cell>
          <cell r="D432">
            <v>1161.99</v>
          </cell>
        </row>
        <row r="433">
          <cell r="A433" t="str">
            <v>73963/032</v>
          </cell>
          <cell r="B433" t="str">
            <v>POCO VISITA ESG SANIT ANEL CONC PRE-MOLD PROF=1,70M C/TAMPAOFF TIPO MEDIO(AD)D=60CM 125KG/DEGRAUS FF/REJUNTAMENTO ANEIS/REVEST LISO CALHA INTERNA C/ARG CIM/AREIA 1:4. BASE/BANQUETAEM CONCR FCK=10MPA</v>
          </cell>
          <cell r="C433" t="str">
            <v>UN</v>
          </cell>
          <cell r="D433">
            <v>1179.1199999999999</v>
          </cell>
        </row>
        <row r="434">
          <cell r="A434" t="str">
            <v>73963/033</v>
          </cell>
          <cell r="B434" t="str">
            <v>POCO VISITA ESG SANIT ANEL CONC PRE-MOLD PROF=2,00M C/TAMPAOFF TIPO MEDIO(AD)D=60CM 125KG/DEGRAUS FF/REJUNTAMENTO ANEIS/REVEST LISO CALHA INTERNA C/ARG CIM/AREIA 1:4. BASE/BANQUETAEM CONCR FCK=10MPA</v>
          </cell>
          <cell r="C434" t="str">
            <v>UN</v>
          </cell>
          <cell r="D434">
            <v>1305.81</v>
          </cell>
        </row>
        <row r="435">
          <cell r="A435" t="str">
            <v>73963/034</v>
          </cell>
          <cell r="B435" t="str">
            <v>POCO VISITA ESG SANIT ANEL CONC PRE MOLD PROF=2,30M C/TAMPAOFF TIPO MEDIO(AD)D=60CM 125KG/DEGRAUS FF/REJUNTAMENTO ANEIS/REVEST LISO CALHA INTERNA C/ARG CIM/AREIA 1:4. BASE/BANQUETAEM CONCR FCK=10MPA</v>
          </cell>
          <cell r="C435" t="str">
            <v>UN</v>
          </cell>
          <cell r="D435">
            <v>1378.88</v>
          </cell>
        </row>
        <row r="436">
          <cell r="A436" t="str">
            <v>73963/035</v>
          </cell>
          <cell r="B436" t="str">
            <v>POCO VISITA ESG SANIT ANEL CONC PRE-MOLD PROF=2,60M C/TAMPAOFF TIPO MEDIO(AD)D=60CM 125KG/DEGRAUS FF/REJUNTAMENTO ANEIS/REVEST LISO CALHA INTERNA C/ARG CIM/AREIA 1:4. BASE/BANQUETAEM CONCR FCK=10MPA</v>
          </cell>
          <cell r="C436" t="str">
            <v>UN</v>
          </cell>
          <cell r="D436">
            <v>1505.57</v>
          </cell>
        </row>
        <row r="437">
          <cell r="A437" t="str">
            <v>73963/036</v>
          </cell>
          <cell r="B437" t="str">
            <v>POCO VISITA ESG SANIT ANEL CONC PRE-MOLD PROF=2,90M C/TAMPAOFF TIPO MEDIO(AD) D=60CM 125KG/DEGRAUS FF/REJUNTAMENTO ANEIS/REVEST LISO CALHA INTERNA C/ARG CIM/AREIA 1:4. BASE/BANQUETAEM CONCR FCK=10MPA</v>
          </cell>
          <cell r="C437" t="str">
            <v>UN</v>
          </cell>
          <cell r="D437">
            <v>1632.26</v>
          </cell>
        </row>
        <row r="438">
          <cell r="A438" t="str">
            <v>73963/037</v>
          </cell>
          <cell r="B438" t="str">
            <v>POCO VISITA ESG SANIT ANEL CONC PRE-MOLD PROF=3,20M C/TAMPAOFF TIPO MEDIO(AD)D=60CM 125KG/DEGRAUS FF/REJUNTAMENTOANEIS/REVEST LISO CALHA INTERNA C/ARG CIM/AREIA 1:4. BASE/BANQUETAEM CONCR FCK=10MPA</v>
          </cell>
          <cell r="C438" t="str">
            <v>UN</v>
          </cell>
          <cell r="D438">
            <v>1726.95</v>
          </cell>
        </row>
        <row r="439">
          <cell r="A439" t="str">
            <v>73963/038</v>
          </cell>
          <cell r="B439" t="str">
            <v>POCO VISITA ESG SANIT ANEL CONC PRE-MOLD PROF=3,50M C/TAMPAOFF TIPO MEDIO(AD)D=60CM 125KG/DEGRAUS FF/REJUNTAMENTO/ANEIS/REVEST LISO CALHA INTERNA C/ARG CIM/AREIA 1:4. BASE/BANQUETAEM CONCR FCK=10MPA</v>
          </cell>
          <cell r="C439" t="str">
            <v>UN</v>
          </cell>
          <cell r="D439">
            <v>1853.98</v>
          </cell>
        </row>
        <row r="440">
          <cell r="A440" t="str">
            <v>73963/039</v>
          </cell>
          <cell r="B440" t="str">
            <v>POCO VISITA ESG SANIT ANEL CONC PRE-MOLD PROF=3,80M C/TAMPAOFF TIPO MEDIO(AD)D=60CM 125KG/DEGRAUS FF/REJUNTAMENTO ANEIS/REVEST LISO CALHA INTERNA C/ARG CIM/AREIA 1:4. BASE/BANQUETAEM CONCR FCK=10MPA</v>
          </cell>
          <cell r="C440" t="str">
            <v>UN</v>
          </cell>
          <cell r="D440">
            <v>1980.89</v>
          </cell>
        </row>
        <row r="441">
          <cell r="A441" t="str">
            <v>73963/040</v>
          </cell>
          <cell r="B441" t="str">
            <v>POCO VISITA ESG SANIT ANEL CONC PRE-MOLD PROF=4,10M C/TAMPAOFF TIPO MEDIO(AD)D=60CM 125KG/DEGRAUS FF/REJUNTAMENTO ANEIS/REVEST LISO CALHA INTERNA C/ARG CIM/AREIA 1:4. BASE/BANQUETAEM CONCR FCK=10MPA</v>
          </cell>
          <cell r="C441" t="str">
            <v>UN</v>
          </cell>
          <cell r="D441">
            <v>2073.0500000000002</v>
          </cell>
        </row>
        <row r="442">
          <cell r="A442" t="str">
            <v>73963/041</v>
          </cell>
          <cell r="B442" t="str">
            <v>POCO VISITA ESG SANIT ANEL CONC PRE MOLD PROF=4,40M C/TAMPAOFF TIPO MEDIO(AD)D=60CM 125KG/DEGRAUS FF/REJUNTAMENTO ANEIS/REVEST LISO CALHA INTERNA C/ARG CIM/AREIA 1:4. BASE/BANQUETAEM CONCR FCK=10MPA</v>
          </cell>
          <cell r="C442" t="str">
            <v>UN</v>
          </cell>
          <cell r="D442">
            <v>2198.75</v>
          </cell>
        </row>
        <row r="443">
          <cell r="A443" t="str">
            <v>73963/042</v>
          </cell>
          <cell r="B443" t="str">
            <v>POCO VISITA ESG SANIT ANEL CONC PRE-MOLD PROF=4,70M C/TAMPAOFF TIPO MEDIO(AD)D=60CM 125KG/DEGRAUS FF/REJUNTAMENTO ANEIS/REVEST LISO CALHA INTERNA C/ARG CIM/AREIA 1:4. BASE/BANQUETAEM CONCR FCK=10MPA</v>
          </cell>
          <cell r="C443" t="str">
            <v>UN</v>
          </cell>
          <cell r="D443">
            <v>2297.2199999999998</v>
          </cell>
        </row>
        <row r="444">
          <cell r="A444" t="str">
            <v>73963/043</v>
          </cell>
          <cell r="B444" t="str">
            <v>POCO VISITA ESG SANIT ANEL CONC PRE-MOLD PROF=5,00M C/TAMPAOFF TIPO MEDIO(AD)D=60CM 125KG/DEGRAUS FF/REJUNTAMENTO ANEIS/REVEST LISO CALHA INTERNA C/ARG CIM/AREIA 1:4. BASE/BANQUETAEM CONCR FCK=10MPA</v>
          </cell>
          <cell r="C444" t="str">
            <v>UN</v>
          </cell>
          <cell r="D444">
            <v>2404.92</v>
          </cell>
        </row>
        <row r="445">
          <cell r="A445" t="str">
            <v>73963/044</v>
          </cell>
          <cell r="B445" t="str">
            <v>POCO VISITA ESG SANIT ANEL CONC PRE-MOLD PROF=0,80M C/TAMPAOFF TIPO MEDIO(AD)D=60CM 125KG/DEGRAUS FF/REJUNTAMENTO ANEIS/REVEST LISO CALHA INTERNA C/ARG CIM/AREIA 1:4. BASE/BANQUETAEM CONCR FCK=10MPA</v>
          </cell>
          <cell r="C445" t="str">
            <v>UN</v>
          </cell>
          <cell r="D445">
            <v>430.9</v>
          </cell>
        </row>
        <row r="446">
          <cell r="A446" t="str">
            <v>73963/045</v>
          </cell>
          <cell r="B446" t="str">
            <v>POCO DE VISITA PARA REDE DE ESG. SANIT., EM ANEIS DE CONCRETO, DIÂMETRO = 60CM E 110CM, PROF = 240CM, INCLUINDO DEGRAU, EXCLUINDO TAMPAO FERRO FUNDIDO.</v>
          </cell>
          <cell r="C446" t="str">
            <v>UN</v>
          </cell>
          <cell r="D446">
            <v>1269.5999999999999</v>
          </cell>
        </row>
        <row r="447">
          <cell r="A447" t="str">
            <v>73963/046</v>
          </cell>
          <cell r="B447" t="str">
            <v>POCO DE VISITA PARA REDE DE ESG. SANIT., EM ANEIS DE CONCRETO, DIÂMETRO = 60CM E 110CM, PROF = 250CM, INCLUINDO DEGRAU, EXCLUINDO TAMPAO FERRO FUNDIDO.</v>
          </cell>
          <cell r="C447" t="str">
            <v>UN</v>
          </cell>
          <cell r="D447">
            <v>1304.23</v>
          </cell>
        </row>
        <row r="448">
          <cell r="A448" t="str">
            <v>73963/047</v>
          </cell>
          <cell r="B448" t="str">
            <v>POCO DE VISITA PARA REDE DE ESG. SANIT., EM ANEIS DE CONCRETO, DIÂMETRO = 60CM E 110CM, PROF = 280CM, INCLUINDO DEGRAU, EXCLUINDO TAMPAO FERRO FUNDIDO.</v>
          </cell>
          <cell r="C448" t="str">
            <v>UN</v>
          </cell>
          <cell r="D448">
            <v>1431.41</v>
          </cell>
        </row>
        <row r="449">
          <cell r="A449" t="str">
            <v>73963/048</v>
          </cell>
          <cell r="B449" t="str">
            <v>POCO DE VISITA PARA REDE DE ESG. SANIT., EM ANEIS DE CONCRETO, DIÂMETRO = 60CM E 110CM, PROF = 310CM, INCLUINDO DEGRAU, EXCLUINDO TAMPAO FERRO FUNDIDO.</v>
          </cell>
          <cell r="C449" t="str">
            <v>UN</v>
          </cell>
          <cell r="D449">
            <v>1521.07</v>
          </cell>
        </row>
        <row r="450">
          <cell r="A450">
            <v>74124</v>
          </cell>
          <cell r="B450" t="str">
            <v>POCO VISITA CONCRETO ARMADO P/COLETOR AGUAS PLUVIAIS</v>
          </cell>
          <cell r="C450" t="str">
            <v/>
          </cell>
          <cell r="D450" t="str">
            <v/>
          </cell>
        </row>
        <row r="451">
          <cell r="A451" t="str">
            <v>74124/001</v>
          </cell>
          <cell r="B451" t="str">
            <v>POCO VISITA AG PLUV:CONC ARM 1X1X1,40M COLETOR D=40 A 50CMPAREDE E=15CM BASE CONC FCK=10MPA REVEST C/ARG CIM/AREIA 1:4DEGRAUS FF INCL FORN TODOS MATERIAIS</v>
          </cell>
          <cell r="C451" t="str">
            <v>UN</v>
          </cell>
          <cell r="D451">
            <v>1188.5</v>
          </cell>
        </row>
        <row r="452">
          <cell r="A452" t="str">
            <v>74124/002</v>
          </cell>
          <cell r="B452" t="str">
            <v>POCO VISITA AG PLUV:CONC ARM 1,10X1,10X1,40M COLETOR D=60CMPAREDE E=15CM BASE CONC FCK=10MPA REVEST C/ARG CIM/AREIA 1:4DEGRAUS FF INCL FORN TODOS MATERIAIS</v>
          </cell>
          <cell r="C452" t="str">
            <v>UN</v>
          </cell>
          <cell r="D452">
            <v>1383.59</v>
          </cell>
        </row>
        <row r="453">
          <cell r="A453" t="str">
            <v>74124/003</v>
          </cell>
          <cell r="B453" t="str">
            <v>POCO VISITA AG PLUV:CONC ARM 1,20X1,20X1,40M COLETOR D=70CMPAREDE E=15CM BASE CONC FCK=10MPA REVEST C/ARG CIM/AREIA 1:4DEGRAUS FF INCL FORN TODOS MATERIAIS</v>
          </cell>
          <cell r="C453" t="str">
            <v>UN</v>
          </cell>
          <cell r="D453">
            <v>1496.85</v>
          </cell>
        </row>
        <row r="454">
          <cell r="A454" t="str">
            <v>74124/004</v>
          </cell>
          <cell r="B454" t="str">
            <v>POCO VISITA AG PLUV:CONC ARM 1,30X1,30X1,40M COLETOR D=80CMPAREDE E=15CM BASE CONC FCK=10MPA REVEST C/ARG CIM/AREIA 1:4DEGRAUS FF INCL FORN TODOS MATERIAIS</v>
          </cell>
          <cell r="C454" t="str">
            <v>UN</v>
          </cell>
          <cell r="D454">
            <v>1673.87</v>
          </cell>
        </row>
        <row r="455">
          <cell r="A455" t="str">
            <v>74124/005</v>
          </cell>
          <cell r="B455" t="str">
            <v>POCO VISITA CONCRETO ARMADO P/AG PLUV 1,40X1,40X1,50M COLETOR D=90CMPAREDE E=15CM BASE CONCRETO FCK=10MPA REVESTIDO C/ARG CIM/AREIA 1:4DEGRAUS FF INCL FORN TODOS MATERIAIS</v>
          </cell>
          <cell r="C455" t="str">
            <v>UN</v>
          </cell>
          <cell r="D455">
            <v>1962.32</v>
          </cell>
        </row>
        <row r="456">
          <cell r="A456" t="str">
            <v>74124/006</v>
          </cell>
          <cell r="B456" t="str">
            <v>POCO VISITA AG PLUV:CONC ARM 1,50X1,50X1,60M COLETOR D=1M PAREDE E=15CM BASE CONC FCK=10MPA REVEST C/ARG CIM/AREIA 1:4DEGRAUS FF INCL FORN TODOS MATERIAIS</v>
          </cell>
          <cell r="C456" t="str">
            <v>UN</v>
          </cell>
          <cell r="D456">
            <v>2154.94</v>
          </cell>
        </row>
        <row r="457">
          <cell r="A457" t="str">
            <v>74124/007</v>
          </cell>
          <cell r="B457" t="str">
            <v>POCO VISITA AG PLUV:CONC ARM 1,60X1,60X1,70M COLETOR D=1,10MPAREDE E=15CM BASE CONC FCK=10MPA REVEST C/ARG CIM/AREIA 1:4DEGRAUS FF INCL FORN TODOS MATERIAIS</v>
          </cell>
          <cell r="C457" t="str">
            <v>UN</v>
          </cell>
          <cell r="D457">
            <v>2344.4499999999998</v>
          </cell>
        </row>
        <row r="458">
          <cell r="A458" t="str">
            <v>74124/008</v>
          </cell>
          <cell r="B458" t="str">
            <v>POCO VISITA AG PLUV:CONC ARM 1,70X1,70X1,80M COLETOR D=1,20MPAREDE E=15CM BASE CONC FCK=10MPA REVEST C/ARG CIM/AREIA 1:4DEGRAUS FF INCL FORN TODOS MATERIAIS</v>
          </cell>
          <cell r="C458" t="str">
            <v>UN</v>
          </cell>
          <cell r="D458">
            <v>2530.2800000000002</v>
          </cell>
        </row>
        <row r="459">
          <cell r="A459">
            <v>74162</v>
          </cell>
          <cell r="B459" t="str">
            <v>CAIXA DE ALVENARIA P/ PROTECAO DE REGISTRO</v>
          </cell>
          <cell r="C459" t="str">
            <v/>
          </cell>
          <cell r="D459" t="str">
            <v/>
          </cell>
        </row>
        <row r="460">
          <cell r="A460" t="str">
            <v>74162/001</v>
          </cell>
          <cell r="B460" t="str">
            <v>CAIXA DE CONCRETO, ALTURA = 1,00 METRO, DIAMETRO REGISTRO &lt; 150 MM</v>
          </cell>
          <cell r="C460" t="str">
            <v>UN</v>
          </cell>
          <cell r="D460">
            <v>65.06</v>
          </cell>
        </row>
        <row r="461">
          <cell r="A461">
            <v>74206</v>
          </cell>
          <cell r="B461" t="str">
            <v>CAIXAS COLETORAS</v>
          </cell>
          <cell r="C461" t="str">
            <v/>
          </cell>
          <cell r="D461" t="str">
            <v/>
          </cell>
        </row>
        <row r="462">
          <cell r="A462" t="str">
            <v>74206/001</v>
          </cell>
          <cell r="B462" t="str">
            <v>CAIXA COLETORA, 1,20X1,20X1,50M, COM FUNDO E TAMPA DE CONCRETO E PAREDES EM ALVENARIA</v>
          </cell>
          <cell r="C462" t="str">
            <v>UN</v>
          </cell>
          <cell r="D462">
            <v>851.38</v>
          </cell>
        </row>
        <row r="463">
          <cell r="A463" t="str">
            <v>74206/002</v>
          </cell>
          <cell r="B463" t="str">
            <v>CAIXA COLETORA, 0,25 X 0,85 X 1,0 M (REF.DR-01/OBRAS RE)</v>
          </cell>
          <cell r="C463" t="str">
            <v>UN</v>
          </cell>
          <cell r="D463">
            <v>410.64</v>
          </cell>
        </row>
        <row r="464">
          <cell r="A464">
            <v>74212</v>
          </cell>
          <cell r="B464" t="str">
            <v>MODULO TIPO &gt; POCO DE INSPECAO EM ALVENARIACOMPREENDE: - ESCAVACAO EM QQ TERRENO, EXCETO ROCHA, TRANSPORTE,CARGA,DESCARGA E ESPALHAMENTO DO MATERIAL EXCEDENTE EM BOTA -FORA.</v>
          </cell>
          <cell r="C464" t="str">
            <v/>
          </cell>
          <cell r="D464" t="str">
            <v/>
          </cell>
        </row>
        <row r="465">
          <cell r="A465" t="str">
            <v>74212/001</v>
          </cell>
          <cell r="B465" t="str">
            <v>MÓDULO TÍPICO &gt; POÇO DE VISITA EM ALVENARIA PARA REDE DE ESGOTO SANITÁRIO, DIAMETRO 0,60 M - PROFUNDIDADE 1,60 METROS</v>
          </cell>
          <cell r="C465" t="str">
            <v>UN</v>
          </cell>
          <cell r="D465">
            <v>1880.85</v>
          </cell>
        </row>
        <row r="466">
          <cell r="A466">
            <v>74214</v>
          </cell>
          <cell r="B466" t="str">
            <v>MODULO TIPO &gt; PV EM ALVENARIA P/ REDE COLETORACOMPREENDE: - ESCAVACAO EM QQ TERRENO, EXCETO ROCHA, TRANSPORTE,CARGA,DESCARGA E ESPALHAMENTO DO MATERIAL EXCEDENTE EM BOTA-FORA.</v>
          </cell>
          <cell r="C466" t="str">
            <v/>
          </cell>
          <cell r="D466" t="str">
            <v/>
          </cell>
        </row>
        <row r="467">
          <cell r="A467" t="str">
            <v>74214/001</v>
          </cell>
          <cell r="B467" t="str">
            <v>MÓDULO TÍPICO &gt; POÇO DE VISITA EM ALVENARIA PARA REDE DE ESGOTO SANITÁRIO, DIAMETRO 1,20 M - PROFUNDIDADE ATE 2,00 METROS</v>
          </cell>
          <cell r="C467" t="str">
            <v>UN</v>
          </cell>
          <cell r="D467">
            <v>3234.98</v>
          </cell>
        </row>
        <row r="468">
          <cell r="A468" t="str">
            <v>74214/002</v>
          </cell>
          <cell r="B468" t="str">
            <v>MÓDULO TÍPICO &gt; POÇO DE VISITA EM ALVENARIA PARA REDE DE ESGOTO SANITÁRIO, DIAMETRO 1,20 M - PROFUNDIDADE ATE 4,00 METROS.</v>
          </cell>
          <cell r="C468" t="str">
            <v>UN</v>
          </cell>
          <cell r="D468">
            <v>4611.6899999999996</v>
          </cell>
        </row>
        <row r="469">
          <cell r="A469">
            <v>74224</v>
          </cell>
          <cell r="B469" t="str">
            <v>POCO DE VISITA - DRENAGEM PLUVIAL - EM CONCRETO ESTRUTURAL</v>
          </cell>
          <cell r="C469" t="str">
            <v/>
          </cell>
          <cell r="D469" t="str">
            <v/>
          </cell>
        </row>
        <row r="470">
          <cell r="A470" t="str">
            <v>74224/001</v>
          </cell>
          <cell r="B470" t="str">
            <v>POÇO DE VISITA EM CONCRETO ESTRUTURAL - DRENAGEM PLUVIAL, DIMENSÕES INTERNAS DE 90X150X80CM (LARGXCOMPXALT.)”, PARA REDE DE 600 MM, EXCLUSOTAMPÃO E CHAMINÉ.</v>
          </cell>
          <cell r="C470" t="str">
            <v>UN</v>
          </cell>
          <cell r="D470">
            <v>1239.9000000000001</v>
          </cell>
        </row>
        <row r="471">
          <cell r="A471">
            <v>37</v>
          </cell>
          <cell r="B471" t="str">
            <v>MEIO FIO, LINHA D'AGUA E SARJERTA</v>
          </cell>
          <cell r="C471" t="str">
            <v/>
          </cell>
          <cell r="D471" t="str">
            <v/>
          </cell>
        </row>
        <row r="472">
          <cell r="A472">
            <v>73763</v>
          </cell>
          <cell r="B472" t="str">
            <v>SARJETA E MEIO FIO CONJUGADOS</v>
          </cell>
          <cell r="C472" t="str">
            <v/>
          </cell>
          <cell r="D472" t="str">
            <v/>
          </cell>
        </row>
        <row r="473">
          <cell r="A473" t="str">
            <v>73763/001</v>
          </cell>
          <cell r="B473" t="str">
            <v>MEIO-FIO E SARJETA DE CONCRETO MOLDADO NO LOCAL, USINADO 15 MPA, COM 0,65 M BASE X 0,30 M ALTURA, REJUNTE EM ARGAMASSA TRACO 1:3,5 (CIMENTOE AREIA)</v>
          </cell>
          <cell r="C473" t="str">
            <v>M</v>
          </cell>
          <cell r="D473">
            <v>59.62</v>
          </cell>
        </row>
        <row r="474">
          <cell r="A474" t="str">
            <v>73763/002</v>
          </cell>
          <cell r="B474" t="str">
            <v>MEIO-FIO E SARJETA DE CONCRETO MOLDADO NO LOCAL, USINADO 15 MPA, COM 0,45 M BASE X 0,30 M ALTURA, REJUNTE EM ARGAMASSA TRACO 1:3,5 (CIMENTOE AREIA)</v>
          </cell>
          <cell r="C474" t="str">
            <v>M</v>
          </cell>
          <cell r="D474">
            <v>43.85</v>
          </cell>
        </row>
        <row r="475">
          <cell r="A475" t="str">
            <v>73763/003</v>
          </cell>
          <cell r="B475" t="str">
            <v>MEIO-FIO E SARJETA CONJUGADOS DE CONCRETO 15 MPA, 47 CM BASE X 30 CM ALTURA, MOLDADO "IN LOCO" COM EXTRUSORA</v>
          </cell>
          <cell r="C475" t="str">
            <v>M</v>
          </cell>
          <cell r="D475">
            <v>38.03</v>
          </cell>
        </row>
        <row r="476">
          <cell r="A476" t="str">
            <v>73763/004</v>
          </cell>
          <cell r="B476" t="str">
            <v>MEIO-FIO E SARJETA CONJUGADOS DE CONCRETO 15 MPA, 35 CM BASE X 30 CM ALTURA, MOLDADO "IN LOCO" COM EXTRUSORA</v>
          </cell>
          <cell r="C476" t="str">
            <v>M</v>
          </cell>
          <cell r="D476">
            <v>31.88</v>
          </cell>
        </row>
        <row r="477">
          <cell r="A477" t="str">
            <v>73763/005</v>
          </cell>
          <cell r="B477" t="str">
            <v>MEIO-FIO E SARJETA CONJUGADOS DE CONCRETO 15 MPA, 30 CM BASE X 26 CM ALTURA, MOLDADO "IN LOCO" COM EXTRUSORA</v>
          </cell>
          <cell r="C477" t="str">
            <v>M</v>
          </cell>
          <cell r="D477">
            <v>23.23</v>
          </cell>
        </row>
        <row r="478">
          <cell r="A478">
            <v>73789</v>
          </cell>
          <cell r="B478" t="str">
            <v>MEIO FIO CONCRETO</v>
          </cell>
          <cell r="C478" t="str">
            <v/>
          </cell>
          <cell r="D478" t="str">
            <v/>
          </cell>
        </row>
        <row r="479">
          <cell r="A479" t="str">
            <v>73789/001</v>
          </cell>
          <cell r="B479" t="str">
            <v>MEIO-FIO DE CONCRETO MOLDADO NO LOCAL, USINADO 15 MPA, COM 0,45 M ALTURA X 0,15 M BASE, REJUNTE EM ARGAMASSA TRACO 1:3,5 (CIMENTO E AREIA)</v>
          </cell>
          <cell r="C479" t="str">
            <v>M</v>
          </cell>
          <cell r="D479">
            <v>36.130000000000003</v>
          </cell>
        </row>
        <row r="480">
          <cell r="A480" t="str">
            <v>73789/002</v>
          </cell>
          <cell r="B480" t="str">
            <v>MEIO-FIO DE CONCRETO MOLDADO NO LOCAL, USINADO 15 MPA, COM 0,30 M ALTURA X 0,15 M BASE, REJUNTE EM ARGAMASSA TRACO 1:3,5 (CIMENTO E AREIA)</v>
          </cell>
          <cell r="C480" t="str">
            <v>M</v>
          </cell>
          <cell r="D480">
            <v>24.9</v>
          </cell>
        </row>
        <row r="481">
          <cell r="A481">
            <v>74012</v>
          </cell>
          <cell r="B481" t="str">
            <v>SARJETA - CONCRETO ESTRUTURAL</v>
          </cell>
          <cell r="C481" t="str">
            <v/>
          </cell>
          <cell r="D481" t="str">
            <v/>
          </cell>
        </row>
        <row r="482">
          <cell r="A482" t="str">
            <v>74012/001</v>
          </cell>
          <cell r="B482" t="str">
            <v>SARJETA EM CONCRETO, PREPARO MANUAL, COM SEIXO ROLADO, ESPESSURA = 8CM, LARGURA = 40CM.</v>
          </cell>
          <cell r="C482" t="str">
            <v>M</v>
          </cell>
          <cell r="D482">
            <v>27.25</v>
          </cell>
        </row>
        <row r="483">
          <cell r="A483">
            <v>74208</v>
          </cell>
          <cell r="B483" t="str">
            <v>CONSTRUCAO DE MEIO-FIO E LINHA D AGU</v>
          </cell>
          <cell r="C483" t="str">
            <v/>
          </cell>
          <cell r="D483" t="str">
            <v/>
          </cell>
        </row>
        <row r="484">
          <cell r="A484" t="str">
            <v>74208/001</v>
          </cell>
          <cell r="B484" t="str">
            <v>CONSTRUCAO DE MEIO-FIO DE PEDRAS GRANITICAS, REJUNTADO C/ ARGAMASSA DECIMENTO E AREIA 1:2 E LINHA D AGUA DE PARALELEPIPEDOS,ASSENTADOS SOBREMISTURA DE CIMENTO E AREIA 1:6, C/ 6,0 CM DE ESPESSURA E REJUNTADOS C/ARGAMASSA DE CIMENTO E AREIA 1:2, INCLUSIV</v>
          </cell>
          <cell r="C484" t="str">
            <v>M</v>
          </cell>
          <cell r="D484">
            <v>47.19</v>
          </cell>
        </row>
        <row r="485">
          <cell r="A485">
            <v>74211</v>
          </cell>
          <cell r="B485" t="str">
            <v>LINHA D AGUA EM PARALELEPIPEDOS GRANITICO</v>
          </cell>
          <cell r="C485" t="str">
            <v/>
          </cell>
          <cell r="D485" t="str">
            <v/>
          </cell>
        </row>
        <row r="486">
          <cell r="A486" t="str">
            <v>74211/001</v>
          </cell>
          <cell r="B486" t="str">
            <v>LINHA D AGUA EM PARALELEPIPEDOS GRANITICOS, REJUNTADOS C/ ARCIMENTO E AREIA TRACO 1:3</v>
          </cell>
          <cell r="C486" t="str">
            <v>M</v>
          </cell>
          <cell r="D486">
            <v>23.49</v>
          </cell>
        </row>
        <row r="487">
          <cell r="A487">
            <v>74223</v>
          </cell>
          <cell r="B487" t="str">
            <v>MEIO-FIO</v>
          </cell>
          <cell r="C487" t="str">
            <v/>
          </cell>
          <cell r="D487" t="str">
            <v/>
          </cell>
        </row>
        <row r="488">
          <cell r="A488" t="str">
            <v>74223/001</v>
          </cell>
          <cell r="B488" t="str">
            <v>MEIO-FIO (GUIA) DE CONCRETO PRE-MOLDADO, DIMENSÕES 12X15X30X100CM (FACE SUPERIORXFACE INFERIORXALTURAXCOMPRIMENTO),REJUNTADO C/ARGAMASSA 1:4CIMENTO:AREIA, INCLUINDO ESCAVAÇÃO E REATERRO.</v>
          </cell>
          <cell r="C488" t="str">
            <v>M</v>
          </cell>
          <cell r="D488">
            <v>28.39</v>
          </cell>
        </row>
        <row r="489">
          <cell r="A489" t="str">
            <v>74223/002</v>
          </cell>
          <cell r="B489" t="str">
            <v>MEIO-FIO EM PEDRA GRANITICA, REJUNTADO C/ARGAMASSA CIMENTO E AREIA 1:3</v>
          </cell>
          <cell r="C489" t="str">
            <v>M</v>
          </cell>
          <cell r="D489">
            <v>22.58</v>
          </cell>
        </row>
        <row r="490">
          <cell r="A490">
            <v>74237</v>
          </cell>
          <cell r="B490" t="str">
            <v>MEIO-FIO COM SARJETA, EXECUTADO COM EXTRUSORA</v>
          </cell>
          <cell r="C490" t="str">
            <v/>
          </cell>
          <cell r="D490" t="str">
            <v/>
          </cell>
        </row>
        <row r="491">
          <cell r="A491" t="str">
            <v>74237/001</v>
          </cell>
          <cell r="B491" t="str">
            <v>MEIO-FIO COM SARJETA, EXECUTADO C/EXTRUSORA (SARJETA 30X8CMMEIO-FIO 15X10CM X H=23CM), INCLUI ESC.E ACERTO FAIXA 0,45M</v>
          </cell>
          <cell r="C491" t="str">
            <v>M</v>
          </cell>
          <cell r="D491">
            <v>21.68</v>
          </cell>
        </row>
        <row r="492">
          <cell r="A492">
            <v>317</v>
          </cell>
          <cell r="B492" t="str">
            <v>BUEIROS</v>
          </cell>
          <cell r="C492" t="str">
            <v/>
          </cell>
          <cell r="D492" t="str">
            <v/>
          </cell>
        </row>
        <row r="493">
          <cell r="A493">
            <v>74239</v>
          </cell>
          <cell r="B493" t="str">
            <v>CONSTRUCAO DE SUMIDOURO</v>
          </cell>
          <cell r="C493" t="str">
            <v/>
          </cell>
          <cell r="D493" t="str">
            <v/>
          </cell>
        </row>
        <row r="494">
          <cell r="A494" t="str">
            <v>74239/001</v>
          </cell>
          <cell r="B494" t="str">
            <v>P/EFLUENTE LIQUIDO DA FOSSA SEPTICA, D INT = 300CM / H INT = 660 CM</v>
          </cell>
          <cell r="C494" t="str">
            <v>UN</v>
          </cell>
          <cell r="D494">
            <v>12380.75</v>
          </cell>
        </row>
        <row r="495">
          <cell r="A495">
            <v>74240</v>
          </cell>
          <cell r="B495" t="str">
            <v>CONSTRUCAO DE FOSSA SEPTICA TIPO OMS</v>
          </cell>
          <cell r="C495" t="str">
            <v/>
          </cell>
          <cell r="D495" t="str">
            <v/>
          </cell>
        </row>
        <row r="496">
          <cell r="A496" t="str">
            <v>74240/001</v>
          </cell>
          <cell r="B496" t="str">
            <v>D INT = 200 CM, H INT = 240 CM</v>
          </cell>
          <cell r="C496" t="str">
            <v>UN</v>
          </cell>
          <cell r="D496">
            <v>2936.8</v>
          </cell>
        </row>
        <row r="497">
          <cell r="A497" t="str">
            <v>ESCO</v>
          </cell>
          <cell r="B497" t="str">
            <v>ESCORAMENTO</v>
          </cell>
          <cell r="C497" t="str">
            <v/>
          </cell>
          <cell r="D497" t="str">
            <v/>
          </cell>
        </row>
        <row r="498">
          <cell r="A498">
            <v>24</v>
          </cell>
          <cell r="B498" t="str">
            <v>ESCORAMENTO METALICO EM VALAS OU POCOS</v>
          </cell>
          <cell r="C498" t="str">
            <v/>
          </cell>
          <cell r="D498" t="str">
            <v/>
          </cell>
        </row>
        <row r="499">
          <cell r="A499">
            <v>73877</v>
          </cell>
          <cell r="B499" t="str">
            <v>ESCORAMENTO DE VALAS COM PRANCHOES METALICOS E QUADROS UTILIZANDO LON-GARINAS DE MADEIRA DE 3X5", INCLUSIVE POSTERIOR RETIRADA</v>
          </cell>
          <cell r="C499" t="str">
            <v/>
          </cell>
          <cell r="D499" t="str">
            <v/>
          </cell>
        </row>
        <row r="500">
          <cell r="A500" t="str">
            <v>73877/001</v>
          </cell>
          <cell r="B500" t="str">
            <v>ESCORAMENTO DE VALAS COM PRANCHOES METALICOS - AREA CRAVADA</v>
          </cell>
          <cell r="C500" t="str">
            <v>M2</v>
          </cell>
          <cell r="D500">
            <v>32.619999999999997</v>
          </cell>
        </row>
        <row r="501">
          <cell r="A501" t="str">
            <v>73877/002</v>
          </cell>
          <cell r="B501" t="str">
            <v>ESCORAMENTO DE VALAS COM PRANCHOES METALICOS - AREA NAO CRAVADA</v>
          </cell>
          <cell r="C501" t="str">
            <v>M2</v>
          </cell>
          <cell r="D501">
            <v>20.76</v>
          </cell>
        </row>
        <row r="502">
          <cell r="A502" t="str">
            <v>ESQV</v>
          </cell>
          <cell r="B502" t="str">
            <v>ESQUADRIAS/FERRAGENS/VIDROS</v>
          </cell>
          <cell r="C502" t="str">
            <v/>
          </cell>
          <cell r="D502" t="str">
            <v/>
          </cell>
        </row>
        <row r="503">
          <cell r="A503">
            <v>89</v>
          </cell>
          <cell r="B503" t="str">
            <v>PORTA DE MADEIRA</v>
          </cell>
          <cell r="C503" t="str">
            <v/>
          </cell>
          <cell r="D503" t="str">
            <v/>
          </cell>
        </row>
        <row r="504">
          <cell r="A504">
            <v>7100</v>
          </cell>
          <cell r="B504" t="str">
            <v>LAMINADO MELAMINICO TEXTURIZADO COLADO EM COMPENSADO ESPESSURA 1,3MM</v>
          </cell>
          <cell r="C504" t="str">
            <v>M2</v>
          </cell>
          <cell r="D504">
            <v>29.55</v>
          </cell>
        </row>
        <row r="505">
          <cell r="A505">
            <v>7101</v>
          </cell>
          <cell r="B505" t="str">
            <v>LAMINADO MELAMINICO LISO FOSCO E=1,3MM COLADO EM COMPENSA*</v>
          </cell>
          <cell r="C505" t="str">
            <v>M2</v>
          </cell>
          <cell r="D505">
            <v>28.32</v>
          </cell>
        </row>
        <row r="506">
          <cell r="A506">
            <v>72141</v>
          </cell>
          <cell r="B506" t="str">
            <v>FAIXA BATE MACA EM LAMINADO MELAMINICO TEXTURIZADO ESPESSURA 1,3MM PARA PORTA DE MADEIRA</v>
          </cell>
          <cell r="C506" t="str">
            <v>M2</v>
          </cell>
          <cell r="D506">
            <v>25.61</v>
          </cell>
        </row>
        <row r="507">
          <cell r="A507">
            <v>72142</v>
          </cell>
          <cell r="B507" t="str">
            <v>RETIRADA DE FOLHAS DE PORTA DE PASSAGEM OU JANELA</v>
          </cell>
          <cell r="C507" t="str">
            <v>UN</v>
          </cell>
          <cell r="D507">
            <v>4.5</v>
          </cell>
        </row>
        <row r="508">
          <cell r="A508">
            <v>72143</v>
          </cell>
          <cell r="B508" t="str">
            <v>RETIRADA DE BATENTES DE MADEIRA</v>
          </cell>
          <cell r="C508" t="str">
            <v>UN</v>
          </cell>
          <cell r="D508">
            <v>21.61</v>
          </cell>
        </row>
        <row r="509">
          <cell r="A509">
            <v>72144</v>
          </cell>
          <cell r="B509" t="str">
            <v>RECOLOCACAO DE FOLHAS DE PORTA DE PASSAGEM OU JANELA, CONSIDERANDO REAPROVEITAMENTO DO MATERIAL</v>
          </cell>
          <cell r="C509" t="str">
            <v>UN</v>
          </cell>
          <cell r="D509">
            <v>34.89</v>
          </cell>
        </row>
        <row r="510">
          <cell r="A510">
            <v>72146</v>
          </cell>
          <cell r="B510" t="str">
            <v>RECOLOCACAO DE BATENTES DE MADEIRA, CONSIDERANDO REAPROVEITAMENTO DE MATERIAL</v>
          </cell>
          <cell r="C510" t="str">
            <v>UN</v>
          </cell>
          <cell r="D510">
            <v>21.92</v>
          </cell>
        </row>
        <row r="511">
          <cell r="A511">
            <v>73880</v>
          </cell>
          <cell r="B511" t="str">
            <v>PORTA DE MADEIRA ALMOFADADA</v>
          </cell>
          <cell r="C511" t="str">
            <v/>
          </cell>
          <cell r="D511" t="str">
            <v/>
          </cell>
        </row>
        <row r="512">
          <cell r="A512" t="str">
            <v>73880/002</v>
          </cell>
          <cell r="B512" t="str">
            <v>PORTA DE MADEIRA ALMOFADADA SEMI-OCA 1A 0,80 A 2,10 INCLUSO ADUELA, ALIZAR, DOBRADIÇA E FECHADURA EXTERNA PADRÃO POPULAR</v>
          </cell>
          <cell r="C512" t="str">
            <v>UN</v>
          </cell>
          <cell r="D512">
            <v>443.71</v>
          </cell>
        </row>
        <row r="513">
          <cell r="A513">
            <v>73905</v>
          </cell>
          <cell r="B513" t="str">
            <v>BANDEIRA EM VENEZIANA MAD REGIONAL 1A 100X40CM FIXA C/ADUELA E ALIZAR</v>
          </cell>
          <cell r="C513" t="str">
            <v/>
          </cell>
          <cell r="D513" t="str">
            <v/>
          </cell>
        </row>
        <row r="514">
          <cell r="A514" t="str">
            <v>73905/001</v>
          </cell>
          <cell r="B514" t="str">
            <v>BANDEIRA PARA VIDRO EM MADEIRA 1A FIXA SEM ADUELA E ALIZAR, 40X60CM</v>
          </cell>
          <cell r="C514" t="str">
            <v>UN</v>
          </cell>
          <cell r="D514">
            <v>42.67</v>
          </cell>
        </row>
        <row r="515">
          <cell r="A515" t="str">
            <v>73905/002</v>
          </cell>
          <cell r="B515" t="str">
            <v>BANDEIRA PARA VIDRO EM MADEIRA 2A FIXA SEM ADUELA E ALIZAR, 40X60CM</v>
          </cell>
          <cell r="C515" t="str">
            <v>UN</v>
          </cell>
          <cell r="D515">
            <v>35.61</v>
          </cell>
        </row>
        <row r="516">
          <cell r="A516">
            <v>73906</v>
          </cell>
          <cell r="B516" t="str">
            <v>PORTA MADEIRA VENEZIANA</v>
          </cell>
          <cell r="C516" t="str">
            <v/>
          </cell>
          <cell r="D516" t="str">
            <v/>
          </cell>
        </row>
        <row r="517">
          <cell r="A517" t="str">
            <v>73906/001</v>
          </cell>
          <cell r="B517" t="str">
            <v>PORTA DE MADEIRA TIPO VENEZIANA, 70X210X3,5CM, INCLUSO ADUELA 1A, ALIZAR 1A E DOBRADICA COM ANEIS</v>
          </cell>
          <cell r="C517" t="str">
            <v>UN</v>
          </cell>
          <cell r="D517">
            <v>456.49</v>
          </cell>
        </row>
        <row r="518">
          <cell r="A518" t="str">
            <v>73906/002</v>
          </cell>
          <cell r="B518" t="str">
            <v>PORTA DE MADEIRA TIPO VENEZIANA 70X210X3,5CM C/MARCO 1A 7X3,5CM C/DOBRADICA LATAO CROMADO C/ANEIS</v>
          </cell>
          <cell r="C518" t="str">
            <v>UN</v>
          </cell>
          <cell r="D518">
            <v>386.48</v>
          </cell>
        </row>
        <row r="519">
          <cell r="A519" t="str">
            <v>73906/003</v>
          </cell>
          <cell r="B519" t="str">
            <v>PORTA DE MADEIRA TIPO VENEZIANA, 80X210X3CM, INCLUSO ADUELA 1A, ALIZAR1A E DOBRADICA COM ANEIS</v>
          </cell>
          <cell r="C519" t="str">
            <v>UN</v>
          </cell>
          <cell r="D519">
            <v>600.27</v>
          </cell>
        </row>
        <row r="520">
          <cell r="A520" t="str">
            <v>73906/004</v>
          </cell>
          <cell r="B520" t="str">
            <v>PORTA DE MADEIRA TIPO VENEZIANA, 120X210X3CM, 2 FOLHAS, INCLUSO ADUELA1A, ALIZAR 1A E DOBRADICA COM ANEIS</v>
          </cell>
          <cell r="C520" t="str">
            <v>UN</v>
          </cell>
          <cell r="D520">
            <v>816.94</v>
          </cell>
        </row>
        <row r="521">
          <cell r="A521" t="str">
            <v>73906/005</v>
          </cell>
          <cell r="B521" t="str">
            <v>PORTA DE MADEIRA TIPO VENEZIANA, 140X210X3CM, 2 FOLHAS, INCLUSO ADUELA1A, ALIZAR 1A E DOBRADICA COM ANEIS</v>
          </cell>
          <cell r="C521" t="str">
            <v>UN</v>
          </cell>
          <cell r="D521">
            <v>849.27</v>
          </cell>
        </row>
        <row r="522">
          <cell r="A522" t="str">
            <v>73906/006</v>
          </cell>
          <cell r="B522" t="str">
            <v>PORTA DE MADEIRA TIPO VENEZIANA, 60X210X3CM, INCLUSO ADUELA 1A, ALIZAR1A E DOBRADICA COM ANEIS</v>
          </cell>
          <cell r="C522" t="str">
            <v>UN</v>
          </cell>
          <cell r="D522">
            <v>482.73</v>
          </cell>
        </row>
        <row r="523">
          <cell r="A523">
            <v>73910</v>
          </cell>
          <cell r="B523" t="str">
            <v>PORTA DE MADEIRA COMPENSADA LISA</v>
          </cell>
          <cell r="C523" t="str">
            <v/>
          </cell>
          <cell r="D523" t="str">
            <v/>
          </cell>
        </row>
        <row r="524">
          <cell r="A524" t="str">
            <v>73910/001</v>
          </cell>
          <cell r="B524" t="str">
            <v>PORTA DE MADEIRA COMPENSADA LISA PARA PINTURA, 0,60X2,10M, INCLUSO ADUELA 2A, ALIZAR 2A E DOBRADICA</v>
          </cell>
          <cell r="C524" t="str">
            <v>UN</v>
          </cell>
          <cell r="D524">
            <v>189.87</v>
          </cell>
        </row>
        <row r="525">
          <cell r="A525" t="str">
            <v>73910/002</v>
          </cell>
          <cell r="B525" t="str">
            <v>PORTA DE MADEIRA COMPENSADA LISA PARA CERA/VERNIZ, 0,60X2,10M, INCLUSOADUELA 1A, ALIZAR 1A E DOBRADICA COM ANEL</v>
          </cell>
          <cell r="C525" t="str">
            <v>UN</v>
          </cell>
          <cell r="D525">
            <v>277.92</v>
          </cell>
        </row>
        <row r="526">
          <cell r="A526" t="str">
            <v>73910/003</v>
          </cell>
          <cell r="B526" t="str">
            <v>PORTA DE MADEIRA COMPENSADA LISA PARA PINTURA, 0,70X2,10M, INCLUSO ADUELA 2A, ALIZAR 2A E DOBRADICA</v>
          </cell>
          <cell r="C526" t="str">
            <v>UN</v>
          </cell>
          <cell r="D526">
            <v>192.18</v>
          </cell>
        </row>
        <row r="527">
          <cell r="A527" t="str">
            <v>73910/004</v>
          </cell>
          <cell r="B527" t="str">
            <v>PORTA DE MADEIRA COMPENSADA LISA PARA CERA/VERNIZ, 0,70X2,10M, INCLUSOADUELA 1A, ALIZAR 1A E DOBRADICA COM ANEL</v>
          </cell>
          <cell r="C527" t="str">
            <v>UN</v>
          </cell>
          <cell r="D527">
            <v>282.52</v>
          </cell>
        </row>
        <row r="528">
          <cell r="A528" t="str">
            <v>73910/005</v>
          </cell>
          <cell r="B528" t="str">
            <v>PORTA DE MADEIRA COMPENSADA LISA PARA PINTURA, 0,80X2,10M, INCLUSO ADUELA 2A, ALIZAR 2A E DOBRADICA</v>
          </cell>
          <cell r="C528" t="str">
            <v>UN</v>
          </cell>
          <cell r="D528">
            <v>194.75</v>
          </cell>
        </row>
        <row r="529">
          <cell r="A529" t="str">
            <v>73910/006</v>
          </cell>
          <cell r="B529" t="str">
            <v>PORTA DE MADEIRA COMPENSADA LISA PARA CERA/VERNIZ, 0,80X2,10M, INCLUSOADUELA 1A, ALIZAR 1A E DOBRADICA COM ANEL</v>
          </cell>
          <cell r="C529" t="str">
            <v>UN</v>
          </cell>
          <cell r="D529">
            <v>288.31</v>
          </cell>
        </row>
        <row r="530">
          <cell r="A530" t="str">
            <v>73910/007</v>
          </cell>
          <cell r="B530" t="str">
            <v>PORTA DE MADEIRA COMPENSADA LISA PARA CERA/VERNIZ, 0,90X2,10M, INCLUSOADUELA 1A, ALIZAR 1A E DOBRADICA COM ANEL</v>
          </cell>
          <cell r="C530" t="str">
            <v>UN</v>
          </cell>
          <cell r="D530">
            <v>301.93</v>
          </cell>
        </row>
        <row r="531">
          <cell r="A531" t="str">
            <v>73910/008</v>
          </cell>
          <cell r="B531" t="str">
            <v>PORTA DE MADEIRA COMPENSADA LISA PARA PINTURA, 1,20X2,10M, 2 FOLHAS, INCLUSO ADUELA 2A, ALIZAR 2A E DOBRADICA</v>
          </cell>
          <cell r="C531" t="str">
            <v>UN</v>
          </cell>
          <cell r="D531">
            <v>280.87</v>
          </cell>
        </row>
        <row r="532">
          <cell r="A532" t="str">
            <v>73910/009</v>
          </cell>
          <cell r="B532" t="str">
            <v>PORTA DE MADEIRA COMPENSADA LISA PARA CERA/VERNIZ, 1,20X2,10M, 2 FOLHAS, INCLUSO ADUELA 1A, ALIZAR 1A E DOBRADICA COM ANEL</v>
          </cell>
          <cell r="C532" t="str">
            <v>UN</v>
          </cell>
          <cell r="D532">
            <v>405.29</v>
          </cell>
        </row>
        <row r="533">
          <cell r="A533" t="str">
            <v>73910/010</v>
          </cell>
          <cell r="B533" t="str">
            <v>PORTA DE MADEIRA COMPENSADA LISA PARA PINTURA, 0,90X2,10M, INCLUSO ADUELA 2A, ALIZAR 2A E DOBRADICA</v>
          </cell>
          <cell r="C533" t="str">
            <v>UN</v>
          </cell>
          <cell r="D533">
            <v>211.02</v>
          </cell>
        </row>
        <row r="534">
          <cell r="A534" t="str">
            <v>73910/011</v>
          </cell>
          <cell r="B534" t="str">
            <v>PORTA DE MADEIRA COMPENSADA LISA PARA PINTURA, 1,60X2,10M, 2 FOLHAS, INCLUSO ADUELA 2A, ALIZAR 2A E DOBRADICA</v>
          </cell>
          <cell r="C534" t="str">
            <v>UN</v>
          </cell>
          <cell r="D534">
            <v>292.83</v>
          </cell>
        </row>
        <row r="535">
          <cell r="A535">
            <v>73934</v>
          </cell>
          <cell r="B535" t="str">
            <v>PORTA DURADOOR 60X210X3,5CM C/ADUELA 13CM E ALIZAR DE 3A C/DOBRADICA LATAO CROMADO</v>
          </cell>
          <cell r="C535" t="str">
            <v/>
          </cell>
          <cell r="D535" t="str">
            <v/>
          </cell>
        </row>
        <row r="536">
          <cell r="A536" t="str">
            <v>73934/001</v>
          </cell>
          <cell r="B536" t="str">
            <v>PORTA EM CHAPA DE FIBRA DE EUCALIPTO LISA PARA PINTURA, 0,80X2,10 M, INCLUSO ADUELA 3A, ALIZAR 3A E DOBRADICA</v>
          </cell>
          <cell r="C536" t="str">
            <v>UN</v>
          </cell>
          <cell r="D536">
            <v>210.82</v>
          </cell>
        </row>
        <row r="537">
          <cell r="A537" t="str">
            <v>73934/002</v>
          </cell>
          <cell r="B537" t="str">
            <v>PORTA EM CHAPA DE FIBRA DE EUCALIPTO LISA PARA PINTURA, 0,70X2,10 M, INCLUSO ADUELA 3A, ALIZAR 3A E DOBRADICA</v>
          </cell>
          <cell r="C537" t="str">
            <v>UN</v>
          </cell>
          <cell r="D537">
            <v>251.17</v>
          </cell>
        </row>
        <row r="538">
          <cell r="A538" t="str">
            <v>73934/003</v>
          </cell>
          <cell r="B538" t="str">
            <v>PORTA EM CHAPA DE FIBRA DE EUCALIPTO LISA PARA PINTURA, 0,60X2,10 M, INCLUSO ADUELA 3A, ALIZAR 3A E DOBRADICA</v>
          </cell>
          <cell r="C538" t="str">
            <v>UN</v>
          </cell>
          <cell r="D538">
            <v>246.39</v>
          </cell>
        </row>
        <row r="539">
          <cell r="A539">
            <v>74139</v>
          </cell>
          <cell r="B539" t="str">
            <v>PORTA P/SANITARIO C/LAMINADO, MARCO E FERRAGENS</v>
          </cell>
          <cell r="C539" t="str">
            <v/>
          </cell>
          <cell r="D539" t="str">
            <v/>
          </cell>
        </row>
        <row r="540">
          <cell r="A540" t="str">
            <v>74139/001</v>
          </cell>
          <cell r="B540" t="str">
            <v>PORTA DE MADEIRA PARA BANHEIRO EM COMPENSADO COM LAMINADO TEXTURIZADO0,80X1,60M, INCLUSO MARCO, DOBRADICAS E TARJETA TIPO LIVRE/OCUPADO</v>
          </cell>
          <cell r="C540" t="str">
            <v>UN</v>
          </cell>
          <cell r="D540">
            <v>186.76</v>
          </cell>
        </row>
        <row r="541">
          <cell r="A541" t="str">
            <v>74139/002</v>
          </cell>
          <cell r="B541" t="str">
            <v>PORTA DE MADEIRA PARA BANHEIRO EM COMPENSADO COM LAMINADO TEXTURIZADO0,60X1,60M, INCLUSO MARCO, DOBRADICAS E TARJETA TIPO LIVRE/OCUPADO</v>
          </cell>
          <cell r="C541" t="str">
            <v>UN</v>
          </cell>
          <cell r="D541">
            <v>162.44</v>
          </cell>
        </row>
        <row r="542">
          <cell r="A542">
            <v>90</v>
          </cell>
          <cell r="B542" t="str">
            <v>JANELA DE MADEIRA</v>
          </cell>
          <cell r="C542" t="str">
            <v/>
          </cell>
          <cell r="D542" t="str">
            <v/>
          </cell>
        </row>
        <row r="543">
          <cell r="A543">
            <v>73773</v>
          </cell>
          <cell r="B543" t="str">
            <v>DIVERSOS</v>
          </cell>
          <cell r="C543" t="str">
            <v/>
          </cell>
          <cell r="D543" t="str">
            <v/>
          </cell>
        </row>
        <row r="544">
          <cell r="A544" t="str">
            <v>73773/001</v>
          </cell>
          <cell r="B544" t="str">
            <v>QUADRO DE MADEIRA PARA APARELHO DE AR-CONDICIONADO COM ALIZAR, FIXADOEM TACO DE MADEIRA</v>
          </cell>
          <cell r="C544" t="str">
            <v>UN</v>
          </cell>
          <cell r="D544">
            <v>53.93</v>
          </cell>
        </row>
        <row r="545">
          <cell r="A545">
            <v>73813</v>
          </cell>
          <cell r="B545" t="str">
            <v>JANELA DE MADEIRA</v>
          </cell>
          <cell r="C545" t="str">
            <v/>
          </cell>
          <cell r="D545" t="str">
            <v/>
          </cell>
        </row>
        <row r="546">
          <cell r="A546" t="str">
            <v>73813/001</v>
          </cell>
          <cell r="B546" t="str">
            <v>JANELA DE ABRIR DE MADEIRA 1A COM ALMOFADA, 1,5X1,5M, INCLUSO GUARNICOES E DOBRADICAS</v>
          </cell>
          <cell r="C546" t="str">
            <v>UN</v>
          </cell>
          <cell r="D546">
            <v>640.73</v>
          </cell>
        </row>
        <row r="547">
          <cell r="A547">
            <v>91</v>
          </cell>
          <cell r="B547" t="str">
            <v>GUARDA-CORPO DE MADEIRA</v>
          </cell>
          <cell r="C547" t="str">
            <v/>
          </cell>
          <cell r="D547" t="str">
            <v/>
          </cell>
        </row>
        <row r="548">
          <cell r="A548">
            <v>73668</v>
          </cell>
          <cell r="B548" t="str">
            <v>GUARDA CORPO EM MADEIRA 1A SERRADA APARELHADA</v>
          </cell>
          <cell r="C548" t="str">
            <v>M</v>
          </cell>
          <cell r="D548">
            <v>71.83</v>
          </cell>
        </row>
        <row r="549">
          <cell r="A549">
            <v>92</v>
          </cell>
          <cell r="B549" t="str">
            <v>PORTA E/OU TAMPA DE FERRO</v>
          </cell>
          <cell r="C549" t="str">
            <v/>
          </cell>
          <cell r="D549" t="str">
            <v/>
          </cell>
        </row>
        <row r="550">
          <cell r="A550">
            <v>40678</v>
          </cell>
          <cell r="B550" t="str">
            <v>PORTA DE ABRIR PARA ABRIGO DE MEDIDORES E BOTIJOES, EM FERRO QUADRICULADO, COM GUARNICOES</v>
          </cell>
          <cell r="C550" t="str">
            <v>M2</v>
          </cell>
          <cell r="D550">
            <v>118.93</v>
          </cell>
        </row>
        <row r="551">
          <cell r="A551">
            <v>72140</v>
          </cell>
          <cell r="B551" t="str">
            <v>PORTA DE FERRO PARA LIXEIRA, DE ABRIR, TIPO CHAPA, 0,70X2,10M , COM GUARNICOES</v>
          </cell>
          <cell r="C551" t="str">
            <v>UN</v>
          </cell>
          <cell r="D551">
            <v>151.24</v>
          </cell>
        </row>
        <row r="552">
          <cell r="A552">
            <v>73632</v>
          </cell>
          <cell r="B552" t="str">
            <v>PORTA CORTA-FOGO 0,90X2,10X0,04M</v>
          </cell>
          <cell r="C552" t="str">
            <v>UN</v>
          </cell>
          <cell r="D552">
            <v>409.34</v>
          </cell>
        </row>
        <row r="553">
          <cell r="A553">
            <v>73933</v>
          </cell>
          <cell r="B553" t="str">
            <v>PORTA DE FERRO DE ABRIR</v>
          </cell>
          <cell r="C553" t="str">
            <v/>
          </cell>
          <cell r="D553" t="str">
            <v/>
          </cell>
        </row>
        <row r="554">
          <cell r="A554" t="str">
            <v>73933/001</v>
          </cell>
          <cell r="B554" t="str">
            <v>PORTA DE FERRO ABRIR TIPO GRADE COM CHAPA 0,87X2,10M, INCLUSO GUARNICOES</v>
          </cell>
          <cell r="C554" t="str">
            <v>M2</v>
          </cell>
          <cell r="D554">
            <v>160.21</v>
          </cell>
        </row>
        <row r="555">
          <cell r="A555" t="str">
            <v>73933/002</v>
          </cell>
          <cell r="B555" t="str">
            <v>PORTA DE FERRO ABRIR TIPO CHAPA LISA 0,87X2,10M, INCLUSO GUARNICOES</v>
          </cell>
          <cell r="C555" t="str">
            <v>M2</v>
          </cell>
          <cell r="D555">
            <v>188.36</v>
          </cell>
        </row>
        <row r="556">
          <cell r="A556" t="str">
            <v>73933/003</v>
          </cell>
          <cell r="B556" t="str">
            <v>PORTA DE FERRO, DE ABRIR, VENEZIANA SEM BANDEIRA SEM FERRAGENS</v>
          </cell>
          <cell r="C556" t="str">
            <v>M2</v>
          </cell>
          <cell r="D556">
            <v>170.45</v>
          </cell>
        </row>
        <row r="557">
          <cell r="A557" t="str">
            <v>73933/004</v>
          </cell>
          <cell r="B557" t="str">
            <v>PORTA DE FERRO, DE ABRIR, BARRA CHATA COM REQUADRO E GUARNIÇÃO</v>
          </cell>
          <cell r="C557" t="str">
            <v>M2</v>
          </cell>
          <cell r="D557">
            <v>151.66999999999999</v>
          </cell>
        </row>
        <row r="558">
          <cell r="A558">
            <v>74073</v>
          </cell>
          <cell r="B558" t="str">
            <v>ALÇAPÃO DE FERRO</v>
          </cell>
          <cell r="C558" t="str">
            <v/>
          </cell>
          <cell r="D558" t="str">
            <v/>
          </cell>
        </row>
        <row r="559">
          <cell r="A559" t="str">
            <v>74073/001</v>
          </cell>
          <cell r="B559" t="str">
            <v>ALCAPAO EM FERRO 0,6MX0,6M, INCLUSO FERRAGENS</v>
          </cell>
          <cell r="C559" t="str">
            <v>UN</v>
          </cell>
          <cell r="D559">
            <v>51.88</v>
          </cell>
        </row>
        <row r="560">
          <cell r="A560" t="str">
            <v>74073/002</v>
          </cell>
          <cell r="B560" t="str">
            <v>ALCAPAO EM FERRO 0,7MX0,7M, INCLUSO FERRAGENS</v>
          </cell>
          <cell r="C560" t="str">
            <v>UN</v>
          </cell>
          <cell r="D560">
            <v>60.22</v>
          </cell>
        </row>
        <row r="561">
          <cell r="A561">
            <v>74136</v>
          </cell>
          <cell r="B561" t="str">
            <v>PORTA DE AÇO DE ENROLAR</v>
          </cell>
          <cell r="C561" t="str">
            <v/>
          </cell>
          <cell r="D561" t="str">
            <v/>
          </cell>
        </row>
        <row r="562">
          <cell r="A562" t="str">
            <v>74136/001</v>
          </cell>
          <cell r="B562" t="str">
            <v>PORTA DE ACO DE ENROLAR TIPO GRADE, CHAPA 14</v>
          </cell>
          <cell r="C562" t="str">
            <v>M2</v>
          </cell>
          <cell r="D562">
            <v>495.18</v>
          </cell>
        </row>
        <row r="563">
          <cell r="A563" t="str">
            <v>74136/002</v>
          </cell>
          <cell r="B563" t="str">
            <v>PORTA DE ACO DE ENROLAR TIPO TIJOLINHO, VAZADA, CHAPA 24 RAIADA LARGA</v>
          </cell>
          <cell r="C563" t="str">
            <v>M2</v>
          </cell>
          <cell r="D563">
            <v>547.38</v>
          </cell>
        </row>
        <row r="564">
          <cell r="A564" t="str">
            <v>74136/003</v>
          </cell>
          <cell r="B564" t="str">
            <v>PORTA DE ACO DE ENROLAR ONDULADA CHAPA 24 RAIADA LARGA</v>
          </cell>
          <cell r="C564" t="str">
            <v>M2</v>
          </cell>
          <cell r="D564">
            <v>335.68</v>
          </cell>
        </row>
        <row r="565">
          <cell r="A565">
            <v>74232</v>
          </cell>
          <cell r="B565" t="str">
            <v>PORTA DE FERRO, DE ABRIR, CHAPA DOBRADA</v>
          </cell>
          <cell r="C565" t="str">
            <v/>
          </cell>
          <cell r="D565" t="str">
            <v/>
          </cell>
        </row>
        <row r="566">
          <cell r="A566" t="str">
            <v>74232/001</v>
          </cell>
          <cell r="B566" t="str">
            <v>PORTA DE CHAPA DE ACO PRE-ZINCADA, DE ABRIR, 0,87X2,1CM, COM POSTIGOPARA VIDRO</v>
          </cell>
          <cell r="C566" t="str">
            <v>UN</v>
          </cell>
          <cell r="D566">
            <v>390.2</v>
          </cell>
        </row>
        <row r="567">
          <cell r="A567">
            <v>93</v>
          </cell>
          <cell r="B567" t="str">
            <v>JANELA DE FERRO</v>
          </cell>
          <cell r="C567" t="str">
            <v/>
          </cell>
          <cell r="D567" t="str">
            <v/>
          </cell>
        </row>
        <row r="568">
          <cell r="A568">
            <v>6103</v>
          </cell>
          <cell r="B568" t="str">
            <v>JANELA BASCULANTE DE FERRO EM CANTONEIRA 5/8"X1/8", LINHA POPULAR</v>
          </cell>
          <cell r="C568" t="str">
            <v>M2</v>
          </cell>
          <cell r="D568">
            <v>277.47000000000003</v>
          </cell>
        </row>
        <row r="569">
          <cell r="A569">
            <v>6104</v>
          </cell>
          <cell r="B569" t="str">
            <v>JANELA BASCULANTE EM CHAPA DE ACO</v>
          </cell>
          <cell r="C569" t="str">
            <v>M2</v>
          </cell>
          <cell r="D569">
            <v>219.92</v>
          </cell>
        </row>
        <row r="570">
          <cell r="A570">
            <v>6126</v>
          </cell>
          <cell r="B570" t="str">
            <v>JANELA DE CORRER EM CHAPA DE ACO, COM 02 FOLHAS PARA VIDRO</v>
          </cell>
          <cell r="C570" t="str">
            <v>M2</v>
          </cell>
          <cell r="D570">
            <v>266.31</v>
          </cell>
        </row>
        <row r="571">
          <cell r="A571">
            <v>72148</v>
          </cell>
          <cell r="B571" t="str">
            <v>RETIRADA DE BATENTES METALICOS</v>
          </cell>
          <cell r="C571" t="str">
            <v>UN</v>
          </cell>
          <cell r="D571">
            <v>19.03</v>
          </cell>
        </row>
        <row r="572">
          <cell r="A572">
            <v>72149</v>
          </cell>
          <cell r="B572" t="str">
            <v>RECOLOCACAO DE BATENTES METALICOS, CONSIDERANDO REAPROVEITAMENTO DO MATERIAL</v>
          </cell>
          <cell r="C572" t="str">
            <v>UN</v>
          </cell>
          <cell r="D572">
            <v>20.62</v>
          </cell>
        </row>
        <row r="573">
          <cell r="A573">
            <v>73940</v>
          </cell>
          <cell r="B573" t="str">
            <v>JANELA DE CORRER, EM CHAPA DOBRADA, AÇO COM ADIÇÃO DE COBRE PRÉ-ZINCADO</v>
          </cell>
          <cell r="C573" t="str">
            <v/>
          </cell>
          <cell r="D573" t="str">
            <v/>
          </cell>
        </row>
        <row r="574">
          <cell r="A574" t="str">
            <v>73940/001</v>
          </cell>
          <cell r="B574" t="str">
            <v>JANELA DE CORRER EM CHAPA DE ACO DOBRADA, QUATRO FOLHAS, SEM DIVISAO HORIZONTAL, PARA VIDRO, 1,50X1,20M</v>
          </cell>
          <cell r="C574" t="str">
            <v>UN</v>
          </cell>
          <cell r="D574">
            <v>276.42</v>
          </cell>
        </row>
        <row r="575">
          <cell r="A575">
            <v>73945</v>
          </cell>
          <cell r="B575" t="str">
            <v>JANELA DE FERRO, DE CORRER, PARA VIDRO</v>
          </cell>
          <cell r="C575" t="str">
            <v/>
          </cell>
          <cell r="D575" t="str">
            <v/>
          </cell>
        </row>
        <row r="576">
          <cell r="A576" t="str">
            <v>73945/001</v>
          </cell>
          <cell r="B576" t="str">
            <v>JANELA DE CHAPA DOBRADA ACO DE CORRER, DUAS FOLHAS, DIVISAO HORIZONTAL</v>
          </cell>
          <cell r="C576" t="str">
            <v>M2</v>
          </cell>
          <cell r="D576">
            <v>264.44</v>
          </cell>
        </row>
        <row r="577">
          <cell r="A577">
            <v>73961</v>
          </cell>
          <cell r="B577" t="str">
            <v>JANELA MAXIM AIR</v>
          </cell>
          <cell r="C577" t="str">
            <v/>
          </cell>
          <cell r="D577" t="str">
            <v/>
          </cell>
        </row>
        <row r="578">
          <cell r="A578" t="str">
            <v>73961/001</v>
          </cell>
          <cell r="B578" t="str">
            <v>JANELA MAXIM AIR CHAPA DOBRADA</v>
          </cell>
          <cell r="C578" t="str">
            <v>M2</v>
          </cell>
          <cell r="D578">
            <v>293.24</v>
          </cell>
        </row>
        <row r="579">
          <cell r="A579">
            <v>73984</v>
          </cell>
          <cell r="B579" t="str">
            <v>JANELA DE FERRO, DE CORRER (SEM VIDRO E PINTURA)</v>
          </cell>
          <cell r="C579" t="str">
            <v/>
          </cell>
          <cell r="D579" t="str">
            <v/>
          </cell>
        </row>
        <row r="580">
          <cell r="A580" t="str">
            <v>73984/001</v>
          </cell>
          <cell r="B580" t="str">
            <v>JANELA DE CORRER EM CHAPA DE ACO, COM 04 FOLHAS PARA VIDRO, COM DIVISAO HORIZONTAL</v>
          </cell>
          <cell r="C580" t="str">
            <v>M2</v>
          </cell>
          <cell r="D580">
            <v>254.71</v>
          </cell>
        </row>
        <row r="581">
          <cell r="A581" t="str">
            <v>73984/002</v>
          </cell>
          <cell r="B581" t="str">
            <v>JANELA DE CORRER EM FERRO TIPO VENEZIANA, 02 FOLHAS, LINHA POPULAR</v>
          </cell>
          <cell r="C581" t="str">
            <v>M2</v>
          </cell>
          <cell r="D581">
            <v>427.5</v>
          </cell>
        </row>
        <row r="582">
          <cell r="A582">
            <v>94</v>
          </cell>
          <cell r="B582" t="str">
            <v>GRADE DE FERRO</v>
          </cell>
          <cell r="C582" t="str">
            <v/>
          </cell>
          <cell r="D582" t="str">
            <v/>
          </cell>
        </row>
        <row r="583">
          <cell r="A583">
            <v>73932</v>
          </cell>
          <cell r="B583" t="str">
            <v>GRADE DE FERRO, BARRA CHATA</v>
          </cell>
          <cell r="C583" t="str">
            <v/>
          </cell>
          <cell r="D583" t="str">
            <v/>
          </cell>
        </row>
        <row r="584">
          <cell r="A584" t="str">
            <v>73932/001</v>
          </cell>
          <cell r="B584" t="str">
            <v>GRADE DE FERRO EM BARRA CHATA 3/16"</v>
          </cell>
          <cell r="C584" t="str">
            <v>M2</v>
          </cell>
          <cell r="D584">
            <v>231.55</v>
          </cell>
        </row>
        <row r="585">
          <cell r="A585">
            <v>95</v>
          </cell>
          <cell r="B585" t="str">
            <v>GUARDA-CORPO DE FERRO</v>
          </cell>
          <cell r="C585" t="str">
            <v/>
          </cell>
          <cell r="D585" t="str">
            <v/>
          </cell>
        </row>
        <row r="586">
          <cell r="A586">
            <v>73631</v>
          </cell>
          <cell r="B586" t="str">
            <v>GUARDA-CORPO EM TUBO DE ACO GALVANIZADO 1 1/2"</v>
          </cell>
          <cell r="C586" t="str">
            <v>M2</v>
          </cell>
          <cell r="D586">
            <v>197.03</v>
          </cell>
        </row>
        <row r="587">
          <cell r="A587">
            <v>74195</v>
          </cell>
          <cell r="B587" t="str">
            <v>GUARDA-CORPO</v>
          </cell>
          <cell r="C587" t="str">
            <v/>
          </cell>
          <cell r="D587" t="str">
            <v/>
          </cell>
        </row>
        <row r="588">
          <cell r="A588" t="str">
            <v>74195/001</v>
          </cell>
          <cell r="B588" t="str">
            <v>GUARDA-CORPO COM CORRIMAO EM FERRO BARRA CHATA 3/16"</v>
          </cell>
          <cell r="C588" t="str">
            <v>M</v>
          </cell>
          <cell r="D588">
            <v>270.79000000000002</v>
          </cell>
        </row>
        <row r="589">
          <cell r="A589">
            <v>97</v>
          </cell>
          <cell r="B589" t="str">
            <v>ESCADAS/CORRIMAOS</v>
          </cell>
          <cell r="C589" t="str">
            <v/>
          </cell>
          <cell r="D589" t="str">
            <v/>
          </cell>
        </row>
        <row r="590">
          <cell r="A590">
            <v>73665</v>
          </cell>
          <cell r="B590" t="str">
            <v>ESCADA TIPO MARINHEIRO EM ACO CA-50 9,52MM, INCLUSO PINTURA COM FUNDOANTI-OXIDANTE</v>
          </cell>
          <cell r="C590" t="str">
            <v>M</v>
          </cell>
          <cell r="D590">
            <v>32.56</v>
          </cell>
        </row>
        <row r="591">
          <cell r="A591">
            <v>73669</v>
          </cell>
          <cell r="B591" t="str">
            <v>CORRIMAO EM MADEIRA 1A 2,5X30CM</v>
          </cell>
          <cell r="C591" t="str">
            <v>M</v>
          </cell>
          <cell r="D591">
            <v>39.950000000000003</v>
          </cell>
        </row>
        <row r="592">
          <cell r="A592">
            <v>74072</v>
          </cell>
          <cell r="B592" t="str">
            <v>CORRIMÃO DE FERRO</v>
          </cell>
          <cell r="C592" t="str">
            <v/>
          </cell>
          <cell r="D592" t="str">
            <v/>
          </cell>
        </row>
        <row r="593">
          <cell r="A593" t="str">
            <v>74072/001</v>
          </cell>
          <cell r="B593" t="str">
            <v>CORRIMAO EM TUBO ACO GALVANIZADO 3/4" COM BRACADEIRA</v>
          </cell>
          <cell r="C593" t="str">
            <v>M</v>
          </cell>
          <cell r="D593">
            <v>37.57</v>
          </cell>
        </row>
        <row r="594">
          <cell r="A594" t="str">
            <v>74072/002</v>
          </cell>
          <cell r="B594" t="str">
            <v>CORRIMAO EM TUBO ACO GALVANIZADO 2 1/2" COM BRACADEIRA</v>
          </cell>
          <cell r="C594" t="str">
            <v>M</v>
          </cell>
          <cell r="D594">
            <v>73.19</v>
          </cell>
        </row>
        <row r="595">
          <cell r="A595" t="str">
            <v>74072/003</v>
          </cell>
          <cell r="B595" t="str">
            <v>CORRIMAO EM TUBO ACO GALVANIZADO 1 1/4" COM BRACADEIRA</v>
          </cell>
          <cell r="C595" t="str">
            <v>M</v>
          </cell>
          <cell r="D595">
            <v>48.74</v>
          </cell>
        </row>
        <row r="596">
          <cell r="A596">
            <v>74103</v>
          </cell>
          <cell r="B596" t="str">
            <v>ESCADA MARINHEIRO EM FERRO CA-50, D=1/2" (12.5MM), L=0,3M, SEM PROTEÇÃO, INCLUINDO PINTURA ANTI-CORROSIVA (INCLUSIVE FORNECIMENTO E INSTALAÇÃO)</v>
          </cell>
          <cell r="C596" t="str">
            <v/>
          </cell>
          <cell r="D596" t="str">
            <v/>
          </cell>
        </row>
        <row r="597">
          <cell r="A597" t="str">
            <v>74103/001</v>
          </cell>
          <cell r="B597" t="str">
            <v>ESCADA TIPO MARINHEIRO EM ACO CA-50 12,5", INCLUSO PINTURA COM FUNDOANTI-OXIDANTE</v>
          </cell>
          <cell r="C597" t="str">
            <v>M</v>
          </cell>
          <cell r="D597">
            <v>40.15</v>
          </cell>
        </row>
        <row r="598">
          <cell r="A598">
            <v>74194</v>
          </cell>
          <cell r="B598" t="str">
            <v>ESCADA MARINHEIRO</v>
          </cell>
          <cell r="C598" t="str">
            <v/>
          </cell>
          <cell r="D598" t="str">
            <v/>
          </cell>
        </row>
        <row r="599">
          <cell r="A599" t="str">
            <v>74194/001</v>
          </cell>
          <cell r="B599" t="str">
            <v>ESCADA TIPO MARINHEIRO EM TUBO ACO GALVANIZADO 1 1/2" 5 DEGRAUS</v>
          </cell>
          <cell r="C599" t="str">
            <v>M</v>
          </cell>
          <cell r="D599">
            <v>156.35</v>
          </cell>
        </row>
        <row r="600">
          <cell r="A600">
            <v>98</v>
          </cell>
          <cell r="B600" t="str">
            <v>PORTA E/OU TAMPA DE ALUMINIO</v>
          </cell>
          <cell r="C600" t="str">
            <v/>
          </cell>
          <cell r="D600" t="str">
            <v/>
          </cell>
        </row>
        <row r="601">
          <cell r="A601">
            <v>68050</v>
          </cell>
          <cell r="B601" t="str">
            <v>PORTA DE CORRER EM ALUMINIO, PERFIL SERIE 25, COM 02 FOLHAS PARA VIDRO</v>
          </cell>
          <cell r="C601" t="str">
            <v>M2</v>
          </cell>
          <cell r="D601">
            <v>274.33</v>
          </cell>
        </row>
        <row r="602">
          <cell r="A602">
            <v>74071</v>
          </cell>
          <cell r="B602" t="str">
            <v>PORTA DE ALUMÍNIO, DE ABRIR</v>
          </cell>
          <cell r="C602" t="str">
            <v/>
          </cell>
          <cell r="D602" t="str">
            <v/>
          </cell>
        </row>
        <row r="603">
          <cell r="A603" t="str">
            <v>74071/001</v>
          </cell>
          <cell r="B603" t="str">
            <v>PORTA DE ABRIR EM ALUMINIO TIPO CHAPA CORRUGADA, PERFIL SERIE 25, COMGUARNICOES</v>
          </cell>
          <cell r="C603" t="str">
            <v>M2</v>
          </cell>
          <cell r="D603">
            <v>354.74</v>
          </cell>
        </row>
        <row r="604">
          <cell r="A604" t="str">
            <v>74071/002</v>
          </cell>
          <cell r="B604" t="str">
            <v>PORTA DE ABRIR EM ALUMINIO TIPO VENEZIANA, PERFIL SERIE 25, COM GUARNICOES</v>
          </cell>
          <cell r="C604" t="str">
            <v>M2</v>
          </cell>
          <cell r="D604">
            <v>356.23</v>
          </cell>
        </row>
        <row r="605">
          <cell r="A605">
            <v>99</v>
          </cell>
          <cell r="B605" t="str">
            <v>GUARDA-CORPO/GRADE DE ALUMINIO</v>
          </cell>
          <cell r="C605" t="str">
            <v/>
          </cell>
          <cell r="D605" t="str">
            <v/>
          </cell>
        </row>
        <row r="606">
          <cell r="A606">
            <v>73737</v>
          </cell>
          <cell r="B606" t="str">
            <v>GRADIL ALUMINIO P/VARANDA</v>
          </cell>
          <cell r="C606" t="str">
            <v/>
          </cell>
          <cell r="D606" t="str">
            <v/>
          </cell>
        </row>
        <row r="607">
          <cell r="A607" t="str">
            <v>73737/001</v>
          </cell>
          <cell r="B607" t="str">
            <v>GRADIL DE ALUMINIO ANODIZADO TIPO BARRA CHATA PARA VARANDAS, ALTURA 0,4M</v>
          </cell>
          <cell r="C607" t="str">
            <v>M</v>
          </cell>
          <cell r="D607">
            <v>128.49</v>
          </cell>
        </row>
        <row r="608">
          <cell r="A608" t="str">
            <v>73737/002</v>
          </cell>
          <cell r="B608" t="str">
            <v>GRADIL DE ALUMINIO ANODIZADO TIPO BARRA CHATA PARA VARANDAS, ALTURA 1,0M</v>
          </cell>
          <cell r="C608" t="str">
            <v>M</v>
          </cell>
          <cell r="D608">
            <v>291.39999999999998</v>
          </cell>
        </row>
        <row r="609">
          <cell r="A609" t="str">
            <v>73737/003</v>
          </cell>
          <cell r="B609" t="str">
            <v>GRADIL DE ALUMINIO ANODIZADO TIPO BARRA CHATA PARA VARANDAS, ALTURA 1,2M</v>
          </cell>
          <cell r="C609" t="str">
            <v>M</v>
          </cell>
          <cell r="D609">
            <v>343.82</v>
          </cell>
        </row>
        <row r="610">
          <cell r="A610">
            <v>100</v>
          </cell>
          <cell r="B610" t="str">
            <v>FERRAGENS PARA PORTAS</v>
          </cell>
          <cell r="C610" t="str">
            <v/>
          </cell>
          <cell r="D610" t="str">
            <v/>
          </cell>
        </row>
        <row r="611">
          <cell r="A611">
            <v>73736</v>
          </cell>
          <cell r="B611" t="str">
            <v>FORNECIMENTO E ASSENTAMENTO DE FERRAGENS</v>
          </cell>
          <cell r="C611" t="str">
            <v/>
          </cell>
          <cell r="D611" t="str">
            <v/>
          </cell>
        </row>
        <row r="612">
          <cell r="A612" t="str">
            <v>73736/001</v>
          </cell>
          <cell r="B612" t="str">
            <v>DOBRADICA TIPO VAI E VEM EM LATAO POLIDO 3"</v>
          </cell>
          <cell r="C612" t="str">
            <v>UN</v>
          </cell>
          <cell r="D612">
            <v>25.86</v>
          </cell>
        </row>
        <row r="613">
          <cell r="A613">
            <v>74068</v>
          </cell>
          <cell r="B613" t="str">
            <v>CONJUNTO FERRAGENS CILINDRO 330/ROSETA 303/MACANETA TIPO ALAVANCA LATAO CROMADO LA FONTE</v>
          </cell>
          <cell r="C613" t="str">
            <v/>
          </cell>
          <cell r="D613" t="str">
            <v/>
          </cell>
        </row>
        <row r="614">
          <cell r="A614" t="str">
            <v>74068/001</v>
          </cell>
          <cell r="B614" t="str">
            <v>CONJUNTO FERRAGENS CILINDRO 330/ROSETA 303/MACANETA TIPO ALAVANCA LATAO CROMADO LA FONTE</v>
          </cell>
          <cell r="C614" t="str">
            <v>UN</v>
          </cell>
          <cell r="D614">
            <v>383.8</v>
          </cell>
        </row>
        <row r="615">
          <cell r="A615" t="str">
            <v>74068/002</v>
          </cell>
          <cell r="B615" t="str">
            <v>FECHADURA DE EMBUTIR COMPLETA, PARA PORTAS EXTERNAS, PADRAO DE ACABAMENTO POPULAR</v>
          </cell>
          <cell r="C615" t="str">
            <v>UN</v>
          </cell>
          <cell r="D615">
            <v>51.85</v>
          </cell>
        </row>
        <row r="616">
          <cell r="A616" t="str">
            <v>74068/003</v>
          </cell>
          <cell r="B616" t="str">
            <v>FECHADURA DE EMBUTIR COMPLETA, PARA PORTAS EXTERNAS, PADRAO DE ACABAMENTO SUPERIOR</v>
          </cell>
          <cell r="C616" t="str">
            <v>UN</v>
          </cell>
          <cell r="D616">
            <v>189.82</v>
          </cell>
        </row>
        <row r="617">
          <cell r="A617" t="str">
            <v>74068/004</v>
          </cell>
          <cell r="B617" t="str">
            <v>FECHADURA DE EMBUTIR COMPLETA, PARA PORTAS EXTERNAS 2 FOLHAS, PADRAO DE ACABAMENTO POPULAR</v>
          </cell>
          <cell r="C617" t="str">
            <v>UN</v>
          </cell>
          <cell r="D617">
            <v>142.16999999999999</v>
          </cell>
        </row>
        <row r="618">
          <cell r="A618" t="str">
            <v>74068/005</v>
          </cell>
          <cell r="B618" t="str">
            <v>FECHADURA DE SOBREPOR PARA PORTAS EXTERNAS, FERRO PINTADO COM MACANETA</v>
          </cell>
          <cell r="C618" t="str">
            <v>UN</v>
          </cell>
          <cell r="D618">
            <v>52.27</v>
          </cell>
        </row>
        <row r="619">
          <cell r="A619" t="str">
            <v>74068/006</v>
          </cell>
          <cell r="B619" t="str">
            <v>FECHADURA DE EMBUTIR COMPLETA, PARA PORTAS EXTERNAS, PADRAO DE ACABAMENTO MEDIO</v>
          </cell>
          <cell r="C619" t="str">
            <v>UN</v>
          </cell>
          <cell r="D619">
            <v>110.29</v>
          </cell>
        </row>
        <row r="620">
          <cell r="A620">
            <v>74069</v>
          </cell>
          <cell r="B620" t="str">
            <v>CONJUNTO FERRAGENS LATAO CROMADO TRANQUETA COMPLETA LINHA LUXO</v>
          </cell>
          <cell r="C620" t="str">
            <v/>
          </cell>
          <cell r="D620" t="str">
            <v/>
          </cell>
        </row>
        <row r="621">
          <cell r="A621" t="str">
            <v>74069/001</v>
          </cell>
          <cell r="B621" t="str">
            <v>FECHADURA DE EMBUTIR COMPLETA, PARA PORTAS DE BANHEIRO, PADRAO DE ACABAMENTO POPULAR</v>
          </cell>
          <cell r="C621" t="str">
            <v>UN</v>
          </cell>
          <cell r="D621">
            <v>44.67</v>
          </cell>
        </row>
        <row r="622">
          <cell r="A622" t="str">
            <v>74069/002</v>
          </cell>
          <cell r="B622" t="str">
            <v>FECHADURA DE EMBUTIR COMPLETA, PARA PORTAS DE BANHEIRO, PADRAO DE ACABAMENTO SUPERIOR</v>
          </cell>
          <cell r="C622" t="str">
            <v>UN</v>
          </cell>
          <cell r="D622">
            <v>160.31</v>
          </cell>
        </row>
        <row r="623">
          <cell r="A623">
            <v>74070</v>
          </cell>
          <cell r="B623" t="str">
            <v>CONJUNTO FERRAGEM GORGES COMPLETA LINHA MEDIA</v>
          </cell>
          <cell r="C623" t="str">
            <v/>
          </cell>
          <cell r="D623" t="str">
            <v/>
          </cell>
        </row>
        <row r="624">
          <cell r="A624" t="str">
            <v>74070/001</v>
          </cell>
          <cell r="B624" t="str">
            <v>FECHADURA DE EMBUTIR COMPLETA, PARA PORTAS INTERNAS, PADRAO DE ACABAMENTO SUPERIOR</v>
          </cell>
          <cell r="C624" t="str">
            <v>UN</v>
          </cell>
          <cell r="D624">
            <v>136.72999999999999</v>
          </cell>
        </row>
        <row r="625">
          <cell r="A625" t="str">
            <v>74070/003</v>
          </cell>
          <cell r="B625" t="str">
            <v>FECHADURA DE EMBUTIR COMPLETA, PARA PORTAS INTERNAS, PADRAO DE ACABAMENTO POPULAR</v>
          </cell>
          <cell r="C625" t="str">
            <v>UN</v>
          </cell>
          <cell r="D625">
            <v>44.17</v>
          </cell>
        </row>
        <row r="626">
          <cell r="A626" t="str">
            <v>74070/004</v>
          </cell>
          <cell r="B626" t="str">
            <v>FECHADURA DE EMBUTIR COMPLETA, PARA PORTAS INTERNAS, PADRAO DE ACABAMENTO MEDIO</v>
          </cell>
          <cell r="C626" t="str">
            <v>UN</v>
          </cell>
          <cell r="D626">
            <v>75.150000000000006</v>
          </cell>
        </row>
        <row r="627">
          <cell r="A627">
            <v>102</v>
          </cell>
          <cell r="B627" t="str">
            <v>FERRAGENS DIVERSAS</v>
          </cell>
          <cell r="C627" t="str">
            <v/>
          </cell>
          <cell r="D627" t="str">
            <v/>
          </cell>
        </row>
        <row r="628">
          <cell r="A628">
            <v>74046</v>
          </cell>
          <cell r="B628" t="str">
            <v>TARJETA</v>
          </cell>
          <cell r="C628" t="str">
            <v/>
          </cell>
          <cell r="D628" t="str">
            <v/>
          </cell>
        </row>
        <row r="629">
          <cell r="A629" t="str">
            <v>74046/001</v>
          </cell>
          <cell r="B629" t="str">
            <v>TARJETA DE FERRO CROMADO DE SOBREPOR 2"</v>
          </cell>
          <cell r="C629" t="str">
            <v>UN</v>
          </cell>
          <cell r="D629">
            <v>5.38</v>
          </cell>
        </row>
        <row r="630">
          <cell r="A630" t="str">
            <v>74046/002</v>
          </cell>
          <cell r="B630" t="str">
            <v>TARJETA TIPO LIVRE/OCUPADO PARA PORTA DE BANHEIRO</v>
          </cell>
          <cell r="C630" t="str">
            <v>UN</v>
          </cell>
          <cell r="D630">
            <v>25.75</v>
          </cell>
        </row>
        <row r="631">
          <cell r="A631">
            <v>74047</v>
          </cell>
          <cell r="B631" t="str">
            <v>DOBRADICA</v>
          </cell>
          <cell r="C631" t="str">
            <v/>
          </cell>
          <cell r="D631" t="str">
            <v/>
          </cell>
        </row>
        <row r="632">
          <cell r="A632" t="str">
            <v>74047/001</v>
          </cell>
          <cell r="B632" t="str">
            <v>DOBRADICA EM FERRO CROMADO 3X3", SEM ANEIS</v>
          </cell>
          <cell r="C632" t="str">
            <v>UN</v>
          </cell>
          <cell r="D632">
            <v>7.38</v>
          </cell>
        </row>
        <row r="633">
          <cell r="A633" t="str">
            <v>74047/002</v>
          </cell>
          <cell r="B633" t="str">
            <v>DOBRADICA EM ACO ZINCADO 3X3", SEM ANEIS</v>
          </cell>
          <cell r="C633" t="str">
            <v>UN</v>
          </cell>
          <cell r="D633">
            <v>7.41</v>
          </cell>
        </row>
        <row r="634">
          <cell r="A634" t="str">
            <v>74047/003</v>
          </cell>
          <cell r="B634" t="str">
            <v>DOBRADICA EM LATAO CROMADO 3X3", COM ANEIS</v>
          </cell>
          <cell r="C634" t="str">
            <v>UN</v>
          </cell>
          <cell r="D634">
            <v>13.43</v>
          </cell>
        </row>
        <row r="635">
          <cell r="A635" t="str">
            <v>74047/004</v>
          </cell>
          <cell r="B635" t="str">
            <v>DOBRADICA LATAO CROMADO 3 X 2 1/2"</v>
          </cell>
          <cell r="C635" t="str">
            <v>UN</v>
          </cell>
          <cell r="D635">
            <v>9.49</v>
          </cell>
        </row>
        <row r="636">
          <cell r="A636" t="str">
            <v>74047/005</v>
          </cell>
          <cell r="B636" t="str">
            <v>DOBRADICA EM FERRO GALVANIZADO 1 3/4 X2", COM ANEIS</v>
          </cell>
          <cell r="C636" t="str">
            <v>UN</v>
          </cell>
          <cell r="D636">
            <v>5.51</v>
          </cell>
        </row>
        <row r="637">
          <cell r="A637" t="str">
            <v>74047/006</v>
          </cell>
          <cell r="B637" t="str">
            <v>DOBRADICA EM FERRO CROMADO 2X1", COM ANEIS</v>
          </cell>
          <cell r="C637" t="str">
            <v>UN</v>
          </cell>
          <cell r="D637">
            <v>7</v>
          </cell>
        </row>
        <row r="638">
          <cell r="A638" t="str">
            <v>74047/007</v>
          </cell>
          <cell r="B638" t="str">
            <v>DOBRADICA EM FERRO CROMADO 3X2 1/2", SEM ANEIS</v>
          </cell>
          <cell r="C638" t="str">
            <v>UN</v>
          </cell>
          <cell r="D638">
            <v>6.87</v>
          </cell>
        </row>
        <row r="639">
          <cell r="A639" t="str">
            <v>74047/008</v>
          </cell>
          <cell r="B639" t="str">
            <v>DOBRADICA EM FERRO GALVANIZADO 4X3", COM ANEIS</v>
          </cell>
          <cell r="C639" t="str">
            <v>UN</v>
          </cell>
          <cell r="D639">
            <v>7.1</v>
          </cell>
        </row>
        <row r="640">
          <cell r="A640">
            <v>74084</v>
          </cell>
          <cell r="B640" t="str">
            <v>PORTA CADEADO</v>
          </cell>
          <cell r="C640" t="str">
            <v/>
          </cell>
          <cell r="D640" t="str">
            <v/>
          </cell>
        </row>
        <row r="641">
          <cell r="A641" t="str">
            <v>74084/001</v>
          </cell>
          <cell r="B641" t="str">
            <v>PORTA CADEADO COM CADEADO DE ACO 45MM</v>
          </cell>
          <cell r="C641" t="str">
            <v>UN</v>
          </cell>
          <cell r="D641">
            <v>30.59</v>
          </cell>
        </row>
        <row r="642">
          <cell r="A642">
            <v>103</v>
          </cell>
          <cell r="B642" t="str">
            <v>VIDROS/ESPELHOS</v>
          </cell>
          <cell r="C642" t="str">
            <v/>
          </cell>
          <cell r="D642" t="str">
            <v/>
          </cell>
        </row>
        <row r="643">
          <cell r="A643">
            <v>72116</v>
          </cell>
          <cell r="B643" t="str">
            <v>VIDRO LISO COMUM TRANSPARENTE, ESPESSURA 3MM</v>
          </cell>
          <cell r="C643" t="str">
            <v>M2</v>
          </cell>
          <cell r="D643">
            <v>66.84</v>
          </cell>
        </row>
        <row r="644">
          <cell r="A644">
            <v>72117</v>
          </cell>
          <cell r="B644" t="str">
            <v>VIDRO LISO COMUM TRANSPARENTE, ESPESSURA 4MM</v>
          </cell>
          <cell r="C644" t="str">
            <v>M2</v>
          </cell>
          <cell r="D644">
            <v>86.34</v>
          </cell>
        </row>
        <row r="645">
          <cell r="A645">
            <v>72118</v>
          </cell>
          <cell r="B645" t="str">
            <v>VIDRO TEMPERADO INCOLOR, ESPESSURA 6MM</v>
          </cell>
          <cell r="C645" t="str">
            <v>M2</v>
          </cell>
          <cell r="D645">
            <v>143.16999999999999</v>
          </cell>
        </row>
        <row r="646">
          <cell r="A646">
            <v>72119</v>
          </cell>
          <cell r="B646" t="str">
            <v>VIDRO TEMPERADO INCOLOR, ESPESSURA 8MM</v>
          </cell>
          <cell r="C646" t="str">
            <v>M2</v>
          </cell>
          <cell r="D646">
            <v>169.32</v>
          </cell>
        </row>
        <row r="647">
          <cell r="A647">
            <v>72120</v>
          </cell>
          <cell r="B647" t="str">
            <v>VIDRO TEMPERADO INCOLOR, ESPESSURA 10MM</v>
          </cell>
          <cell r="C647" t="str">
            <v>M2</v>
          </cell>
          <cell r="D647">
            <v>198.77</v>
          </cell>
        </row>
        <row r="648">
          <cell r="A648">
            <v>72121</v>
          </cell>
          <cell r="B648" t="str">
            <v>VIDRO TEMPERADO COLORIDO, ESPESSURA 10MM</v>
          </cell>
          <cell r="C648" t="str">
            <v>M2</v>
          </cell>
          <cell r="D648">
            <v>235.84</v>
          </cell>
        </row>
        <row r="649">
          <cell r="A649">
            <v>72122</v>
          </cell>
          <cell r="B649" t="str">
            <v>VIDRO FANTASIA TIPO CANELADO, ESPESSURA 4MM</v>
          </cell>
          <cell r="C649" t="str">
            <v>M2</v>
          </cell>
          <cell r="D649">
            <v>67.64</v>
          </cell>
        </row>
        <row r="650">
          <cell r="A650">
            <v>72123</v>
          </cell>
          <cell r="B650" t="str">
            <v>VIDRO ARAMADO, ESPESSURA 7MM</v>
          </cell>
          <cell r="C650" t="str">
            <v>M2</v>
          </cell>
          <cell r="D650">
            <v>223.47</v>
          </cell>
        </row>
        <row r="651">
          <cell r="A651">
            <v>73838</v>
          </cell>
          <cell r="B651" t="str">
            <v>PORTA DE VIDRO TEMPERADO</v>
          </cell>
          <cell r="C651" t="str">
            <v/>
          </cell>
          <cell r="D651" t="str">
            <v/>
          </cell>
        </row>
        <row r="652">
          <cell r="A652" t="str">
            <v>73838/001</v>
          </cell>
          <cell r="B652" t="str">
            <v>PORTA DE VIDRO TEMPERADO, 0,9X2,10M, ESPESSURA 10MM, INCLUSIVE ACESSORIOS</v>
          </cell>
          <cell r="C652" t="str">
            <v>UN</v>
          </cell>
          <cell r="D652">
            <v>1387.51</v>
          </cell>
        </row>
        <row r="653">
          <cell r="A653">
            <v>74125</v>
          </cell>
          <cell r="B653" t="str">
            <v>ESPELHO C/MOLDURA</v>
          </cell>
          <cell r="C653" t="str">
            <v/>
          </cell>
          <cell r="D653" t="str">
            <v/>
          </cell>
        </row>
        <row r="654">
          <cell r="A654" t="str">
            <v>74125/001</v>
          </cell>
          <cell r="B654" t="str">
            <v>ESPELHO CRISTAL ESPESSURA 4MM, COM MOLDURA DE MADEIRA</v>
          </cell>
          <cell r="C654" t="str">
            <v>M2</v>
          </cell>
          <cell r="D654">
            <v>230.16</v>
          </cell>
        </row>
        <row r="655">
          <cell r="A655" t="str">
            <v>74125/002</v>
          </cell>
          <cell r="B655" t="str">
            <v>ESPELHO CRISTAL ESPESSURA 4MM, COM MOLDURA EM ALUMINIO E COMPENSADO 6MM PLASTIFICADO COLADO</v>
          </cell>
          <cell r="C655" t="str">
            <v>M2</v>
          </cell>
          <cell r="D655">
            <v>293.19</v>
          </cell>
        </row>
        <row r="656">
          <cell r="A656">
            <v>105</v>
          </cell>
          <cell r="B656" t="str">
            <v>PORTOES DE MADEIRA/FERRO/ALUMINIO</v>
          </cell>
          <cell r="C656" t="str">
            <v/>
          </cell>
          <cell r="D656" t="str">
            <v/>
          </cell>
        </row>
        <row r="657">
          <cell r="A657">
            <v>68054</v>
          </cell>
          <cell r="B657" t="str">
            <v>PORTAO DE FERRO EM CHAPA PLANA 14"</v>
          </cell>
          <cell r="C657" t="str">
            <v>M2</v>
          </cell>
          <cell r="D657">
            <v>137.91999999999999</v>
          </cell>
        </row>
        <row r="658">
          <cell r="A658">
            <v>74100</v>
          </cell>
          <cell r="B658" t="str">
            <v>PE-A.43 - PORTÃO DE FERRO COM FERRAGENS SEM PINTURA</v>
          </cell>
          <cell r="C658" t="str">
            <v/>
          </cell>
          <cell r="D658" t="str">
            <v/>
          </cell>
        </row>
        <row r="659">
          <cell r="A659" t="str">
            <v>74100/001</v>
          </cell>
          <cell r="B659" t="str">
            <v>PORTAO DE FERRO COM VARA 1/2", COM REQUADRO</v>
          </cell>
          <cell r="C659" t="str">
            <v>M2</v>
          </cell>
          <cell r="D659">
            <v>126.19</v>
          </cell>
        </row>
        <row r="660">
          <cell r="A660">
            <v>74238</v>
          </cell>
          <cell r="B660" t="str">
            <v>FABRICACAO E INSTALACAO DE PORTAO PARA ENTRADA DE VEICULOS - MMA</v>
          </cell>
          <cell r="C660" t="str">
            <v/>
          </cell>
          <cell r="D660" t="str">
            <v/>
          </cell>
        </row>
        <row r="661">
          <cell r="A661" t="str">
            <v>74238/001</v>
          </cell>
          <cell r="B661" t="str">
            <v>PORTAO EM TELA RIGIDA E MOLDURA EM ACO COM DUAS FOLHAS DE ABRIR 2X3,50MX1,80M, INCLUSO CADEADO, FUNDO OXIDO FERRO/ZARCAO UMA DEMAO E PINTURAESMALTE DUAS DEMAOS</v>
          </cell>
          <cell r="C661" t="str">
            <v>UN</v>
          </cell>
          <cell r="D661">
            <v>2053.4899999999998</v>
          </cell>
        </row>
        <row r="662">
          <cell r="A662" t="str">
            <v>74238/002</v>
          </cell>
          <cell r="B662" t="str">
            <v>PORTAO EM TELA ARAME GALVANIZADO N.12 MALHA 2" E MOLDURA EM TUBOS DE ACO COM DUAS FOLHAS DE ABRIR, INCLUSO FERRAGENS</v>
          </cell>
          <cell r="C662" t="str">
            <v>M2</v>
          </cell>
          <cell r="D662">
            <v>509.57</v>
          </cell>
        </row>
        <row r="663">
          <cell r="A663">
            <v>222</v>
          </cell>
          <cell r="B663" t="str">
            <v>JANELA DE ALUMINIO</v>
          </cell>
          <cell r="C663" t="str">
            <v/>
          </cell>
          <cell r="D663" t="str">
            <v/>
          </cell>
        </row>
        <row r="664">
          <cell r="A664">
            <v>68052</v>
          </cell>
          <cell r="B664" t="str">
            <v>JANELA ALUMINIO, BASCULANTE, SERIE 25</v>
          </cell>
          <cell r="C664" t="str">
            <v>M2</v>
          </cell>
          <cell r="D664">
            <v>548.9</v>
          </cell>
        </row>
        <row r="665">
          <cell r="A665">
            <v>73809</v>
          </cell>
          <cell r="B665" t="str">
            <v>JANELA DE ALUMINIO, TIPO CORRER OU MAXIMAR, CONVENCIONAL, INCLUSIVE ASSENTAMENTO</v>
          </cell>
          <cell r="C665" t="str">
            <v/>
          </cell>
          <cell r="D665" t="str">
            <v/>
          </cell>
        </row>
        <row r="666">
          <cell r="A666" t="str">
            <v>73809/001</v>
          </cell>
          <cell r="B666" t="str">
            <v>JANELA DE ALUMINIO TIPO MAXIM-AIR, SERIE 25</v>
          </cell>
          <cell r="C666" t="str">
            <v>M2</v>
          </cell>
          <cell r="D666">
            <v>590.97</v>
          </cell>
        </row>
        <row r="667">
          <cell r="A667">
            <v>74067</v>
          </cell>
          <cell r="B667" t="str">
            <v>JANELA DE ALUMÍNIO, DE CORRER</v>
          </cell>
          <cell r="C667" t="str">
            <v/>
          </cell>
          <cell r="D667" t="str">
            <v/>
          </cell>
        </row>
        <row r="668">
          <cell r="A668" t="str">
            <v>74067/001</v>
          </cell>
          <cell r="B668" t="str">
            <v>JANELA ALUMINIO DE CORRER, 2 FOLHAS PARA VIDRO, SEM BANDEIRA, LINHA 25</v>
          </cell>
          <cell r="C668" t="str">
            <v>M2</v>
          </cell>
          <cell r="D668">
            <v>546.01</v>
          </cell>
        </row>
        <row r="669">
          <cell r="A669" t="str">
            <v>74067/002</v>
          </cell>
          <cell r="B669" t="str">
            <v>JANELA ALUMINIO DE CORRER, 2 FOLHAS PARA VIDRO, COM BANDEIRA, LINHA 25</v>
          </cell>
          <cell r="C669" t="str">
            <v>M2</v>
          </cell>
          <cell r="D669">
            <v>686.73</v>
          </cell>
        </row>
        <row r="670">
          <cell r="A670" t="str">
            <v>74067/003</v>
          </cell>
          <cell r="B670" t="str">
            <v>JANELA ALUMINIO DE CORRER, VENEZIANA, COM BANDEIRA, LINHA 25</v>
          </cell>
          <cell r="C670" t="str">
            <v>M2</v>
          </cell>
          <cell r="D670">
            <v>832.89</v>
          </cell>
        </row>
        <row r="671">
          <cell r="A671" t="str">
            <v>74067/004</v>
          </cell>
          <cell r="B671" t="str">
            <v>JANELA ALUMINIO DE CORRER, VENEZIANA, SEM BANDEIRA, LINHA 25</v>
          </cell>
          <cell r="C671" t="str">
            <v>M2</v>
          </cell>
          <cell r="D671">
            <v>721.6</v>
          </cell>
        </row>
        <row r="672">
          <cell r="A672">
            <v>304</v>
          </cell>
          <cell r="B672" t="str">
            <v>PERFIL/CANTONEIRA/BARRA</v>
          </cell>
          <cell r="C672" t="str">
            <v/>
          </cell>
          <cell r="D672" t="str">
            <v/>
          </cell>
        </row>
        <row r="673">
          <cell r="A673">
            <v>73908</v>
          </cell>
          <cell r="B673" t="str">
            <v>CANTONEIRA DE ALUMÍNIO</v>
          </cell>
          <cell r="C673" t="str">
            <v/>
          </cell>
          <cell r="D673" t="str">
            <v/>
          </cell>
        </row>
        <row r="674">
          <cell r="A674" t="str">
            <v>73908/001</v>
          </cell>
          <cell r="B674" t="str">
            <v>CANTONEIRA DE ALUMINIO 2X2”, PARA PROTECAO DE QUINA DE PAREDE</v>
          </cell>
          <cell r="C674" t="str">
            <v>M</v>
          </cell>
          <cell r="D674">
            <v>27.6</v>
          </cell>
        </row>
        <row r="675">
          <cell r="A675" t="str">
            <v>73908/002</v>
          </cell>
          <cell r="B675" t="str">
            <v>CANTONEIRA DE ALUMINIO 1X1" , PARA PROTECAO DE QUINA DE PAREDE</v>
          </cell>
          <cell r="C675" t="str">
            <v>M</v>
          </cell>
          <cell r="D675">
            <v>18.440000000000001</v>
          </cell>
        </row>
        <row r="676">
          <cell r="A676" t="str">
            <v>FOMA</v>
          </cell>
          <cell r="B676" t="str">
            <v>FORNECIMENTO DE MATERIAIS E EQUIPAMENTOS</v>
          </cell>
          <cell r="C676" t="str">
            <v/>
          </cell>
          <cell r="D676" t="str">
            <v/>
          </cell>
        </row>
        <row r="677">
          <cell r="A677">
            <v>284</v>
          </cell>
          <cell r="B677" t="str">
            <v>FORNEC. DE MAT. BRITADO C/OU S/CARGA, DESCARGA E TRANSPORTE</v>
          </cell>
          <cell r="C677" t="str">
            <v/>
          </cell>
          <cell r="D677" t="str">
            <v/>
          </cell>
        </row>
        <row r="678">
          <cell r="A678">
            <v>6515</v>
          </cell>
          <cell r="B678" t="str">
            <v>FORNECIMENTO E LANCAMENTO DE BRITA N. 4 P/ENVOLTORIA INTERNA DO SUMIDOURO P/ O EFLUENTE LIQUIDO DA FOSSA SEPTICA, D INT = 300 CM / H INT = 660 CM (P/ COMP.11516/1)</v>
          </cell>
          <cell r="C678" t="str">
            <v>M3</v>
          </cell>
          <cell r="D678">
            <v>2341</v>
          </cell>
        </row>
        <row r="679">
          <cell r="A679">
            <v>74119</v>
          </cell>
          <cell r="B679" t="str">
            <v>FORNECIMENTO E ASSENTAMENTO DE BRITA 2 EM DRENOS E FILTROS</v>
          </cell>
          <cell r="C679" t="str">
            <v/>
          </cell>
          <cell r="D679" t="str">
            <v/>
          </cell>
        </row>
        <row r="680">
          <cell r="A680" t="str">
            <v>74119/001</v>
          </cell>
          <cell r="B680" t="str">
            <v>FORNECIMENTO E ASSENTAMENTO DE BRITA 2-DRENOS E FILTROS MM</v>
          </cell>
          <cell r="C680" t="str">
            <v>M3</v>
          </cell>
          <cell r="D680">
            <v>112.91</v>
          </cell>
        </row>
        <row r="681">
          <cell r="A681" t="str">
            <v>FUES</v>
          </cell>
          <cell r="B681" t="str">
            <v>FUNDACOES E ESTRUTURAS</v>
          </cell>
          <cell r="C681" t="str">
            <v/>
          </cell>
          <cell r="D681" t="str">
            <v/>
          </cell>
        </row>
        <row r="682">
          <cell r="A682">
            <v>38</v>
          </cell>
          <cell r="B682" t="str">
            <v>TUBULOES</v>
          </cell>
          <cell r="C682" t="str">
            <v/>
          </cell>
          <cell r="D682" t="str">
            <v/>
          </cell>
        </row>
        <row r="683">
          <cell r="A683">
            <v>73761</v>
          </cell>
          <cell r="B683" t="str">
            <v>ARRASAMENTO DE TUBULAO DE CONCRETO ARMADO</v>
          </cell>
          <cell r="C683" t="str">
            <v/>
          </cell>
          <cell r="D683" t="str">
            <v/>
          </cell>
        </row>
        <row r="684">
          <cell r="A684" t="str">
            <v>73761/001</v>
          </cell>
          <cell r="B684" t="str">
            <v>ARRASAMENTO DE TUBULAO DE CONCRETO D=0,80M.</v>
          </cell>
          <cell r="C684" t="str">
            <v>UN</v>
          </cell>
          <cell r="D684">
            <v>190.55</v>
          </cell>
        </row>
        <row r="685">
          <cell r="A685" t="str">
            <v>73761/002</v>
          </cell>
          <cell r="B685" t="str">
            <v>ARRASAMENTO DE TUBULAO DE CONCRETO D=1,25 A 1,40M.</v>
          </cell>
          <cell r="C685" t="str">
            <v>UN</v>
          </cell>
          <cell r="D685">
            <v>330.28</v>
          </cell>
        </row>
        <row r="686">
          <cell r="A686" t="str">
            <v>73761/003</v>
          </cell>
          <cell r="B686" t="str">
            <v>ARRASAMENTO DE TUBULAO DE CONCRETO D=1,45 A 1,60M.</v>
          </cell>
          <cell r="C686" t="str">
            <v>UN</v>
          </cell>
          <cell r="D686">
            <v>381.09</v>
          </cell>
        </row>
        <row r="687">
          <cell r="A687" t="str">
            <v>73761/004</v>
          </cell>
          <cell r="B687" t="str">
            <v>ARRASAMENTO DE TUBULAO DE CONCRETO D=1,65 A 2,00M.</v>
          </cell>
          <cell r="C687" t="str">
            <v>UN</v>
          </cell>
          <cell r="D687">
            <v>476.37</v>
          </cell>
        </row>
        <row r="688">
          <cell r="A688" t="str">
            <v>73761/005</v>
          </cell>
          <cell r="B688" t="str">
            <v>ARRASAMENTO DE TUBULAO DE CONCRETO D=2,10 A 2,50M.</v>
          </cell>
          <cell r="C688" t="str">
            <v>UN</v>
          </cell>
          <cell r="D688">
            <v>590.70000000000005</v>
          </cell>
        </row>
        <row r="689">
          <cell r="A689">
            <v>73852</v>
          </cell>
          <cell r="B689" t="str">
            <v>TUBULAO DE CONCRETO COM CAMISA DE ACO EXCL ESCAVACAO</v>
          </cell>
          <cell r="C689" t="str">
            <v/>
          </cell>
          <cell r="D689" t="str">
            <v/>
          </cell>
        </row>
        <row r="690">
          <cell r="A690" t="str">
            <v>73852/002</v>
          </cell>
          <cell r="B690" t="str">
            <v>TUBULAO CONCRETO C/CAMISA ACO INCORPORADA D=1,00M ESPES 1/4 PLANO INFERIOR DA BASE ATE 10,00M DA COTA DE ARRASAMENTO A CEU ABERTO TERRENO 1A CAT EXCL ESCAVACAO E ARMACAO DO FUSTE INCL FERRAGEM DE TRANSICAO A BASE E AOS BLOCOS DE FUNDACAO E O CONCRETO DE</v>
          </cell>
          <cell r="C690" t="str">
            <v>M</v>
          </cell>
          <cell r="D690">
            <v>3260.58</v>
          </cell>
        </row>
        <row r="691">
          <cell r="A691" t="str">
            <v>73852/003</v>
          </cell>
          <cell r="B691" t="str">
            <v>TUBULAO CONCRETO C/CAMISA ACO INCORPORADA D=1,25M ESPES 1/4 PLAN0 INFERIOR DA BASE ATE 10,00M DA COTA DE ARRASAMENTO A CEU ABERTO EM TERRENO 1A CAT EXCL ESCAVACAO E ARMACAO DO FUSTE INCL FERRAGEM DE TRANSICAOABASE E AOS BLOCOS DE FUNDACAO E O CONCRETOD</v>
          </cell>
          <cell r="C691" t="str">
            <v>M</v>
          </cell>
          <cell r="D691">
            <v>4325.1000000000004</v>
          </cell>
        </row>
        <row r="692">
          <cell r="A692" t="str">
            <v>73852/004</v>
          </cell>
          <cell r="B692" t="str">
            <v>TUBULAO CONCRETO C/CAMISA ACO INCORPORADA D=1,50M ESPES 1/4 PLANO INFERIOR DA BASE ATE 10,00M DA COTA DE ARRASAMENTO A CEU ABERTO EM TERRENO 1A CAT EXCL ESCAVACAO E ARMACAO DO FUSTE INCL FERRAGEM DE TRANSICAOABASE E AOS BLOCOS DE FUNDACAO E O CONCRETOD</v>
          </cell>
          <cell r="C692" t="str">
            <v>M</v>
          </cell>
          <cell r="D692">
            <v>7086.34</v>
          </cell>
        </row>
        <row r="693">
          <cell r="A693">
            <v>39</v>
          </cell>
          <cell r="B693" t="str">
            <v>ESTACAS</v>
          </cell>
          <cell r="C693" t="str">
            <v/>
          </cell>
          <cell r="D693" t="str">
            <v/>
          </cell>
        </row>
        <row r="694">
          <cell r="A694">
            <v>72819</v>
          </cell>
          <cell r="B694" t="str">
            <v>ESTACA A TRADO (BROCA) DIAMETRO 30CM EM CONCRETO ARMADO MOLDADA IN-LOCO, 20 MPA</v>
          </cell>
          <cell r="C694" t="str">
            <v>M</v>
          </cell>
          <cell r="D694">
            <v>55.31</v>
          </cell>
        </row>
        <row r="695">
          <cell r="A695">
            <v>72820</v>
          </cell>
          <cell r="B695" t="str">
            <v>CORTE E REPARO EM CABECA DE ESTACA</v>
          </cell>
          <cell r="C695" t="str">
            <v>UN</v>
          </cell>
          <cell r="D695">
            <v>19.39</v>
          </cell>
        </row>
        <row r="696">
          <cell r="A696">
            <v>73755</v>
          </cell>
          <cell r="B696" t="str">
            <v>ARMADURA P/PAREDE DIAFRAGMA E PLACA ACO CONTRAPUNCAO</v>
          </cell>
          <cell r="C696" t="str">
            <v/>
          </cell>
          <cell r="D696" t="str">
            <v/>
          </cell>
        </row>
        <row r="697">
          <cell r="A697" t="str">
            <v>73755/001</v>
          </cell>
          <cell r="B697" t="str">
            <v>GAIOLA ARMADURA P/PAREDE DIAFRAGMA ACO CA-50 INCL FORNECIMENTO PERDASCORTE DOBRAGEM MONTAGEM E SOLDAS.</v>
          </cell>
          <cell r="C697" t="str">
            <v>KG</v>
          </cell>
          <cell r="D697">
            <v>6.76</v>
          </cell>
        </row>
        <row r="698">
          <cell r="A698">
            <v>74122</v>
          </cell>
          <cell r="B698" t="str">
            <v>ESTACA PRE-MOLDADA</v>
          </cell>
          <cell r="C698" t="str">
            <v/>
          </cell>
          <cell r="D698" t="str">
            <v/>
          </cell>
        </row>
        <row r="699">
          <cell r="A699" t="str">
            <v>74122/001</v>
          </cell>
          <cell r="B699" t="str">
            <v>FORNECIMENTO E EXECUÇÃO DE ESTACA PRE-MOLDADA - 20 TONELADAS</v>
          </cell>
          <cell r="C699" t="str">
            <v>M</v>
          </cell>
          <cell r="D699">
            <v>65.849999999999994</v>
          </cell>
        </row>
        <row r="700">
          <cell r="A700">
            <v>74156</v>
          </cell>
          <cell r="B700" t="str">
            <v>BROCAS (ESTACAS A TRADO) MOLDADA IN-LOCO</v>
          </cell>
          <cell r="C700" t="str">
            <v/>
          </cell>
          <cell r="D700" t="str">
            <v/>
          </cell>
        </row>
        <row r="701">
          <cell r="A701" t="str">
            <v>74156/001</v>
          </cell>
          <cell r="B701" t="str">
            <v>ESTACA A TRADO(BROCA) D=25CM C/CONCRETO FCK=15MPA+20KG ACO/M3 MOLD.IN-LOCO</v>
          </cell>
          <cell r="C701" t="str">
            <v>M</v>
          </cell>
          <cell r="D701">
            <v>36.35</v>
          </cell>
        </row>
        <row r="702">
          <cell r="A702" t="str">
            <v>74156/002</v>
          </cell>
          <cell r="B702" t="str">
            <v>ESTACA A TRADO(BROCA) D=25CM C/CONCRETO FCK=15MPA SEM ACO MOLDADA IN-LOCO</v>
          </cell>
          <cell r="C702" t="str">
            <v>M</v>
          </cell>
          <cell r="D702">
            <v>31.63</v>
          </cell>
        </row>
        <row r="703">
          <cell r="A703" t="str">
            <v>74156/003</v>
          </cell>
          <cell r="B703" t="str">
            <v>ESTACA A TRADO (BROCA) D=20CM C/CONCRETO FCK=15MPA (SEM ARMAÇÃO)</v>
          </cell>
          <cell r="C703" t="str">
            <v>M</v>
          </cell>
          <cell r="D703">
            <v>26.06</v>
          </cell>
        </row>
        <row r="704">
          <cell r="A704">
            <v>40</v>
          </cell>
          <cell r="B704" t="str">
            <v>LASTROS/FUNDACOES DIVERSAS</v>
          </cell>
          <cell r="C704" t="str">
            <v/>
          </cell>
          <cell r="D704" t="str">
            <v/>
          </cell>
        </row>
        <row r="705">
          <cell r="A705">
            <v>73894</v>
          </cell>
          <cell r="B705" t="str">
            <v>LASTRO DE PEDRA MARROADA - 50.620</v>
          </cell>
          <cell r="C705" t="str">
            <v/>
          </cell>
          <cell r="D705" t="str">
            <v/>
          </cell>
        </row>
        <row r="706">
          <cell r="A706" t="str">
            <v>73894/001</v>
          </cell>
          <cell r="B706" t="str">
            <v>LASTRO DE PEDRA MARROADA - 50620</v>
          </cell>
          <cell r="C706" t="str">
            <v>M3</v>
          </cell>
          <cell r="D706">
            <v>102.75</v>
          </cell>
        </row>
        <row r="707">
          <cell r="A707">
            <v>74164</v>
          </cell>
          <cell r="B707" t="str">
            <v>LASTRO DE PEDRA BRITADA E FUNDACOES EM BALDRAME</v>
          </cell>
          <cell r="C707" t="str">
            <v/>
          </cell>
          <cell r="D707" t="str">
            <v/>
          </cell>
        </row>
        <row r="708">
          <cell r="A708" t="str">
            <v>74164/001</v>
          </cell>
          <cell r="B708" t="str">
            <v>LASTRO DE BRITA Nº 2 APILOADA MANUALMENTE COM MAÇO DE ATÉ 30 KG</v>
          </cell>
          <cell r="C708" t="str">
            <v>M3</v>
          </cell>
          <cell r="D708">
            <v>119.76</v>
          </cell>
        </row>
        <row r="709">
          <cell r="A709" t="str">
            <v>74164/002</v>
          </cell>
          <cell r="B709" t="str">
            <v>CAMADA DE BRITA P/PROTECAO DA LAJE DE COBERTURA</v>
          </cell>
          <cell r="C709" t="str">
            <v>M3</v>
          </cell>
          <cell r="D709">
            <v>162.16999999999999</v>
          </cell>
        </row>
        <row r="710">
          <cell r="A710" t="str">
            <v>74164/003</v>
          </cell>
          <cell r="B710" t="str">
            <v>EXECUÇÃO DE BALDRAME EM CONCRETO CICLOPICO 1:3 C/30% PEDRA-DE-MAO CAVAS ATE 80 CM DE LARGURA, INCLUSIVE ESCAVAÇÃO, EXCLUSIVE FORMAS</v>
          </cell>
          <cell r="C710" t="str">
            <v>M3</v>
          </cell>
          <cell r="D710">
            <v>272.36</v>
          </cell>
        </row>
        <row r="711">
          <cell r="A711" t="str">
            <v>74164/004</v>
          </cell>
          <cell r="B711" t="str">
            <v>LASTRO DE BRITA</v>
          </cell>
          <cell r="C711" t="str">
            <v>M3</v>
          </cell>
          <cell r="D711">
            <v>119.76</v>
          </cell>
        </row>
        <row r="712">
          <cell r="A712">
            <v>41</v>
          </cell>
          <cell r="B712" t="str">
            <v>FORMAS/CIMBRAMENTOS/ESCORAMENTOS</v>
          </cell>
          <cell r="C712" t="str">
            <v/>
          </cell>
          <cell r="D712" t="str">
            <v/>
          </cell>
        </row>
        <row r="713">
          <cell r="A713">
            <v>5621</v>
          </cell>
          <cell r="B713" t="str">
            <v>FORMA PARA PAREDES E LAJES DE GALERIAS CELULARES, NÃO INCLUIDO DESMOLDANTE</v>
          </cell>
          <cell r="C713" t="str">
            <v>M2</v>
          </cell>
          <cell r="D713">
            <v>40.33</v>
          </cell>
        </row>
        <row r="714">
          <cell r="A714">
            <v>5651</v>
          </cell>
          <cell r="B714" t="str">
            <v>FORMA DE MADEIRA COMUM PARA FUNDACOES - REAPROVEITAMENTO 5X</v>
          </cell>
          <cell r="C714" t="str">
            <v>M2</v>
          </cell>
          <cell r="D714">
            <v>27.59</v>
          </cell>
        </row>
        <row r="715">
          <cell r="A715">
            <v>5970</v>
          </cell>
          <cell r="B715" t="str">
            <v>FORMAS C/TABUAS 3A (2,5X30,0CM) P/M2 P/FUNDACOES,INCL MONTAGEM EDESMONTAGEM (C/REAPR. 2X)</v>
          </cell>
          <cell r="C715" t="str">
            <v>M2</v>
          </cell>
          <cell r="D715">
            <v>28.64</v>
          </cell>
        </row>
        <row r="716">
          <cell r="A716">
            <v>5987</v>
          </cell>
          <cell r="B716" t="str">
            <v>FORMA PLANA EM CHAPA COMPENSADA RESINADA, ESTRUTURAL, E = 12 MM, COM REAPR.8X</v>
          </cell>
          <cell r="C716" t="str">
            <v>M2</v>
          </cell>
          <cell r="D716">
            <v>43.65</v>
          </cell>
        </row>
        <row r="717">
          <cell r="A717">
            <v>6095</v>
          </cell>
          <cell r="B717" t="str">
            <v>FORMA PLANA TABUA 3A. P/CINTA AMARRACAO INCL. DESMONTAGEM E REAPROVEIT</v>
          </cell>
          <cell r="C717" t="str">
            <v>M2</v>
          </cell>
          <cell r="D717">
            <v>17.09</v>
          </cell>
        </row>
        <row r="718">
          <cell r="A718">
            <v>68328</v>
          </cell>
          <cell r="B718" t="str">
            <v>JUNTA DE DILATACAO COM ISOPOR 10 MM</v>
          </cell>
          <cell r="C718" t="str">
            <v>M2</v>
          </cell>
          <cell r="D718">
            <v>8.4499999999999993</v>
          </cell>
        </row>
        <row r="719">
          <cell r="A719">
            <v>72830</v>
          </cell>
          <cell r="B719" t="str">
            <v>FORMA EM CHAPA DE MADEIRA COMPENSADA PLASTIFICADA 10MM, PARA ESTRUTURAS DE CONCRETO (PILARES/VIGAS/LAJES) REAPR. 5X</v>
          </cell>
          <cell r="C719" t="str">
            <v>M2</v>
          </cell>
          <cell r="D719">
            <v>21.41</v>
          </cell>
        </row>
        <row r="720">
          <cell r="A720">
            <v>72831</v>
          </cell>
          <cell r="B720" t="str">
            <v>FORMA EM CHAPA DE MADEIRA COMPENSADA PLASTIFICADA 12MM, PARA ESTRUTURAS DE CONCRETO (PILARES/VIGAS/LAJES) REAPR. 5X</v>
          </cell>
          <cell r="C720" t="str">
            <v>M2</v>
          </cell>
          <cell r="D720">
            <v>22.02</v>
          </cell>
        </row>
        <row r="721">
          <cell r="A721">
            <v>73653</v>
          </cell>
          <cell r="B721" t="str">
            <v>FORMAS TIPO SANDUICHE COM TABUAS, 30 APROVEITAMENTOS</v>
          </cell>
          <cell r="C721" t="str">
            <v>M2</v>
          </cell>
          <cell r="D721">
            <v>7.75</v>
          </cell>
        </row>
        <row r="722">
          <cell r="A722">
            <v>73654</v>
          </cell>
          <cell r="B722" t="str">
            <v>FORMA PLANA PARA CONCRETO APARENTE, EM COMPENSADO PLASTIFICADO 12MM APROVEITAMENTO DE 3 VEZES, INCLUINDO CONTRAVENTAMENTO E TRAVAMENTO PONTALETADO</v>
          </cell>
          <cell r="C722" t="str">
            <v>M2</v>
          </cell>
          <cell r="D722">
            <v>63.88</v>
          </cell>
        </row>
        <row r="723">
          <cell r="A723">
            <v>73685</v>
          </cell>
          <cell r="B723" t="str">
            <v>CIMBRAMENTO DE MADEIRA</v>
          </cell>
          <cell r="C723" t="str">
            <v>M3</v>
          </cell>
          <cell r="D723">
            <v>18.3</v>
          </cell>
        </row>
        <row r="724">
          <cell r="A724">
            <v>73785</v>
          </cell>
          <cell r="B724" t="str">
            <v>FORMAS DE MADEIRA</v>
          </cell>
          <cell r="C724" t="str">
            <v/>
          </cell>
          <cell r="D724" t="str">
            <v/>
          </cell>
        </row>
        <row r="725">
          <cell r="A725" t="str">
            <v>73785/001</v>
          </cell>
          <cell r="B725" t="str">
            <v>FORMA PINHO 3A P/MOLDAGEM DE CINTA SOBRE BALDRAME UTIL 4X INCL FORNECIMENTO DE MATERIAIS E DESMOLDAGEM.</v>
          </cell>
          <cell r="C725" t="str">
            <v>M2</v>
          </cell>
          <cell r="D725">
            <v>13.08</v>
          </cell>
        </row>
        <row r="726">
          <cell r="A726">
            <v>73820</v>
          </cell>
          <cell r="B726" t="str">
            <v>FORMA PARA FUNDACAO E BALDRAME</v>
          </cell>
          <cell r="C726" t="str">
            <v/>
          </cell>
          <cell r="D726" t="str">
            <v/>
          </cell>
        </row>
        <row r="727">
          <cell r="A727" t="str">
            <v>73820/001</v>
          </cell>
          <cell r="B727" t="str">
            <v>FORMA CURVA EM CHAPA RESINADA E = 21 MM P/FUNDACAO E BALDRAME</v>
          </cell>
          <cell r="C727" t="str">
            <v>M2</v>
          </cell>
          <cell r="D727">
            <v>33.99</v>
          </cell>
        </row>
        <row r="728">
          <cell r="A728">
            <v>73821</v>
          </cell>
          <cell r="B728" t="str">
            <v>FORMA PARA VIGA, PILAR E PAREDE</v>
          </cell>
          <cell r="C728" t="str">
            <v/>
          </cell>
          <cell r="D728" t="str">
            <v/>
          </cell>
        </row>
        <row r="729">
          <cell r="A729" t="str">
            <v>73821/001</v>
          </cell>
          <cell r="B729" t="str">
            <v>FORMA CURVA EM MADEIRA NAO APARELHADA P/VIGA, PILAR E PAREDE</v>
          </cell>
          <cell r="C729" t="str">
            <v>M2</v>
          </cell>
          <cell r="D729">
            <v>61.49</v>
          </cell>
        </row>
        <row r="730">
          <cell r="A730">
            <v>73979</v>
          </cell>
          <cell r="B730" t="str">
            <v>FORMA PLANA EM COMPENSADO</v>
          </cell>
          <cell r="C730" t="str">
            <v/>
          </cell>
          <cell r="D730" t="str">
            <v/>
          </cell>
        </row>
        <row r="731">
          <cell r="A731" t="str">
            <v>73979/001</v>
          </cell>
          <cell r="B731" t="str">
            <v>FORMAS PLANAS EM COMPENSADO PLASTIFICADO 18MM P/ VIADUTOS. REAPROVEITAMENTO 2X, INCLUSIVE DESMOLDAGEM.</v>
          </cell>
          <cell r="C731" t="str">
            <v>M2</v>
          </cell>
          <cell r="D731">
            <v>65.349999999999994</v>
          </cell>
        </row>
        <row r="732">
          <cell r="A732" t="str">
            <v>73979/002</v>
          </cell>
          <cell r="B732" t="str">
            <v>FORMA PLANA EM COMPENSADO PLASTIFICADO 18MM PARA LAJE MACICA REAP. 12XINCL. ESCORAMENTO/MONT/DESMONTAGEM</v>
          </cell>
          <cell r="C732" t="str">
            <v>M2</v>
          </cell>
          <cell r="D732">
            <v>26.98</v>
          </cell>
        </row>
        <row r="733">
          <cell r="A733" t="str">
            <v>73979/003</v>
          </cell>
          <cell r="B733" t="str">
            <v>FORMA PLANA C/COMPENSADO PLASTIFICADO 18MM REAP.6X INCL.ESCORAMENTO,MONTAGEM E DESFORMA</v>
          </cell>
          <cell r="C733" t="str">
            <v>M2</v>
          </cell>
          <cell r="D733">
            <v>34.64</v>
          </cell>
        </row>
        <row r="734">
          <cell r="A734" t="str">
            <v>73979/004</v>
          </cell>
          <cell r="B734" t="str">
            <v>DESFORMA DE ESTRUTURAS, H=1,50M</v>
          </cell>
          <cell r="C734" t="str">
            <v>M2</v>
          </cell>
          <cell r="D734">
            <v>7.16</v>
          </cell>
        </row>
        <row r="735">
          <cell r="A735">
            <v>73989</v>
          </cell>
          <cell r="B735" t="str">
            <v>FORMA COMPENSADO RESINADO</v>
          </cell>
          <cell r="C735" t="str">
            <v/>
          </cell>
          <cell r="D735" t="str">
            <v/>
          </cell>
        </row>
        <row r="736">
          <cell r="A736" t="str">
            <v>73989/001</v>
          </cell>
          <cell r="B736" t="str">
            <v>FORMA PLANA EM CHAPA COMPENSADA RESINADA, ESTRUTURAL, E = 14 MM.</v>
          </cell>
          <cell r="C736" t="str">
            <v>M2</v>
          </cell>
          <cell r="D736">
            <v>44.79</v>
          </cell>
        </row>
        <row r="737">
          <cell r="A737">
            <v>73993</v>
          </cell>
          <cell r="B737" t="str">
            <v>FORMAS E CIMBRAMENTO</v>
          </cell>
          <cell r="C737" t="str">
            <v/>
          </cell>
          <cell r="D737" t="str">
            <v/>
          </cell>
        </row>
        <row r="738">
          <cell r="A738" t="str">
            <v>73993/001</v>
          </cell>
          <cell r="B738" t="str">
            <v>FORMA TABUAS 3A P/VIGAS E PILARES (SEM REAPROVEITAMENTO)</v>
          </cell>
          <cell r="C738" t="str">
            <v>M2</v>
          </cell>
          <cell r="D738">
            <v>64.8</v>
          </cell>
        </row>
        <row r="739">
          <cell r="A739">
            <v>74007</v>
          </cell>
          <cell r="B739" t="str">
            <v>FORMAS PARA CONCRETO, INCLUINDO OS SERVICOS DE ESCORAMENTO,MONTAGEM,DESMONTAGEM, PARA CONCRETO NAO ESTRUTURAL</v>
          </cell>
          <cell r="C739" t="str">
            <v/>
          </cell>
          <cell r="D739" t="str">
            <v/>
          </cell>
        </row>
        <row r="740">
          <cell r="A740" t="str">
            <v>74007/001</v>
          </cell>
          <cell r="B740" t="str">
            <v>FORMA DE MADEIRA P/FUNDACAO C/TABUAS 3A 1X12" REAPR 10X</v>
          </cell>
          <cell r="C740" t="str">
            <v>M2</v>
          </cell>
          <cell r="D740">
            <v>22.67</v>
          </cell>
        </row>
        <row r="741">
          <cell r="A741" t="str">
            <v>74007/002</v>
          </cell>
          <cell r="B741" t="str">
            <v>FORMA TABUAS MADEIRA 3A P/PECAS CONCRETO ARM, REAPR 2X, INCL MONT/DESMEXCL ESCORAMENTO</v>
          </cell>
          <cell r="C741" t="str">
            <v>M2</v>
          </cell>
          <cell r="D741">
            <v>30.02</v>
          </cell>
        </row>
        <row r="742">
          <cell r="A742">
            <v>74074</v>
          </cell>
          <cell r="B742" t="str">
            <v>FORMA PINHO 3A P/CONCRETO EM FUNDACAO REAPROV 2 VEZES - CORTE/MONTAGEM/ESCORAMENTO/DESFORMA</v>
          </cell>
          <cell r="C742" t="str">
            <v/>
          </cell>
          <cell r="D742" t="str">
            <v/>
          </cell>
        </row>
        <row r="743">
          <cell r="A743" t="str">
            <v>74074/001</v>
          </cell>
          <cell r="B743" t="str">
            <v>FORMA PINHO 3A P/CONCRETO EM FUNDAÇÃO REAPROV 2 VEZES - CORTE/MONTAGEM/ESCORAMENTO/DESFORMA, NÃO INCLUÍDO DESMOLDANTE</v>
          </cell>
          <cell r="C743" t="str">
            <v>M2</v>
          </cell>
          <cell r="D743">
            <v>35.340000000000003</v>
          </cell>
        </row>
        <row r="744">
          <cell r="A744" t="str">
            <v>74074/002</v>
          </cell>
          <cell r="B744" t="str">
            <v>FORMA PINHO 3A P/CONCRETO EM FUNDAÇÃO REAPROV 3 VEZES - CORTE/MONTAGEM/ESCORAMENTO/DESFORMA, NÃO INCLUÍDO DEMOLDANTE</v>
          </cell>
          <cell r="C744" t="str">
            <v>M2</v>
          </cell>
          <cell r="D744">
            <v>30.87</v>
          </cell>
        </row>
        <row r="745">
          <cell r="A745" t="str">
            <v>74074/003</v>
          </cell>
          <cell r="B745" t="str">
            <v>FORMA PINHO 3A P/CONCRETO EM FUNDAÇÃO REAPROV 5 VEZES - CORTE/MONTAGEM/ESCORAMENTO/DESFORMA, NÃO INCLUÍDO DESMOLDANTE</v>
          </cell>
          <cell r="C745" t="str">
            <v>M2</v>
          </cell>
          <cell r="D745">
            <v>30.82</v>
          </cell>
        </row>
        <row r="746">
          <cell r="A746" t="str">
            <v>74074/004</v>
          </cell>
          <cell r="B746" t="str">
            <v>FORMA PINHO 3A P/CONCRETO EM FUNDAÇÃO S/REAPROVEITAMENTO - CORTE/MONTAGEM/ESCORAMENTO/DESFORMA, NÃO INCLUÍDO DESMOLDANTE</v>
          </cell>
          <cell r="C746" t="str">
            <v>M2</v>
          </cell>
          <cell r="D746">
            <v>48.33</v>
          </cell>
        </row>
        <row r="747">
          <cell r="A747">
            <v>74075</v>
          </cell>
          <cell r="B747" t="str">
            <v>FORMA MADEIRA COMP RESINADA 12MM P/ESTRUTURA REAPROV 2 VEZES - CORTE/MONTAGEM/ESCORAMENTO/DESFORMA</v>
          </cell>
          <cell r="C747" t="str">
            <v/>
          </cell>
          <cell r="D747" t="str">
            <v/>
          </cell>
        </row>
        <row r="748">
          <cell r="A748" t="str">
            <v>74075/001</v>
          </cell>
          <cell r="B748" t="str">
            <v>FORMA MADEIRA COMP RESINADA 12MM P/ESTRUTURA REAPROV 2 VEZES - CORTE/MONTAGEM/ESCORAMENTO/DESFORMA</v>
          </cell>
          <cell r="C748" t="str">
            <v>M2</v>
          </cell>
          <cell r="D748">
            <v>61.71</v>
          </cell>
        </row>
        <row r="749">
          <cell r="A749" t="str">
            <v>74075/002</v>
          </cell>
          <cell r="B749" t="str">
            <v>FORMA MADEIRA COMP RESINADA 12MM P/ESTRUTURA REAPROV 3 VEZES - CORTE/MONTAGEM/ESCORAMENTO/DESFORMA</v>
          </cell>
          <cell r="C749" t="str">
            <v>M2</v>
          </cell>
          <cell r="D749">
            <v>49.34</v>
          </cell>
        </row>
        <row r="750">
          <cell r="A750" t="str">
            <v>74075/004</v>
          </cell>
          <cell r="B750" t="str">
            <v>FORMA MADEIRA COMP RESINADA 12MM P/ESTRUTURA REAPROV 8 VEZES - CORTE/MONTAGEM/ESCORAMENTO/DESFORMA</v>
          </cell>
          <cell r="C750" t="str">
            <v>M2</v>
          </cell>
          <cell r="D750">
            <v>40.42</v>
          </cell>
        </row>
        <row r="751">
          <cell r="A751" t="str">
            <v>74075/005</v>
          </cell>
          <cell r="B751" t="str">
            <v>FORMA MADEIRA COMP RESINADA 14MM P/ESTRUTURA REAPROV 2 VEZES - CORTE/MONTAGEM/ESCORAMENTO/DESFORMA</v>
          </cell>
          <cell r="C751" t="str">
            <v>M2</v>
          </cell>
          <cell r="D751">
            <v>63.54</v>
          </cell>
        </row>
        <row r="752">
          <cell r="A752" t="str">
            <v>74075/006</v>
          </cell>
          <cell r="B752" t="str">
            <v>FORMA MADEIRA COMP RESINADA 14MM P/ESTRUTURA REAPROV 3 VEZES - CORTE/MONTAGEM/ESCORAMENTO/DESFORMA</v>
          </cell>
          <cell r="C752" t="str">
            <v>M2</v>
          </cell>
          <cell r="D752">
            <v>50.57</v>
          </cell>
        </row>
        <row r="753">
          <cell r="A753" t="str">
            <v>74075/007</v>
          </cell>
          <cell r="B753" t="str">
            <v>FORMA MADEIRA COMP RESINADA 14MM P/ESTRUTURA REAPROV 5 VEZES - CORTE/MONTAGEM/ESCORAMENTO/DESFORMA</v>
          </cell>
          <cell r="C753" t="str">
            <v>M2</v>
          </cell>
          <cell r="D753">
            <v>42.48</v>
          </cell>
        </row>
        <row r="754">
          <cell r="A754" t="str">
            <v>74075/008</v>
          </cell>
          <cell r="B754" t="str">
            <v>FORMA MADEIRA COMP RESINADA 14MM P/ESTRUTURA REAPROV 8 VEZES - CORTE/MONTAGEM/ESCORAMENTO/DESFORMA</v>
          </cell>
          <cell r="C754" t="str">
            <v>M2</v>
          </cell>
          <cell r="D754">
            <v>40.869999999999997</v>
          </cell>
        </row>
        <row r="755">
          <cell r="A755">
            <v>74076</v>
          </cell>
          <cell r="B755" t="str">
            <v>FORMA PINHO 3A P/FUNDACAO RADIER REAPROV 10 VEZES - CORTE/MONTAGEM/ESCORAMENTO/DESFORMA</v>
          </cell>
          <cell r="C755" t="str">
            <v/>
          </cell>
          <cell r="D755" t="str">
            <v/>
          </cell>
        </row>
        <row r="756">
          <cell r="A756" t="str">
            <v>74076/001</v>
          </cell>
          <cell r="B756" t="str">
            <v>FORMA PINHO 3A P/FUNDAÇÃO RADIER REAPROV 3 VEZES - CORTE/MONTAGEM/ESCORAMENTO/DESFORMA, NÃO INCLUÍDO DESMOLDANTE</v>
          </cell>
          <cell r="C756" t="str">
            <v>M2</v>
          </cell>
          <cell r="D756">
            <v>15.68</v>
          </cell>
        </row>
        <row r="757">
          <cell r="A757" t="str">
            <v>74076/002</v>
          </cell>
          <cell r="B757" t="str">
            <v>FORMA PINHO 3A P/FUNDAÇÃO RADIER REAPROV 5 VEZES - CORTE/MONTAGEM/ESCORAMENTO/DESFORMA, NÃO INCLUÍDO DESMOLDANTE</v>
          </cell>
          <cell r="C757" t="str">
            <v>M2</v>
          </cell>
          <cell r="D757">
            <v>10.02</v>
          </cell>
        </row>
        <row r="758">
          <cell r="A758" t="str">
            <v>74076/003</v>
          </cell>
          <cell r="B758" t="str">
            <v>FORMA PINHO 3A P/FUNDAÇÃO RADIER REAPROV 10 VEZES - CORTE/MONTAGEM/ESCORAMENTO/DESFORMA, NÃO INCLUÍDO DESMOLDANTE</v>
          </cell>
          <cell r="C758" t="str">
            <v>M2</v>
          </cell>
          <cell r="D758">
            <v>5.79</v>
          </cell>
        </row>
        <row r="759">
          <cell r="A759">
            <v>74107</v>
          </cell>
          <cell r="B759" t="str">
            <v>ESCORAMENTO DE LAJE PRE-MOLDADA</v>
          </cell>
          <cell r="C759" t="str">
            <v/>
          </cell>
          <cell r="D759" t="str">
            <v/>
          </cell>
        </row>
        <row r="760">
          <cell r="A760" t="str">
            <v>74107/001</v>
          </cell>
          <cell r="B760" t="str">
            <v>ESCORAMENTO DE LAJE PRE-MOLDADA</v>
          </cell>
          <cell r="C760" t="str">
            <v>M2</v>
          </cell>
          <cell r="D760">
            <v>14.1</v>
          </cell>
        </row>
        <row r="761">
          <cell r="A761">
            <v>42</v>
          </cell>
          <cell r="B761" t="str">
            <v>ARMADURAS</v>
          </cell>
          <cell r="C761" t="str">
            <v/>
          </cell>
          <cell r="D761" t="str">
            <v/>
          </cell>
        </row>
        <row r="762">
          <cell r="A762">
            <v>73771</v>
          </cell>
          <cell r="B762" t="str">
            <v>TIRANTES</v>
          </cell>
          <cell r="C762" t="str">
            <v/>
          </cell>
          <cell r="D762" t="str">
            <v/>
          </cell>
        </row>
        <row r="763">
          <cell r="A763" t="str">
            <v>73771/001</v>
          </cell>
          <cell r="B763" t="str">
            <v>PROTENSAO DE TIRANTES DE BARRA DE ACO CA-50 EXCL MATERIAIS</v>
          </cell>
          <cell r="C763" t="str">
            <v>UN</v>
          </cell>
          <cell r="D763">
            <v>9.56</v>
          </cell>
        </row>
        <row r="764">
          <cell r="A764">
            <v>73942</v>
          </cell>
          <cell r="B764" t="str">
            <v>ARMACAO ACO CA-60 P/ ESTRUTURAS DE CONCRETO</v>
          </cell>
          <cell r="C764" t="str">
            <v/>
          </cell>
          <cell r="D764" t="str">
            <v/>
          </cell>
        </row>
        <row r="765">
          <cell r="A765" t="str">
            <v>73942/001</v>
          </cell>
          <cell r="B765" t="str">
            <v>ARMAÇÃO DE AÇO CA-60 DIAM.7,0 À 8,0MM - FORNECIMENTO / CORTE (C/ PERDADE 10%) / DOBRA / COLOCAÇÃO.</v>
          </cell>
          <cell r="C765" t="str">
            <v>KG</v>
          </cell>
          <cell r="D765">
            <v>5.82</v>
          </cell>
        </row>
        <row r="766">
          <cell r="A766" t="str">
            <v>73942/002</v>
          </cell>
          <cell r="B766" t="str">
            <v>ARMACAO DE ACO CA-60 DIAM. 3,4 A 6,0MM.- FORNECIMENTO / CORTE (C/PERDADE 10%) / DOBRA / COLOCAÇÃO.</v>
          </cell>
          <cell r="C766" t="str">
            <v>KG</v>
          </cell>
          <cell r="D766">
            <v>6.42</v>
          </cell>
        </row>
        <row r="767">
          <cell r="A767">
            <v>73990</v>
          </cell>
          <cell r="B767" t="str">
            <v>ARMACAO CA-50 P/1,0M3 DE CONCRETO</v>
          </cell>
          <cell r="C767" t="str">
            <v/>
          </cell>
          <cell r="D767" t="str">
            <v/>
          </cell>
        </row>
        <row r="768">
          <cell r="A768" t="str">
            <v>73990/001</v>
          </cell>
          <cell r="B768" t="str">
            <v>ARMACAO ACO CA-50 P/1,0M3 DE CONCRETO</v>
          </cell>
          <cell r="C768" t="str">
            <v>UN</v>
          </cell>
          <cell r="D768">
            <v>417.55</v>
          </cell>
        </row>
        <row r="769">
          <cell r="A769">
            <v>73994</v>
          </cell>
          <cell r="B769" t="str">
            <v>ARMACAO EM TELA SOLDADA</v>
          </cell>
          <cell r="C769" t="str">
            <v/>
          </cell>
          <cell r="D769" t="str">
            <v/>
          </cell>
        </row>
        <row r="770">
          <cell r="A770" t="str">
            <v>73994/001</v>
          </cell>
          <cell r="B770" t="str">
            <v>ARMACAO EM TELA SOLDADA Q-138 (ACO CA-60 4,2MM C/10CM)</v>
          </cell>
          <cell r="C770" t="str">
            <v>KG</v>
          </cell>
          <cell r="D770">
            <v>6.34</v>
          </cell>
        </row>
        <row r="771">
          <cell r="A771">
            <v>74024</v>
          </cell>
          <cell r="B771" t="str">
            <v>ARMAÇÃO PARA ESTACAS</v>
          </cell>
          <cell r="C771" t="str">
            <v/>
          </cell>
          <cell r="D771" t="str">
            <v/>
          </cell>
        </row>
        <row r="772">
          <cell r="A772" t="str">
            <v>74024/001</v>
          </cell>
          <cell r="B772" t="str">
            <v>ARMACAO DE ESTACA HELICE CONTINUA OU OMEGA ATE 4,0M, POR GRAVIDADE, COM APOIO DE RETROESCAVADEIRA, ACO CA-50</v>
          </cell>
          <cell r="C772" t="str">
            <v>KG</v>
          </cell>
          <cell r="D772">
            <v>5.38</v>
          </cell>
        </row>
        <row r="773">
          <cell r="A773">
            <v>74254</v>
          </cell>
          <cell r="B773" t="str">
            <v>ARMACAO ACO CA-50 P/ ESTRUTURAS DE CONCRETO</v>
          </cell>
          <cell r="C773" t="str">
            <v/>
          </cell>
          <cell r="D773" t="str">
            <v/>
          </cell>
        </row>
        <row r="774">
          <cell r="A774" t="str">
            <v>74254/001</v>
          </cell>
          <cell r="B774" t="str">
            <v>ARMACAO ACO CA-50 DIAM.16,0 (5/8) À 25,0MM (1) - FORNECIMENTO/ CORTE(PERDA DE 10%) / DOBRA / COLOCAÇÃO.</v>
          </cell>
          <cell r="C774" t="str">
            <v>KG</v>
          </cell>
          <cell r="D774">
            <v>5.29</v>
          </cell>
        </row>
        <row r="775">
          <cell r="A775" t="str">
            <v>74254/002</v>
          </cell>
          <cell r="B775" t="str">
            <v>ARMACAO ACO CA-50, DIAM. 6,3 (1/4) À 12,5MM(1/2) -FORNECIMENTO/ CORTE(PERDA DE 10%) / DOBRA / COLOCAÇÃO.</v>
          </cell>
          <cell r="C775" t="str">
            <v>KG</v>
          </cell>
          <cell r="D775">
            <v>5.96</v>
          </cell>
        </row>
        <row r="776">
          <cell r="A776" t="str">
            <v>74254/003</v>
          </cell>
          <cell r="B776" t="str">
            <v>ARMACAO (CORTE, DOBRA E COLOCAÇÃO) ACO CA-50/60 (NAO INCLUI O ACO) DIAM. DE 6,0 (1/4”) À 12,5 (1/2”) MM</v>
          </cell>
          <cell r="C776" t="str">
            <v>KG</v>
          </cell>
          <cell r="D776">
            <v>1.64</v>
          </cell>
        </row>
        <row r="777">
          <cell r="A777" t="str">
            <v>74254/004</v>
          </cell>
          <cell r="B777" t="str">
            <v>CORTE/DOBRA E COLOCACAO DE ARMADURA ACO CA-50/60 (NAO INCLUI O ACO), EM DIAM. DE 16,0 (5/8") À 25,0 (1") MM.</v>
          </cell>
          <cell r="C777" t="str">
            <v>KG</v>
          </cell>
          <cell r="D777">
            <v>1.1499999999999999</v>
          </cell>
        </row>
        <row r="778">
          <cell r="A778">
            <v>43</v>
          </cell>
          <cell r="B778" t="str">
            <v>CONCRETOS</v>
          </cell>
          <cell r="C778" t="str">
            <v/>
          </cell>
          <cell r="D778" t="str">
            <v/>
          </cell>
        </row>
        <row r="779">
          <cell r="A779">
            <v>5619</v>
          </cell>
          <cell r="B779" t="str">
            <v>CONCRETO ESTRUTURAL FCK=15MPA, VIRADO EM BETONEIRA, NA OBRA, INCLUSIVEAPLICAÇÃO E ADENSAMENTO. (CONFORME NBR 6118, PERMITIDO APENAS PARA FUNDAÇÕES)</v>
          </cell>
          <cell r="C779" t="str">
            <v>M3</v>
          </cell>
          <cell r="D779">
            <v>365.89</v>
          </cell>
        </row>
        <row r="780">
          <cell r="A780">
            <v>5625</v>
          </cell>
          <cell r="B780" t="str">
            <v>CONCRETO PARA BERCO DE GALERIA, INCLUSIVE PREPARO E LANCAMENTO</v>
          </cell>
          <cell r="C780" t="str">
            <v>M3</v>
          </cell>
          <cell r="D780">
            <v>316.33</v>
          </cell>
        </row>
        <row r="781">
          <cell r="A781">
            <v>5652</v>
          </cell>
          <cell r="B781" t="str">
            <v>CONCRETO NAO ESTRUTURAL, CONSUMO 150 KG/M3 (1:3,5:7), PREPARO COM BETONEIRA</v>
          </cell>
          <cell r="C781" t="str">
            <v>M3</v>
          </cell>
          <cell r="D781">
            <v>229.16</v>
          </cell>
        </row>
        <row r="782">
          <cell r="A782">
            <v>6042</v>
          </cell>
          <cell r="B782" t="str">
            <v>CONCRETO NÃO ESTRUTURAL, PREPARO C/ BETONEIRA CONSUMO CIMENTO=210KG/M3PARA LASTROS, CONTRAPISOS, CALÇADAS, ETC...</v>
          </cell>
          <cell r="C782" t="str">
            <v>M3</v>
          </cell>
          <cell r="D782">
            <v>257.77999999999997</v>
          </cell>
        </row>
        <row r="783">
          <cell r="A783">
            <v>6045</v>
          </cell>
          <cell r="B783" t="str">
            <v>CONCRETO FCK=15MPA CONTROLE ”C” ,EXCLUINDO O LANCAMENTO, PREPARO COM BETONEIRA, UTILIZANDO BRITA 1 E 2. (CONFORME NBR 6118, PERMITIDO APENASPARA FUNDAÇÕES)</v>
          </cell>
          <cell r="C783" t="str">
            <v>M3</v>
          </cell>
          <cell r="D783">
            <v>299.5</v>
          </cell>
        </row>
        <row r="784">
          <cell r="A784">
            <v>6047</v>
          </cell>
          <cell r="B784" t="str">
            <v>CONCRETO MAGRO 1:4:8 C/PREPARO MANUAL</v>
          </cell>
          <cell r="C784" t="str">
            <v>M3</v>
          </cell>
          <cell r="D784">
            <v>284.73</v>
          </cell>
        </row>
        <row r="785">
          <cell r="A785">
            <v>6089</v>
          </cell>
          <cell r="B785" t="str">
            <v>CONCRETO NÃO-ESTRUTURAL FCK=10MPA CONTROLE ”C” ,EXCLUINDO O LANCAMENTO, PREPARO COM BETONEIRA, UTILIZANDO BRITA 1 E 2. (CONFORME NBR 6118, PERMITIDO APENAS PARA FUNDAÇÕES)</v>
          </cell>
          <cell r="C785" t="str">
            <v>M3</v>
          </cell>
          <cell r="D785">
            <v>265.39</v>
          </cell>
        </row>
        <row r="786">
          <cell r="A786">
            <v>6105</v>
          </cell>
          <cell r="B786" t="str">
            <v>PREPARO MECANICO E LANÇAMENTO MANUAL DE CONCRETO CICLÓPICO 1:3:5, COM30% DE PEDRA DE MÃO, CAVAS ATÉ 80CM DE LARGURA.</v>
          </cell>
          <cell r="C786" t="str">
            <v>M3</v>
          </cell>
          <cell r="D786">
            <v>251.79</v>
          </cell>
        </row>
        <row r="787">
          <cell r="A787">
            <v>6427</v>
          </cell>
          <cell r="B787" t="str">
            <v>CONCRETO ARMADO FCK = 15 MPA, PREPARO C/ BETONEIRA, INCLUILANCAMENTO</v>
          </cell>
          <cell r="C787" t="str">
            <v>M3</v>
          </cell>
          <cell r="D787">
            <v>1198.8499999999999</v>
          </cell>
        </row>
        <row r="788">
          <cell r="A788">
            <v>6448</v>
          </cell>
          <cell r="B788" t="str">
            <v>CONCRETO FCK=15 MPA P/ TAMPA DO POCO DE VISTORIA DA FOSSA SEPTICA, COM10CM DE ESPSSURA, TIPO OMS, D INT=200 CM, H INT=240 CM</v>
          </cell>
          <cell r="C788" t="str">
            <v>M3</v>
          </cell>
          <cell r="D788">
            <v>376.44</v>
          </cell>
        </row>
        <row r="789">
          <cell r="A789">
            <v>6501</v>
          </cell>
          <cell r="B789" t="str">
            <v>CONCRETO ARMADO, FCK = 18,0 MPA E 77KG/M3 DE AÇO, PREPARO COM BETONEIRA INCLUI LANCAMENTO.</v>
          </cell>
          <cell r="C789" t="str">
            <v>M3</v>
          </cell>
          <cell r="D789">
            <v>1193.6199999999999</v>
          </cell>
        </row>
        <row r="790">
          <cell r="A790">
            <v>6504</v>
          </cell>
          <cell r="B790" t="str">
            <v>CONCRETO ARMADO DE FUNDO, FCK = 18 MPA,P/CONSTRUCAO DE FOSSA SEPTICATIPO OMS D=200 CM / H INT = 240 CM, TOTAL DE 0,452M3</v>
          </cell>
          <cell r="C790" t="str">
            <v>M3</v>
          </cell>
          <cell r="D790">
            <v>539.52</v>
          </cell>
        </row>
        <row r="791">
          <cell r="A791">
            <v>6506</v>
          </cell>
          <cell r="B791" t="str">
            <v>CONCRETO ARMADO,FCK=18MPA, P/ TAMPA DE "CHAMINÉ", NA CONSTR.DE FOSSA SEPTICA TIPO OMS, D INT = 200 CM / H INT = 240 CM</v>
          </cell>
          <cell r="C791" t="str">
            <v>M3</v>
          </cell>
          <cell r="D791">
            <v>47.74</v>
          </cell>
        </row>
        <row r="792">
          <cell r="A792">
            <v>6509</v>
          </cell>
          <cell r="B792" t="str">
            <v>CONCRETO ARMADO FCK=18 MPA,P/CONSTRUCAO DE SUMIDOURO P/EFLUENTE LIQUIDO DA FOSSA SEPTICA D INT = 300 CM E H INT = 660 CM (P/ COMP.11516/1)</v>
          </cell>
          <cell r="C792" t="str">
            <v>M3</v>
          </cell>
          <cell r="D792">
            <v>429.7</v>
          </cell>
        </row>
        <row r="793">
          <cell r="A793">
            <v>6510</v>
          </cell>
          <cell r="B793" t="str">
            <v>CONCRETO ARMADO FCK=18 MPA,P/CONSTRUCAO DA LAJE SUPERIOR DO SUMIDOUROP/EFLUENTE LIQUIDO DA FOSSA SEPTICA D INT = 300 CM E H INT = 660 CM (P/ COMP.11516/1)</v>
          </cell>
          <cell r="C793" t="str">
            <v>M3</v>
          </cell>
          <cell r="D793">
            <v>47.74</v>
          </cell>
        </row>
        <row r="794">
          <cell r="A794">
            <v>6511</v>
          </cell>
          <cell r="B794" t="str">
            <v>CONCRETO ARMADO FCK = 15 MPA, P/CONSTRUCAO DA TAMPA DO POCO DE VISTORIA DO SUMIDOURO P/EFLUENTE LIQUIDO DA FOSSA SEPTICA D INT = 300 CM / HINT = 660 CM ( P/ COMP. 11516/1)</v>
          </cell>
          <cell r="C794" t="str">
            <v>M3</v>
          </cell>
          <cell r="D794">
            <v>71.930000000000007</v>
          </cell>
        </row>
        <row r="795">
          <cell r="A795">
            <v>40780</v>
          </cell>
          <cell r="B795" t="str">
            <v>REGULARIZACAO DE SUPERFICIE DE CONC. APARENTE</v>
          </cell>
          <cell r="C795" t="str">
            <v>M2</v>
          </cell>
          <cell r="D795">
            <v>4.3899999999999997</v>
          </cell>
        </row>
        <row r="796">
          <cell r="A796">
            <v>73605</v>
          </cell>
          <cell r="B796" t="str">
            <v>CINTA DE AMARRACAO COMPLETA, CONCRETO, FERRAGEM E FÔRMA.</v>
          </cell>
          <cell r="C796" t="str">
            <v>M3</v>
          </cell>
          <cell r="D796">
            <v>823.22</v>
          </cell>
        </row>
        <row r="797">
          <cell r="A797">
            <v>73757</v>
          </cell>
          <cell r="B797" t="str">
            <v>CONCRETO USINADO C/TRANSPORTE HORIZ NA OBRA</v>
          </cell>
          <cell r="C797" t="str">
            <v/>
          </cell>
          <cell r="D797" t="str">
            <v/>
          </cell>
        </row>
        <row r="798">
          <cell r="A798" t="str">
            <v>73757/001</v>
          </cell>
          <cell r="B798" t="str">
            <v>CONCRETO IMPORTADO USINA DOSADO RACIONALMENTE 15MPA INCL TRANSPORTE HORIZONTAL EM CARRINHOS ATE 20M ADENSAMENTO E ACABAMENTO.</v>
          </cell>
          <cell r="C798" t="str">
            <v>M3</v>
          </cell>
          <cell r="D798">
            <v>379.24</v>
          </cell>
        </row>
        <row r="799">
          <cell r="A799">
            <v>73846</v>
          </cell>
          <cell r="B799" t="str">
            <v>MURO DE ARRIMO CELULAR</v>
          </cell>
          <cell r="C799" t="str">
            <v/>
          </cell>
          <cell r="D799" t="str">
            <v/>
          </cell>
        </row>
        <row r="800">
          <cell r="A800" t="str">
            <v>73846/001</v>
          </cell>
          <cell r="B800" t="str">
            <v>MURO DE ARRIMO CELULAR PECAS PRE-MOLDADAS CONCRETO EXCL FORMAS INCLCONFECCAO DAS PECAS MONTAGEM E COMPACTACAO DO SOLO DE ENCHIMENTO.</v>
          </cell>
          <cell r="C800" t="str">
            <v>M3</v>
          </cell>
          <cell r="D800">
            <v>174.13</v>
          </cell>
        </row>
        <row r="801">
          <cell r="A801" t="str">
            <v>73846/002</v>
          </cell>
          <cell r="B801" t="str">
            <v>MURO DE ARRIMO CELULAR PECAS PRE-MOLDADAS CONCRETO EXCL MATERIAIS EFORMAS INCL CONFECCAO PECAS MONTAGEM E COMPACTACAO DO SOLO(ENCHIMENTO)</v>
          </cell>
          <cell r="C801" t="str">
            <v>M3</v>
          </cell>
          <cell r="D801">
            <v>55.36</v>
          </cell>
        </row>
        <row r="802">
          <cell r="A802">
            <v>73878</v>
          </cell>
          <cell r="B802" t="str">
            <v>APLICACAO DE CONC. PROJETADO</v>
          </cell>
          <cell r="C802" t="str">
            <v/>
          </cell>
          <cell r="D802" t="str">
            <v/>
          </cell>
        </row>
        <row r="803">
          <cell r="A803" t="str">
            <v>73878/001</v>
          </cell>
          <cell r="B803" t="str">
            <v>EXECUÇÃO DE CONCRETO PROJETADO, COM CONSUMO DE CIMENTO 350 KG/M3, VIASECA MEDIDO POR SACO DE CIMENTO, PASSADO NA MAQUINA</v>
          </cell>
          <cell r="C803" t="str">
            <v>M3</v>
          </cell>
          <cell r="D803">
            <v>1663.7</v>
          </cell>
        </row>
        <row r="804">
          <cell r="A804" t="str">
            <v>73878/002</v>
          </cell>
          <cell r="B804" t="str">
            <v>EXECUÇÃO DE ARGAMASSA PROJETADA, COM CONSUMO DE CIMENTO 400 KG/M3, VIASECA, MEDIDO POR SACO DE CIMENTO, PASSADO NA MAQUINA</v>
          </cell>
          <cell r="C804" t="str">
            <v>M3</v>
          </cell>
          <cell r="D804">
            <v>1638.95</v>
          </cell>
        </row>
        <row r="805">
          <cell r="A805">
            <v>73936</v>
          </cell>
          <cell r="B805" t="str">
            <v>CONCRETO PREPARADO EM OBRA</v>
          </cell>
          <cell r="C805" t="str">
            <v/>
          </cell>
          <cell r="D805" t="str">
            <v/>
          </cell>
        </row>
        <row r="806">
          <cell r="A806" t="str">
            <v>73936/001</v>
          </cell>
          <cell r="B806" t="str">
            <v>CONCRETO 1:2:3 (18 MPA) , C/ BRITA 1 E 2, C/BETONEIRA</v>
          </cell>
          <cell r="C806" t="str">
            <v>M3</v>
          </cell>
          <cell r="D806">
            <v>301.8</v>
          </cell>
        </row>
        <row r="807">
          <cell r="A807" t="str">
            <v>73936/002</v>
          </cell>
          <cell r="B807" t="str">
            <v>CONCRETO 1:2:4 (14 MPA), C/ BRITA 1 E 2, C/BETONEIRA</v>
          </cell>
          <cell r="C807" t="str">
            <v>M3</v>
          </cell>
          <cell r="D807">
            <v>288.92</v>
          </cell>
        </row>
        <row r="808">
          <cell r="A808" t="str">
            <v>73936/003</v>
          </cell>
          <cell r="B808" t="str">
            <v>CONCRETO 1:2,5:5 ( 9 MPA),C/ BRITA 1 E2, C/BETONEIRA</v>
          </cell>
          <cell r="C808" t="str">
            <v>M3</v>
          </cell>
          <cell r="D808">
            <v>270.43</v>
          </cell>
        </row>
        <row r="809">
          <cell r="A809" t="str">
            <v>73936/005</v>
          </cell>
          <cell r="B809" t="str">
            <v>CONCRETO 1:3:5 ( 7 MPA), C/ BRITA 1 E 2, C/BETONEIRA</v>
          </cell>
          <cell r="C809" t="str">
            <v>M3</v>
          </cell>
          <cell r="D809">
            <v>259.68</v>
          </cell>
        </row>
        <row r="810">
          <cell r="A810" t="str">
            <v>73936/007</v>
          </cell>
          <cell r="B810" t="str">
            <v>CONCRETO 1:3:6 ( 6 MPA), C/ BRITA 1 E 2, C/BETONEIRA</v>
          </cell>
          <cell r="C810" t="str">
            <v>M3</v>
          </cell>
          <cell r="D810">
            <v>255.28</v>
          </cell>
        </row>
        <row r="811">
          <cell r="A811" t="str">
            <v>73936/009</v>
          </cell>
          <cell r="B811" t="str">
            <v>CONCRETO 1:4:6 ( 5 MPA), C/ BRITA 1 E 2, C/BETONEIRA</v>
          </cell>
          <cell r="C811" t="str">
            <v>M3</v>
          </cell>
          <cell r="D811">
            <v>242.33</v>
          </cell>
        </row>
        <row r="812">
          <cell r="A812" t="str">
            <v>73936/011</v>
          </cell>
          <cell r="B812" t="str">
            <v>CONCRETO 1:4:8, CONCRETO MAGRO, C/ BRITA 1 E 2, C/BETONEIRA</v>
          </cell>
          <cell r="C812" t="str">
            <v>M3</v>
          </cell>
          <cell r="D812">
            <v>238.59</v>
          </cell>
        </row>
        <row r="813">
          <cell r="A813">
            <v>73944</v>
          </cell>
          <cell r="B813" t="str">
            <v>CONCRETO C/ PREPARO MECANICO (BETONEIRA) NA OBRA</v>
          </cell>
          <cell r="C813" t="str">
            <v/>
          </cell>
          <cell r="D813" t="str">
            <v/>
          </cell>
        </row>
        <row r="814">
          <cell r="A814" t="str">
            <v>73944/001</v>
          </cell>
          <cell r="B814" t="str">
            <v>CONCRETO SIMPLES ( 13,5 MPA), C/ BETONEIRA, LANÇAMENTO E ADENSAMENTO C/ VIBRADOR.</v>
          </cell>
          <cell r="C814" t="str">
            <v>M3</v>
          </cell>
          <cell r="D814">
            <v>359.78</v>
          </cell>
        </row>
        <row r="815">
          <cell r="A815">
            <v>73972</v>
          </cell>
          <cell r="B815" t="str">
            <v>CONCRETO C/ PREPARO MECANICO (BETONEIRA) NA OBRA</v>
          </cell>
          <cell r="C815" t="str">
            <v/>
          </cell>
          <cell r="D815" t="str">
            <v/>
          </cell>
        </row>
        <row r="816">
          <cell r="A816" t="str">
            <v>73972/001</v>
          </cell>
          <cell r="B816" t="str">
            <v>CONCRETO ESTRUTURAL FCK=25MPA, VIRADO EM BETONEIRA, NA OBRA, SEM LANÇAMENTO</v>
          </cell>
          <cell r="C816" t="str">
            <v>M3</v>
          </cell>
          <cell r="D816">
            <v>319.99</v>
          </cell>
        </row>
        <row r="817">
          <cell r="A817" t="str">
            <v>73972/002</v>
          </cell>
          <cell r="B817" t="str">
            <v>CONCRETO ESTRUTURAL FCK=20MPA, VIRADO EM BETONEIRA, NA OBRA, SEM LANÇAMENTO</v>
          </cell>
          <cell r="C817" t="str">
            <v>M3</v>
          </cell>
          <cell r="D817">
            <v>309.86</v>
          </cell>
        </row>
        <row r="818">
          <cell r="A818">
            <v>73980</v>
          </cell>
          <cell r="B818" t="str">
            <v>ADENSAMENTO, DESEMPENO E PREPARO DE JUNTAS DE CONCRETAGEM</v>
          </cell>
          <cell r="C818" t="str">
            <v/>
          </cell>
          <cell r="D818" t="str">
            <v/>
          </cell>
        </row>
        <row r="819">
          <cell r="A819" t="str">
            <v>73980/001</v>
          </cell>
          <cell r="B819" t="str">
            <v>ADENSAMENTO, DESEMPENO E PREPARO JUNTAS CONCRETAGEM EM CONCRETO BOMBEADO</v>
          </cell>
          <cell r="C819" t="str">
            <v>M3</v>
          </cell>
          <cell r="D819">
            <v>19.149999999999999</v>
          </cell>
        </row>
        <row r="820">
          <cell r="A820">
            <v>73983</v>
          </cell>
          <cell r="B820" t="str">
            <v>CONCRETO ARMADO FCK=15MPA (PREP.NA OBRA C/BETONEIRA), INCLUSIVEIMPERMEABILIZANTE (ESTRUTURAS)</v>
          </cell>
          <cell r="C820" t="str">
            <v/>
          </cell>
          <cell r="D820" t="str">
            <v/>
          </cell>
        </row>
        <row r="821">
          <cell r="A821" t="str">
            <v>73983/001</v>
          </cell>
          <cell r="B821" t="str">
            <v>CONCRETO ESTRUTURAL VIRADO NA OBRA CONTROLE C COM IMPERMEABILIZANTE FCK=15MPA SEM LANÇAMENTO</v>
          </cell>
          <cell r="C821" t="str">
            <v>M3</v>
          </cell>
          <cell r="D821">
            <v>325.18</v>
          </cell>
        </row>
        <row r="822">
          <cell r="A822">
            <v>74004</v>
          </cell>
          <cell r="B822" t="str">
            <v>CONCRETOS-INCLUI FORNECIMENTO, LANCAMENTO NAS FORMAS, ADENSAMENTO,DESEMPENO E PREPARO DAS JUNTAS DE CONCRETAGEM.</v>
          </cell>
          <cell r="C822" t="str">
            <v/>
          </cell>
          <cell r="D822" t="str">
            <v/>
          </cell>
        </row>
        <row r="823">
          <cell r="A823" t="str">
            <v>74004/001</v>
          </cell>
          <cell r="B823" t="str">
            <v>CONCRETO NAO-ESTRUTURAL, CONSUMO 150 KG CIMENTO/M3 ( TRAÇO 1:3,5:7), PREPARO MECÂNICO EM BETONEIRA, COM LANÇAMENTO(C/ REDUTOR).</v>
          </cell>
          <cell r="C823" t="str">
            <v>M3</v>
          </cell>
          <cell r="D823">
            <v>263.02</v>
          </cell>
        </row>
        <row r="824">
          <cell r="A824" t="str">
            <v>74004/002</v>
          </cell>
          <cell r="B824" t="str">
            <v>FORNECIMENTO, LANÇAMENTO E ADENSAMENTO DE CONCRETO USINADO BOMBEADO FCK=20MPA.</v>
          </cell>
          <cell r="C824" t="str">
            <v>M3</v>
          </cell>
          <cell r="D824">
            <v>335.37</v>
          </cell>
        </row>
        <row r="825">
          <cell r="A825" t="str">
            <v>74004/003</v>
          </cell>
          <cell r="B825" t="str">
            <v>CONCRETO GROUT, FCK=14 MPA</v>
          </cell>
          <cell r="C825" t="str">
            <v>M3</v>
          </cell>
          <cell r="D825">
            <v>333.3</v>
          </cell>
        </row>
        <row r="826">
          <cell r="A826" t="str">
            <v>74004/004</v>
          </cell>
          <cell r="B826" t="str">
            <v>FORNECIMENTO DE CONCRETO USINADO BOMBEADO FCK=15MPA. (CONFORME NBR 6118, PERMITIDO APENAS PARA FUNDAÇÕES)</v>
          </cell>
          <cell r="C826" t="str">
            <v>M3</v>
          </cell>
          <cell r="D826">
            <v>300</v>
          </cell>
        </row>
        <row r="827">
          <cell r="A827">
            <v>74115</v>
          </cell>
          <cell r="B827" t="str">
            <v>CONCRETO PARA LASTRO</v>
          </cell>
          <cell r="C827" t="str">
            <v/>
          </cell>
          <cell r="D827" t="str">
            <v/>
          </cell>
        </row>
        <row r="828">
          <cell r="A828" t="str">
            <v>74115/001</v>
          </cell>
          <cell r="B828" t="str">
            <v>EXECUÇÃO DE LASTRO EM CONCRETO (1:2,5:6), PREPARO MANUAL</v>
          </cell>
          <cell r="C828" t="str">
            <v>M3</v>
          </cell>
          <cell r="D828">
            <v>294.42</v>
          </cell>
        </row>
        <row r="829">
          <cell r="A829">
            <v>74137</v>
          </cell>
          <cell r="B829" t="str">
            <v>CONCRETO USINADO C/TRANSPORTE HORIZ NA OBRA</v>
          </cell>
          <cell r="C829" t="str">
            <v/>
          </cell>
          <cell r="D829" t="str">
            <v/>
          </cell>
        </row>
        <row r="830">
          <cell r="A830" t="str">
            <v>74137/001</v>
          </cell>
          <cell r="B830" t="str">
            <v>CONCRETO IMPORTADO USINA DOSADO RACIONALMENTE 10MPA INCL TRANSPORTE HORIZONTAL ATE 20M EM CARRINHOS ADENSAMENTO E ACABAMENTO.</v>
          </cell>
          <cell r="C830" t="str">
            <v>M3</v>
          </cell>
          <cell r="D830">
            <v>311.14</v>
          </cell>
        </row>
        <row r="831">
          <cell r="A831" t="str">
            <v>74137/002</v>
          </cell>
          <cell r="B831" t="str">
            <v>CONCRETO USINADO, IMPORTADO, ESTRUTURAL FCK=15MPA INCLUS. TRANSPORTE HORIZONTAL ATÉ 20M (PROD. 2M3/H) EM CARRINHOS, ADENSAMENTO E ACABAMENTO. (CONFORME NBR 6118, PERMITIDO APENAS PARA FUNDAÇÕES)</v>
          </cell>
          <cell r="C831" t="str">
            <v>M3</v>
          </cell>
          <cell r="D831">
            <v>330.6</v>
          </cell>
        </row>
        <row r="832">
          <cell r="A832" t="str">
            <v>74137/003</v>
          </cell>
          <cell r="B832" t="str">
            <v>CONCRETO USINADO, IMPORTADO, ESTRUTURAL FCK=20MPA INCLUS. TRANSPORTE HORIZONTAL ATÉ 20M (PROD. 2M3/H) EM CARRINHOS, ADENSAMENTO E ACABAMENTO</v>
          </cell>
          <cell r="C832" t="str">
            <v>M3</v>
          </cell>
          <cell r="D832">
            <v>346.81</v>
          </cell>
        </row>
        <row r="833">
          <cell r="A833" t="str">
            <v>74137/004</v>
          </cell>
          <cell r="B833" t="str">
            <v>CONCRETO USINADO, IMPORTADO, ESTRUTURAL FCK=25MPA INCLUS. TRANSPORTE HORIZONTAL ATÉ 20M (PROD. 2M3/H) EM CARRINHOS, ADENSAMENTO E ACABAMENTO.</v>
          </cell>
          <cell r="C833" t="str">
            <v>M3</v>
          </cell>
          <cell r="D833">
            <v>371.14</v>
          </cell>
        </row>
        <row r="834">
          <cell r="A834">
            <v>74138</v>
          </cell>
          <cell r="B834" t="str">
            <v>CONCRETO BOMBEADO</v>
          </cell>
          <cell r="C834" t="str">
            <v/>
          </cell>
          <cell r="D834" t="str">
            <v/>
          </cell>
        </row>
        <row r="835">
          <cell r="A835" t="str">
            <v>74138/001</v>
          </cell>
          <cell r="B835" t="str">
            <v>CONCRETO USINADO BOMBEADO FCK=15MPA, INCLUSIVE COLOCAÇÃO, ESPALHAMENTOE ACABAMENTO. (CONFORME NBR6118 PERMITIDO APENAS EM FUNDAÇÕES)</v>
          </cell>
          <cell r="C835" t="str">
            <v>M3</v>
          </cell>
          <cell r="D835">
            <v>334.9</v>
          </cell>
        </row>
        <row r="836">
          <cell r="A836" t="str">
            <v>74138/002</v>
          </cell>
          <cell r="B836" t="str">
            <v>CONCRETO USINADO BOMBEADO FCK=20MPA, INCLUSIVE COLOCAÇÃO, ESPALHAMENTOE ACABAMENTO.</v>
          </cell>
          <cell r="C836" t="str">
            <v>M3</v>
          </cell>
          <cell r="D836">
            <v>351.93</v>
          </cell>
        </row>
        <row r="837">
          <cell r="A837" t="str">
            <v>74138/003</v>
          </cell>
          <cell r="B837" t="str">
            <v>CONCRETO USINADO BOMBEADO FCK=25MPA, INCLUSIVE COLOCAÇÃO, ESPALHAMENTOE ACABAMENTO.</v>
          </cell>
          <cell r="C837" t="str">
            <v>M3</v>
          </cell>
          <cell r="D837">
            <v>377.47</v>
          </cell>
        </row>
        <row r="838">
          <cell r="A838" t="str">
            <v>74138/004</v>
          </cell>
          <cell r="B838" t="str">
            <v>CONCRETO USINADO BOMBEADO FCK=30MPA, INCLUSIVE COLOCAÇÃO, ESPALHAMENTOE ACABAMENTO.</v>
          </cell>
          <cell r="C838" t="str">
            <v>M3</v>
          </cell>
          <cell r="D838">
            <v>409.99</v>
          </cell>
        </row>
        <row r="839">
          <cell r="A839" t="str">
            <v>74138/005</v>
          </cell>
          <cell r="B839" t="str">
            <v>CONCRETO USINADO BOMBEADO FCK=35MPA, INCLUSIVE COLOCAÇÃO, ESPALHAMENTOE ACABAMENTO.</v>
          </cell>
          <cell r="C839" t="str">
            <v>M3</v>
          </cell>
          <cell r="D839">
            <v>428.51</v>
          </cell>
        </row>
        <row r="840">
          <cell r="A840" t="str">
            <v>74138/006</v>
          </cell>
          <cell r="B840" t="str">
            <v>CONCRETO USINADO BOMBEADO FCK=15MPA, PARA ENCHIMENTO ENTRE O TUBO E CAMISA TUNEL LINE</v>
          </cell>
          <cell r="C840" t="str">
            <v>M3</v>
          </cell>
          <cell r="D840">
            <v>334.9</v>
          </cell>
        </row>
        <row r="841">
          <cell r="A841" t="str">
            <v>74138/007</v>
          </cell>
          <cell r="B841" t="str">
            <v>CONCRETO USINADO BOMBEADO FCK=18MPA, INCLUSIVE COLOCAÇÃO, ESPALHAMENTOE ACABAMEMTO. (CONFORME NBR 6118, PERMITIDO APENAS EM FUNDAÇÕES)</v>
          </cell>
          <cell r="C841" t="str">
            <v>M3</v>
          </cell>
          <cell r="D841">
            <v>347.67</v>
          </cell>
        </row>
        <row r="842">
          <cell r="A842" t="str">
            <v>74138/008</v>
          </cell>
          <cell r="B842" t="str">
            <v>CONCRETO USINADO BOMBEADO FCK=24MPA, INCLUSIVE COLOCAÇÃO, ESPALHAMENTOE ACABAMENTO.</v>
          </cell>
          <cell r="C842" t="str">
            <v>M3</v>
          </cell>
          <cell r="D842">
            <v>376.77</v>
          </cell>
        </row>
        <row r="843">
          <cell r="A843">
            <v>74157</v>
          </cell>
          <cell r="B843" t="str">
            <v>LANCAMENTO MANUAL DE CONCRETO</v>
          </cell>
          <cell r="C843" t="str">
            <v/>
          </cell>
          <cell r="D843" t="str">
            <v/>
          </cell>
        </row>
        <row r="844">
          <cell r="A844" t="str">
            <v>74157/001</v>
          </cell>
          <cell r="B844" t="str">
            <v>LANÇAMENTO E ADENSAMENTO DE CONCRETO EM FUNDAÇÕES.</v>
          </cell>
          <cell r="C844" t="str">
            <v>M3</v>
          </cell>
          <cell r="D844">
            <v>52.52</v>
          </cell>
        </row>
        <row r="845">
          <cell r="A845" t="str">
            <v>74157/002</v>
          </cell>
          <cell r="B845" t="str">
            <v>LANCAMENTO MANUAL DE CONCRETO EM ESTRUTURAS, INCL. VIBRACAO</v>
          </cell>
          <cell r="C845" t="str">
            <v>M3</v>
          </cell>
          <cell r="D845">
            <v>100.1</v>
          </cell>
        </row>
        <row r="846">
          <cell r="A846" t="str">
            <v>74157/003</v>
          </cell>
          <cell r="B846" t="str">
            <v>LANCAMENTO/APLICACAO MANUAL DE CONCRETO EM ESTRUTURAS</v>
          </cell>
          <cell r="C846" t="str">
            <v>M3</v>
          </cell>
          <cell r="D846">
            <v>99.87</v>
          </cell>
        </row>
        <row r="847">
          <cell r="A847" t="str">
            <v>74157/004</v>
          </cell>
          <cell r="B847" t="str">
            <v>LANCAMENTO/APLICACAO MANUAL DE CONCRETO EM FUNDACOES</v>
          </cell>
          <cell r="C847" t="str">
            <v>M3</v>
          </cell>
          <cell r="D847">
            <v>52.29</v>
          </cell>
        </row>
        <row r="848">
          <cell r="A848">
            <v>74251</v>
          </cell>
          <cell r="B848" t="str">
            <v>TRATAMENTO DE SUP. CONC. APARENTE C/VERNIZ 2 DEM?O</v>
          </cell>
          <cell r="C848" t="str">
            <v/>
          </cell>
          <cell r="D848" t="str">
            <v/>
          </cell>
        </row>
        <row r="849">
          <cell r="A849" t="str">
            <v>74251/001</v>
          </cell>
          <cell r="B849" t="str">
            <v>TRATAMENTO DE SUP. CONC. APARENTE C/VERNIZ</v>
          </cell>
          <cell r="C849" t="str">
            <v>M2</v>
          </cell>
          <cell r="D849">
            <v>6.01</v>
          </cell>
        </row>
        <row r="850">
          <cell r="A850">
            <v>44</v>
          </cell>
          <cell r="B850" t="str">
            <v>LAJE PRE-FABRICADA</v>
          </cell>
          <cell r="C850" t="str">
            <v/>
          </cell>
          <cell r="D850" t="str">
            <v/>
          </cell>
        </row>
        <row r="851">
          <cell r="A851">
            <v>74141</v>
          </cell>
          <cell r="B851" t="str">
            <v>LAJE PRE-MOLDADA</v>
          </cell>
          <cell r="C851" t="str">
            <v/>
          </cell>
          <cell r="D851" t="str">
            <v/>
          </cell>
        </row>
        <row r="852">
          <cell r="A852" t="str">
            <v>74141/001</v>
          </cell>
          <cell r="B852" t="str">
            <v>LAJE PRE-MOLD BETA 11 P/1KN/M2 VAOS 4,40M/INCL VIGOTAS TIJOLOS ARMADURA NEGATIVA CAPEAMENTO 3CM CONCRETO 20MPA ESCORAMENTO MATERIAL E MAO DE OBRA.</v>
          </cell>
          <cell r="C852" t="str">
            <v>M2</v>
          </cell>
          <cell r="D852">
            <v>60.89</v>
          </cell>
        </row>
        <row r="853">
          <cell r="A853">
            <v>74202</v>
          </cell>
          <cell r="B853" t="str">
            <v>LAJE PRE-MOLDADA</v>
          </cell>
          <cell r="C853" t="str">
            <v/>
          </cell>
          <cell r="D853" t="str">
            <v/>
          </cell>
        </row>
        <row r="854">
          <cell r="A854" t="str">
            <v>74202/001</v>
          </cell>
          <cell r="B854" t="str">
            <v>LAJE PRE-MOLDADA P/FORRO, SOBRECARGA 100KG/M2, VAOS ATE 3,50M/E=8CM, C/LAJOTAS E CAP.C/CONC FCK=20MPA, 3CM, INTER-EIXO 38CM, C/ESCORAMENTO (REAPR.3X) E FERRAGEM NEGATIVA</v>
          </cell>
          <cell r="C854" t="str">
            <v>M2</v>
          </cell>
          <cell r="D854">
            <v>54.9</v>
          </cell>
        </row>
        <row r="855">
          <cell r="A855" t="str">
            <v>74202/002</v>
          </cell>
          <cell r="B855" t="str">
            <v>LAJE PRE-MOLDADA P/PISO, SOBRECARGA 200KG/M2, VAOS ATE 3,50M/E=8CM, C/LAJOTAS E CAP.C/CONC FCK=20MPA, 4CM, INTER-EIXO 38CM, C/ESCORAMENTO (REAPR.3X) E FERRAGEM NEGATIVA</v>
          </cell>
          <cell r="C855" t="str">
            <v>M2</v>
          </cell>
          <cell r="D855">
            <v>62.06</v>
          </cell>
        </row>
        <row r="856">
          <cell r="A856">
            <v>247</v>
          </cell>
          <cell r="B856" t="str">
            <v>EMBASAMENTOS</v>
          </cell>
          <cell r="C856" t="str">
            <v/>
          </cell>
          <cell r="D856" t="str">
            <v/>
          </cell>
        </row>
        <row r="857">
          <cell r="A857">
            <v>6122</v>
          </cell>
          <cell r="B857" t="str">
            <v>EMBASAMENTO C/PEDRA ARGAMASSADA UTILIZANDO ARG.CIM/AREIA 1:4</v>
          </cell>
          <cell r="C857" t="str">
            <v>M3</v>
          </cell>
          <cell r="D857">
            <v>262.23</v>
          </cell>
        </row>
        <row r="858">
          <cell r="A858">
            <v>73817</v>
          </cell>
          <cell r="B858" t="str">
            <v>EMBASAMENTO DE MATERIAL GRANULAR</v>
          </cell>
          <cell r="C858" t="str">
            <v/>
          </cell>
          <cell r="D858" t="str">
            <v/>
          </cell>
        </row>
        <row r="859">
          <cell r="A859" t="str">
            <v>73817/001</v>
          </cell>
          <cell r="B859" t="str">
            <v>EMBASAMENTO DE MATERIAL GRANULAR - PO DE PEDRA</v>
          </cell>
          <cell r="C859" t="str">
            <v>M3</v>
          </cell>
          <cell r="D859">
            <v>106.02</v>
          </cell>
        </row>
        <row r="860">
          <cell r="A860" t="str">
            <v>73817/002</v>
          </cell>
          <cell r="B860" t="str">
            <v>EMBASAMENTO DE MATERIAL GRANULAR - RACHAO</v>
          </cell>
          <cell r="C860" t="str">
            <v>M3</v>
          </cell>
          <cell r="D860">
            <v>115.35</v>
          </cell>
        </row>
        <row r="861">
          <cell r="A861">
            <v>74078</v>
          </cell>
          <cell r="B861" t="str">
            <v>AGULHAMENTO DE PEDRA MARROADA NO FUNDO DE VALAS</v>
          </cell>
          <cell r="C861" t="str">
            <v/>
          </cell>
          <cell r="D861" t="str">
            <v/>
          </cell>
        </row>
        <row r="862">
          <cell r="A862" t="str">
            <v>74078/001</v>
          </cell>
          <cell r="B862" t="str">
            <v>AGULHAMENTO FUNDO DE VALAS C/MACO 30KG PEDRA-DE-MAO H=10CM</v>
          </cell>
          <cell r="C862" t="str">
            <v>M2</v>
          </cell>
          <cell r="D862">
            <v>18.47</v>
          </cell>
        </row>
        <row r="863">
          <cell r="A863" t="str">
            <v>74078/002</v>
          </cell>
          <cell r="B863" t="str">
            <v>AGULHAMENTO FUNDO DE VALAS C/MACO 30KG PEDRA-DE-MAO H=5CM</v>
          </cell>
          <cell r="C863" t="str">
            <v>M2</v>
          </cell>
          <cell r="D863">
            <v>9.23</v>
          </cell>
        </row>
        <row r="864">
          <cell r="A864">
            <v>296</v>
          </cell>
          <cell r="B864" t="str">
            <v>CINTAS E VERGAS</v>
          </cell>
          <cell r="C864" t="str">
            <v/>
          </cell>
          <cell r="D864" t="str">
            <v/>
          </cell>
        </row>
        <row r="865">
          <cell r="A865">
            <v>73995</v>
          </cell>
          <cell r="B865" t="str">
            <v>CINTAS CONCRETO</v>
          </cell>
          <cell r="C865" t="str">
            <v/>
          </cell>
          <cell r="D865" t="str">
            <v/>
          </cell>
        </row>
        <row r="866">
          <cell r="A866" t="str">
            <v>73995/001</v>
          </cell>
          <cell r="B866" t="str">
            <v>CINTA DE AMARRAÇÃO EM CONCRETO ARMADO FCK=20MPA CONTROLE ”C”.PREP.MECANICO NA OBRA, AÇO(55KG/M3), FORMAS MADEIRA C/ MONT/DESMON E LANCAMENTO/VIBRACAO MANUAL</v>
          </cell>
          <cell r="C866" t="str">
            <v>M3</v>
          </cell>
          <cell r="D866">
            <v>1169.1500000000001</v>
          </cell>
        </row>
        <row r="867">
          <cell r="A867">
            <v>74099</v>
          </cell>
          <cell r="B867" t="str">
            <v>CONCRETO ARMADO FCK=15MPA PREP. MECANICO FORMA CANALETA (15X20X20),ACOCA 60 ATE 3/16 = 45,13 KG/M3</v>
          </cell>
          <cell r="C867" t="str">
            <v/>
          </cell>
          <cell r="D867" t="str">
            <v/>
          </cell>
        </row>
        <row r="868">
          <cell r="A868" t="str">
            <v>74099/001</v>
          </cell>
          <cell r="B868" t="str">
            <v>VERGA, CONTRAVERGA, OU CINTA EM CONCRETO ARMADO FCK=20MPA, PREP. MECANICO, FORMA CANALETA (15X20X20), AÇO CA 60 5.0 (TAXA DE FERRAGEM = 45,13 KG/M3).</v>
          </cell>
          <cell r="C868" t="str">
            <v>M3</v>
          </cell>
          <cell r="D868">
            <v>840.44</v>
          </cell>
        </row>
        <row r="869">
          <cell r="A869">
            <v>74200</v>
          </cell>
          <cell r="B869" t="str">
            <v>VERGA CONCRETO ARMADO</v>
          </cell>
          <cell r="C869" t="str">
            <v/>
          </cell>
          <cell r="D869" t="str">
            <v/>
          </cell>
        </row>
        <row r="870">
          <cell r="A870" t="str">
            <v>74200/001</v>
          </cell>
          <cell r="B870" t="str">
            <v>VERGA 10X10CM EM CONCRETO PRÉ-MOLDADO FCK=20MPA (PREPARO COM BETONEIRA) AÇO CA60, BITOLA FINA, INCLUSIVE FORMAS TABUA 3A.</v>
          </cell>
          <cell r="C870" t="str">
            <v>M</v>
          </cell>
          <cell r="D870">
            <v>10.74</v>
          </cell>
        </row>
        <row r="871">
          <cell r="A871">
            <v>301</v>
          </cell>
          <cell r="B871" t="str">
            <v>ESTRUTURAS DIVERSAS</v>
          </cell>
          <cell r="C871" t="str">
            <v/>
          </cell>
          <cell r="D871" t="str">
            <v/>
          </cell>
        </row>
        <row r="872">
          <cell r="A872">
            <v>71623</v>
          </cell>
          <cell r="B872" t="str">
            <v>CHAPIM DE CONCRETO APARENTE COM ACABAMENTO DESEMPENADO, FORMA DE COMPENSADO PLASTIFICADO (MADEIRIT ) DE 14 X 10 CM, FUNDIDO NO LOCAL.</v>
          </cell>
          <cell r="C872" t="str">
            <v>M</v>
          </cell>
          <cell r="D872">
            <v>17.13</v>
          </cell>
        </row>
        <row r="873">
          <cell r="A873">
            <v>74081</v>
          </cell>
          <cell r="B873" t="str">
            <v>PILAR MADEIRA DE LEI</v>
          </cell>
          <cell r="C873" t="str">
            <v/>
          </cell>
          <cell r="D873" t="str">
            <v/>
          </cell>
        </row>
        <row r="874">
          <cell r="A874" t="str">
            <v>74081/001</v>
          </cell>
          <cell r="B874" t="str">
            <v>PILAR MADEIRA DE LEI 15X15X100CM COLOCADO, INCLUSIVE BASE CONCRETO</v>
          </cell>
          <cell r="C874" t="str">
            <v>M</v>
          </cell>
          <cell r="D874">
            <v>62.04</v>
          </cell>
        </row>
        <row r="875">
          <cell r="A875">
            <v>74112</v>
          </cell>
          <cell r="B875" t="str">
            <v>LAJE MACICA CONCRETO FCK=25MPA E=8CM, INCL. FORMA PLASTIFICADA 18MM /ESCORAMENTO MAD SERRADA C/REAP. 12X E 95,0KG ACO CA-50/60 /M3</v>
          </cell>
          <cell r="C875" t="str">
            <v/>
          </cell>
          <cell r="D875" t="str">
            <v/>
          </cell>
        </row>
        <row r="876">
          <cell r="A876" t="str">
            <v>74112/001</v>
          </cell>
          <cell r="B876" t="str">
            <v>LAJE MACICA CONCRETO FCK=25MPA E=8CM, INCL. FORMA PLASTIFICADA 18MM /ESCORAMENTO MAD SERRADA C/REAP. 12X E 95,0KG ACO CA-50/60 /M3</v>
          </cell>
          <cell r="C876" t="str">
            <v>M3</v>
          </cell>
          <cell r="D876">
            <v>1366.57</v>
          </cell>
        </row>
        <row r="877">
          <cell r="A877">
            <v>74144</v>
          </cell>
          <cell r="B877" t="str">
            <v>PILAR E SUPORTE CAIXA D AGUA EM MADEIRA 1A CASAS HP</v>
          </cell>
          <cell r="C877" t="str">
            <v/>
          </cell>
          <cell r="D877" t="str">
            <v/>
          </cell>
        </row>
        <row r="878">
          <cell r="A878" t="str">
            <v>74144/001</v>
          </cell>
          <cell r="B878" t="str">
            <v>PILAR EM MADEIRA 1A (15X15X2,70CM) INCL 3 DEMAOS VERNIZ SEM COLOCACAO</v>
          </cell>
          <cell r="C878" t="str">
            <v>UN</v>
          </cell>
          <cell r="D878">
            <v>102.65</v>
          </cell>
        </row>
        <row r="879">
          <cell r="A879" t="str">
            <v>74144/002</v>
          </cell>
          <cell r="B879" t="str">
            <v>SUPORTE APOIO CAIXA D AGUA BARROTES MADEIRA DE 1</v>
          </cell>
          <cell r="C879" t="str">
            <v>UN</v>
          </cell>
          <cell r="D879">
            <v>16.45</v>
          </cell>
        </row>
        <row r="880">
          <cell r="A880" t="str">
            <v>IMPE</v>
          </cell>
          <cell r="B880" t="str">
            <v>IMPERMEABILIZACOES E PROTECOES DIVERSAS</v>
          </cell>
          <cell r="C880" t="str">
            <v/>
          </cell>
          <cell r="D880" t="str">
            <v/>
          </cell>
        </row>
        <row r="881">
          <cell r="A881">
            <v>138</v>
          </cell>
          <cell r="B881" t="str">
            <v>IMPERMEABILIZACAO COM ARGAMASSA</v>
          </cell>
          <cell r="C881" t="str">
            <v/>
          </cell>
          <cell r="D881" t="str">
            <v/>
          </cell>
        </row>
        <row r="882">
          <cell r="A882">
            <v>5968</v>
          </cell>
          <cell r="B882" t="str">
            <v>IMPERMEABILIZACAO EM BASE ALVENARIA ARGAMASSA TRACO 1:3 (CIMENTO E AREIA MEDIA) ESPESSURA 2CM COM IMPERMEABILIZANTE</v>
          </cell>
          <cell r="C882" t="str">
            <v>M2</v>
          </cell>
          <cell r="D882">
            <v>21.7</v>
          </cell>
        </row>
        <row r="883">
          <cell r="A883">
            <v>6130</v>
          </cell>
          <cell r="B883" t="str">
            <v>IMPERMEABILIZACAO EM PISOS COM ARGAMASSA TRACO 1:4 (CIMENTO E AREIA GROSSA) ESPESSURA 2,5CM COM IMPERMEABILIZANTE</v>
          </cell>
          <cell r="C883" t="str">
            <v>M2</v>
          </cell>
          <cell r="D883">
            <v>13.6</v>
          </cell>
        </row>
        <row r="884">
          <cell r="A884">
            <v>74000</v>
          </cell>
          <cell r="B884" t="str">
            <v>IMPERMEABILIZACAO RIGIDA C/ARG. CIM/AREIA + IMPERMEABILIZANTE</v>
          </cell>
          <cell r="C884" t="str">
            <v/>
          </cell>
          <cell r="D884" t="str">
            <v/>
          </cell>
        </row>
        <row r="885">
          <cell r="A885" t="str">
            <v>74000/001</v>
          </cell>
          <cell r="B885" t="str">
            <v>IMPERMEABILIZACAO COM ARMAGASSA TRACO 1:3 (CIMENTO E AREIA GROSSA) ESPESSURA 2,5CM COM IMPERMEABILIZANTE BASE HIDROFUGA</v>
          </cell>
          <cell r="C885" t="str">
            <v>M2</v>
          </cell>
          <cell r="D885">
            <v>28.27</v>
          </cell>
        </row>
        <row r="886">
          <cell r="A886">
            <v>141</v>
          </cell>
          <cell r="B886" t="str">
            <v>IMPERMEABILIZACAO COM MANTA</v>
          </cell>
          <cell r="C886" t="str">
            <v/>
          </cell>
          <cell r="D886" t="str">
            <v/>
          </cell>
        </row>
        <row r="887">
          <cell r="A887">
            <v>68053</v>
          </cell>
          <cell r="B887" t="str">
            <v>LONA PLASTICA PRETA, ESPESSURA 150 MICRAS - FORNECIMENTO E COLOCAÇÃO</v>
          </cell>
          <cell r="C887" t="str">
            <v>M2</v>
          </cell>
          <cell r="D887">
            <v>2.52</v>
          </cell>
        </row>
        <row r="888">
          <cell r="A888">
            <v>73753</v>
          </cell>
          <cell r="B888" t="str">
            <v>IMPERMEABILIZACAO DE TERRACOS E LAJES</v>
          </cell>
          <cell r="C888" t="str">
            <v/>
          </cell>
          <cell r="D888" t="str">
            <v/>
          </cell>
        </row>
        <row r="889">
          <cell r="A889" t="str">
            <v>73753/001</v>
          </cell>
          <cell r="B889" t="str">
            <v>IMPERMEABILIZACAO COM MANTA ASFALTICA ESPESSURA 3MM PROTEGIDA COM FILME DE ALUMINIO GOFRADO ESPESSURA 0,8MM, INCLUSO EMULSAO ASFALTICA</v>
          </cell>
          <cell r="C889" t="str">
            <v>M2</v>
          </cell>
          <cell r="D889">
            <v>48.28</v>
          </cell>
        </row>
        <row r="890">
          <cell r="A890" t="str">
            <v>73753/002</v>
          </cell>
          <cell r="B890" t="str">
            <v>IMPERMEABILIZACAO COM MANTA BUTILICA ESPESSURA 0,8MM, INCLUSO CINTA DECALDEACAO E COLA ADESIVA</v>
          </cell>
          <cell r="C890" t="str">
            <v>M2</v>
          </cell>
          <cell r="D890">
            <v>82.68</v>
          </cell>
        </row>
        <row r="891">
          <cell r="A891">
            <v>73971</v>
          </cell>
          <cell r="B891" t="str">
            <v>IMPERMEABILIZACAO C/MANTA TORODIM 4MM</v>
          </cell>
          <cell r="C891" t="str">
            <v/>
          </cell>
          <cell r="D891" t="str">
            <v/>
          </cell>
        </row>
        <row r="892">
          <cell r="A892" t="str">
            <v>73971/001</v>
          </cell>
          <cell r="B892" t="str">
            <v>IMPERMEABILIZACAO COM MANTA ASFALTICA 4MM</v>
          </cell>
          <cell r="C892" t="str">
            <v>M2</v>
          </cell>
          <cell r="D892">
            <v>33.56</v>
          </cell>
        </row>
        <row r="893">
          <cell r="A893">
            <v>74031</v>
          </cell>
          <cell r="B893" t="str">
            <v>MANTA GEOTEXTIL TP BIDIM</v>
          </cell>
          <cell r="C893" t="str">
            <v/>
          </cell>
          <cell r="D893" t="str">
            <v/>
          </cell>
        </row>
        <row r="894">
          <cell r="A894" t="str">
            <v>74031/001</v>
          </cell>
          <cell r="B894" t="str">
            <v>MANTA GEOTEXTIL NÃO-TECIDO 100% POLIESTER</v>
          </cell>
          <cell r="C894" t="str">
            <v>M2</v>
          </cell>
          <cell r="D894">
            <v>17.66</v>
          </cell>
        </row>
        <row r="895">
          <cell r="A895">
            <v>74033</v>
          </cell>
          <cell r="B895" t="str">
            <v>ESTABILIZAÇÃO DE SOLO COM GEOMEMBRANA</v>
          </cell>
          <cell r="C895" t="str">
            <v/>
          </cell>
          <cell r="D895" t="str">
            <v/>
          </cell>
        </row>
        <row r="896">
          <cell r="A896" t="str">
            <v>74033/001</v>
          </cell>
          <cell r="B896" t="str">
            <v>GEOMEMBRANA LISA PEAD ESPESSURA 2MM</v>
          </cell>
          <cell r="C896" t="str">
            <v>M2</v>
          </cell>
          <cell r="D896">
            <v>27.22</v>
          </cell>
        </row>
        <row r="897">
          <cell r="A897">
            <v>144</v>
          </cell>
          <cell r="B897" t="str">
            <v>IMPERMEABILIZACAO COM CIMENTO CRISTALIZADO</v>
          </cell>
          <cell r="C897" t="str">
            <v/>
          </cell>
          <cell r="D897" t="str">
            <v/>
          </cell>
        </row>
        <row r="898">
          <cell r="A898">
            <v>73929</v>
          </cell>
          <cell r="B898" t="str">
            <v>CIMENTO ESPECIAL CRISTALIZANTE DENVERLIT C/EMULSAO ADESIVA DENVERFIX -DENVER-1 DEMAO P/SUB SOLO/BALDRAMES/GALERIAS/JARDINEIRAS/ETC</v>
          </cell>
          <cell r="C898" t="str">
            <v/>
          </cell>
          <cell r="D898" t="str">
            <v/>
          </cell>
        </row>
        <row r="899">
          <cell r="A899" t="str">
            <v>73929/001</v>
          </cell>
          <cell r="B899" t="str">
            <v>CIMENTO ESPECIAL CRISTALIZANTE COM ADESIVO LIQUIDO DE ALTA PERFORMANCEA BASE DE RESINA ACRÍLICA, UMA DEMAO</v>
          </cell>
          <cell r="C899" t="str">
            <v>M2</v>
          </cell>
          <cell r="D899">
            <v>13.99</v>
          </cell>
        </row>
        <row r="900">
          <cell r="A900" t="str">
            <v>73929/002</v>
          </cell>
          <cell r="B900" t="str">
            <v>CIMENTO ESPECIAL CRISTALIZANTE COM ADESIVO LIQUIDO DE ALTA PERFORMANCEA BASE DE RESINA ACRÍLICA, TRES DEMAOS</v>
          </cell>
          <cell r="C900" t="str">
            <v>M2</v>
          </cell>
          <cell r="D900">
            <v>41.97</v>
          </cell>
        </row>
        <row r="901">
          <cell r="A901" t="str">
            <v>73929/003</v>
          </cell>
          <cell r="B901" t="str">
            <v>IMPERMEABILIZACAO COM PO CRISTALIZANTE COM ADITIVO PEGA RAPIDA E SELADOR PARA AREAS SUJEITAS A PRESSAO DE LENCOL FREATICO</v>
          </cell>
          <cell r="C901" t="str">
            <v>M2</v>
          </cell>
          <cell r="D901">
            <v>35.07</v>
          </cell>
        </row>
        <row r="902">
          <cell r="A902" t="str">
            <v>73929/004</v>
          </cell>
          <cell r="B902" t="str">
            <v>IMPERMEABILIZACAO COM CIMENTO CRISTALIZANTE COM EMULSAO ADESIVA PARA ESTRUTURA ENTERRADA, PROFUNDIDADE ATE 7M</v>
          </cell>
          <cell r="C902" t="str">
            <v>M2</v>
          </cell>
          <cell r="D902">
            <v>26.24</v>
          </cell>
        </row>
        <row r="903">
          <cell r="A903">
            <v>145</v>
          </cell>
          <cell r="B903" t="str">
            <v>IMPERMEABILIZACAO BETUMINOSA C/EMULSAO ASFALTICA E ACRILICA</v>
          </cell>
          <cell r="C903" t="str">
            <v/>
          </cell>
          <cell r="D903" t="str">
            <v/>
          </cell>
        </row>
        <row r="904">
          <cell r="A904">
            <v>72075</v>
          </cell>
          <cell r="B904" t="str">
            <v>IMPERMEABILIZACAO SEMI-FLEXIVEL COM TINTA ASFALTICA EM SUPERFICIES LISAS DE PEQUENAS DIMENSOES</v>
          </cell>
          <cell r="C904" t="str">
            <v>M2</v>
          </cell>
          <cell r="D904">
            <v>5.79</v>
          </cell>
        </row>
        <row r="905">
          <cell r="A905">
            <v>73762</v>
          </cell>
          <cell r="B905" t="str">
            <v>IMPERMEABILIZACAO DE TERRACOS E LAJES</v>
          </cell>
          <cell r="C905" t="str">
            <v/>
          </cell>
          <cell r="D905" t="str">
            <v/>
          </cell>
        </row>
        <row r="906">
          <cell r="A906" t="str">
            <v>73762/001</v>
          </cell>
          <cell r="B906" t="str">
            <v>IMPERMEABILIZACAO DE LAJE COM ASFALTO ELASTOMERICO, INCLUSO PRIMER E VEU DE POLIESTER.</v>
          </cell>
          <cell r="C906" t="str">
            <v>M2</v>
          </cell>
          <cell r="D906">
            <v>48.67</v>
          </cell>
        </row>
        <row r="907">
          <cell r="A907" t="str">
            <v>73762/002</v>
          </cell>
          <cell r="B907" t="str">
            <v>IMPERMEABILIZACAO DE LAJE COM EMULSAO ACRILICA SOBRE CIMENTO CRISTALIZANTE, INCLUSO VEU DE FIBRA DE VIDRO</v>
          </cell>
          <cell r="C907" t="str">
            <v>M2</v>
          </cell>
          <cell r="D907">
            <v>35.1</v>
          </cell>
        </row>
        <row r="908">
          <cell r="A908" t="str">
            <v>73762/003</v>
          </cell>
          <cell r="B908" t="str">
            <v>IMPERMEABILIZACAO DE LAJE COM EMULSAO ACRILICA ESTILENADA COM TELA SOBRE CIMENTO CRISTALIZANTE, INCLUSO EMULSAO ADESIVA DE BASE ACRILICA</v>
          </cell>
          <cell r="C908" t="str">
            <v>M2</v>
          </cell>
          <cell r="D908">
            <v>57.69</v>
          </cell>
        </row>
        <row r="909">
          <cell r="A909" t="str">
            <v>73762/004</v>
          </cell>
          <cell r="B909" t="str">
            <v>IMPERMEABILIZACAO DE LAJE COM ASFALTO ELASTOMERICO, SETE DEMAOS, INCLUSO PRIMER E VEU DE FIBRA DE VIDRO</v>
          </cell>
          <cell r="C909" t="str">
            <v>M2</v>
          </cell>
          <cell r="D909">
            <v>62.73</v>
          </cell>
        </row>
        <row r="910">
          <cell r="A910">
            <v>73830</v>
          </cell>
          <cell r="B910" t="str">
            <v>IMPERMEABILIZACAO DE TALUDES</v>
          </cell>
          <cell r="C910" t="str">
            <v/>
          </cell>
          <cell r="D910" t="str">
            <v/>
          </cell>
        </row>
        <row r="911">
          <cell r="A911" t="str">
            <v>73830/001</v>
          </cell>
          <cell r="B911" t="str">
            <v>IMPERMEABILIZACAO DE TALUDES COM REVESTIMENTO IMPERMEABILIZANTE SEMI-FLEXIVEL BI-COMPONENTE</v>
          </cell>
          <cell r="C911" t="str">
            <v>M2</v>
          </cell>
          <cell r="D911">
            <v>7.11</v>
          </cell>
        </row>
        <row r="912">
          <cell r="A912">
            <v>74066</v>
          </cell>
          <cell r="B912" t="str">
            <v>IMPERMEABILIZACAO FLEXIVEL</v>
          </cell>
          <cell r="C912" t="str">
            <v/>
          </cell>
          <cell r="D912" t="str">
            <v/>
          </cell>
        </row>
        <row r="913">
          <cell r="A913" t="str">
            <v>74066/001</v>
          </cell>
          <cell r="B913" t="str">
            <v>IMPERMEABILIZACAO FLEXIVEL A BASE DE ELASTOMERO PARA MARQUISES, TERRACOS, CALHAS, LAJES E JARDINEIRAS, 3 DEMAOS</v>
          </cell>
          <cell r="C913" t="str">
            <v>M2</v>
          </cell>
          <cell r="D913">
            <v>33.200000000000003</v>
          </cell>
        </row>
        <row r="914">
          <cell r="A914" t="str">
            <v>74066/002</v>
          </cell>
          <cell r="B914" t="str">
            <v>IMPERMEABILIZACAO FLEXIVEL A BASE ACRILICA PARA CALHAS, LAJES, JARDINEIRAS E MARQUISES, SEIS DEMAOS</v>
          </cell>
          <cell r="C914" t="str">
            <v>M2</v>
          </cell>
          <cell r="D914">
            <v>149.44</v>
          </cell>
        </row>
        <row r="915">
          <cell r="A915">
            <v>74096</v>
          </cell>
          <cell r="B915" t="str">
            <v>IMPERMEABILIZACAO DE AREA MOLHADA</v>
          </cell>
          <cell r="C915" t="str">
            <v/>
          </cell>
          <cell r="D915" t="str">
            <v/>
          </cell>
        </row>
        <row r="916">
          <cell r="A916" t="str">
            <v>74096/001</v>
          </cell>
          <cell r="B916" t="str">
            <v>IMPERMEABILIZACAO COM ASFALTO ELASTOMERICO EM CALHAS E LAJES DESCOBERTAS, 3 DEMAOS, ESTRUTURADO COM VEU DE POLIESTER</v>
          </cell>
          <cell r="C916" t="str">
            <v>M2</v>
          </cell>
          <cell r="D916">
            <v>30.24</v>
          </cell>
        </row>
        <row r="917">
          <cell r="A917">
            <v>74097</v>
          </cell>
          <cell r="B917" t="str">
            <v>IMPERMEABILIZACAO CALHAS/LAJES DESCOBERTAS</v>
          </cell>
          <cell r="C917" t="str">
            <v/>
          </cell>
          <cell r="D917" t="str">
            <v/>
          </cell>
        </row>
        <row r="918">
          <cell r="A918" t="str">
            <v>74097/001</v>
          </cell>
          <cell r="B918" t="str">
            <v>IMPERMEABILIZACAO COM ASFALTO ELASTOMERICO EM CALHAS E LAJES DESCOBERTAS, TRES DEMAOS</v>
          </cell>
          <cell r="C918" t="str">
            <v>M2</v>
          </cell>
          <cell r="D918">
            <v>18.309999999999999</v>
          </cell>
        </row>
        <row r="919">
          <cell r="A919">
            <v>74106</v>
          </cell>
          <cell r="B919" t="str">
            <v>IMPERMEAB. DE FUNDACOES/BALDRAMES/MUROS DE ARRIMO/ALICERCES E REVEST.EM CONTATO C/SOLO - UTILIZ. TINTA BETUMINOSA TIPO NEUTROLIN / 2DEMAOS</v>
          </cell>
          <cell r="C919" t="str">
            <v/>
          </cell>
          <cell r="D919" t="str">
            <v/>
          </cell>
        </row>
        <row r="920">
          <cell r="A920" t="str">
            <v>74106/001</v>
          </cell>
          <cell r="B920" t="str">
            <v>IMPERMEABILIZACAO COM TINTA BETUMINOSA EM FUNDACOES, BALDRAMES E MUROSDE ARRIMO, DUAS DEMAOS</v>
          </cell>
          <cell r="C920" t="str">
            <v>M2</v>
          </cell>
          <cell r="D920">
            <v>5.15</v>
          </cell>
        </row>
        <row r="921">
          <cell r="A921">
            <v>146</v>
          </cell>
          <cell r="B921" t="str">
            <v>IMPERMEABILIZACAO COM PINTURA</v>
          </cell>
          <cell r="C921" t="str">
            <v/>
          </cell>
          <cell r="D921" t="str">
            <v/>
          </cell>
        </row>
        <row r="922">
          <cell r="A922">
            <v>73872</v>
          </cell>
          <cell r="B922" t="str">
            <v>IMPERMEABILIZACAO COM RESINA EPOXI</v>
          </cell>
          <cell r="C922" t="str">
            <v/>
          </cell>
          <cell r="D922" t="str">
            <v/>
          </cell>
        </row>
        <row r="923">
          <cell r="A923" t="str">
            <v>73872/001</v>
          </cell>
          <cell r="B923" t="str">
            <v>PINTURA IMPERMEABILIZANTE COM TINTA A BASE DE RESINA EPOXI ALCATRAO, UMA DEMAO</v>
          </cell>
          <cell r="C923" t="str">
            <v>M2</v>
          </cell>
          <cell r="D923">
            <v>15.69</v>
          </cell>
        </row>
        <row r="924">
          <cell r="A924" t="str">
            <v>73872/002</v>
          </cell>
          <cell r="B924" t="str">
            <v>PINTURA IMPERMEABILIZANTE COM TINTA A BASE DE RESINA EPOXI ALCATRAO, DUAS DEMAOS</v>
          </cell>
          <cell r="C924" t="str">
            <v>M2</v>
          </cell>
          <cell r="D924">
            <v>30.54</v>
          </cell>
        </row>
        <row r="925">
          <cell r="A925">
            <v>147</v>
          </cell>
          <cell r="B925" t="str">
            <v>IMPERMEABILIZACAO COM MASTIQUE</v>
          </cell>
          <cell r="C925" t="str">
            <v/>
          </cell>
          <cell r="D925" t="str">
            <v/>
          </cell>
        </row>
        <row r="926">
          <cell r="A926">
            <v>72124</v>
          </cell>
          <cell r="B926" t="str">
            <v>IMPERMEABILIZACAO COM MASTIQUE ELASTICO A BASE DE SILICONE</v>
          </cell>
          <cell r="C926" t="str">
            <v>DM3</v>
          </cell>
          <cell r="D926">
            <v>68.42</v>
          </cell>
        </row>
        <row r="927">
          <cell r="A927">
            <v>74025</v>
          </cell>
          <cell r="B927" t="str">
            <v>CONSERVACAO DE CALHAS DE CONCRETO - PAR</v>
          </cell>
          <cell r="C927" t="str">
            <v/>
          </cell>
          <cell r="D927" t="str">
            <v/>
          </cell>
        </row>
        <row r="928">
          <cell r="A928" t="str">
            <v>74025/001</v>
          </cell>
          <cell r="B928" t="str">
            <v>IMPERMEABILIZACAO DE CALHAS DE CONCRETO COM MASTIQUE BETUMINOSO A FRIO</v>
          </cell>
          <cell r="C928" t="str">
            <v>M</v>
          </cell>
          <cell r="D928">
            <v>24.31</v>
          </cell>
        </row>
        <row r="929">
          <cell r="A929">
            <v>74121</v>
          </cell>
          <cell r="B929" t="str">
            <v>JUNTA DE DILATACAO</v>
          </cell>
          <cell r="C929" t="str">
            <v/>
          </cell>
          <cell r="D929" t="str">
            <v/>
          </cell>
        </row>
        <row r="930">
          <cell r="A930" t="str">
            <v>74121/001</v>
          </cell>
          <cell r="B930" t="str">
            <v>JUNTA DE DILATACAO COM SELANTE ELASTICO MONOCOMPONENTE A BASE DE POLIURETANO 1X1CM</v>
          </cell>
          <cell r="C930" t="str">
            <v>M</v>
          </cell>
          <cell r="D930">
            <v>19.41</v>
          </cell>
        </row>
        <row r="931">
          <cell r="A931">
            <v>74190</v>
          </cell>
          <cell r="B931" t="str">
            <v>IMPERMEABILIZACAO DE LAJES</v>
          </cell>
          <cell r="C931" t="str">
            <v/>
          </cell>
          <cell r="D931" t="str">
            <v/>
          </cell>
        </row>
        <row r="932">
          <cell r="A932" t="str">
            <v>74190/001</v>
          </cell>
          <cell r="B932" t="str">
            <v>IMPERMEABILIZACAO COM MASTIQUE BETUMINOSO A FRIO EM LAJES SUPERIORES</v>
          </cell>
          <cell r="C932" t="str">
            <v>M2</v>
          </cell>
          <cell r="D932">
            <v>81.31</v>
          </cell>
        </row>
        <row r="933">
          <cell r="A933">
            <v>150</v>
          </cell>
          <cell r="B933" t="str">
            <v>PROTECAO DE SUPERFICIE COM ARGAMASSA</v>
          </cell>
          <cell r="C933" t="str">
            <v/>
          </cell>
          <cell r="D933" t="str">
            <v/>
          </cell>
        </row>
        <row r="934">
          <cell r="A934">
            <v>73635</v>
          </cell>
          <cell r="B934" t="str">
            <v>PROTECAO MECANICA COM ARGAMASSA TRACO 1:3 (CIMENTO E AREIA), ESPESSURA2 CM</v>
          </cell>
          <cell r="C934" t="str">
            <v>M2</v>
          </cell>
          <cell r="D934">
            <v>9.9499999999999993</v>
          </cell>
        </row>
        <row r="935">
          <cell r="A935" t="str">
            <v>INEL</v>
          </cell>
          <cell r="B935" t="str">
            <v>INSTALACAO ELETRICA/ELETRIFICACAO E ILUMINACAO EXTERNA</v>
          </cell>
          <cell r="C935" t="str">
            <v/>
          </cell>
          <cell r="D935" t="str">
            <v/>
          </cell>
        </row>
        <row r="936">
          <cell r="A936">
            <v>165</v>
          </cell>
          <cell r="B936" t="str">
            <v>ELETRODUTOS/CALHAS PARA LEITO DE CABOS</v>
          </cell>
          <cell r="C936" t="str">
            <v/>
          </cell>
          <cell r="D936" t="str">
            <v/>
          </cell>
        </row>
        <row r="937">
          <cell r="A937">
            <v>40802</v>
          </cell>
          <cell r="B937" t="str">
            <v>ELETRODUTO DE PVC RIGIDO SOLDAVEL 25MM (1"), FORNECIMENTO E INSTALACAO</v>
          </cell>
          <cell r="C937" t="str">
            <v>M</v>
          </cell>
          <cell r="D937">
            <v>9.19</v>
          </cell>
        </row>
        <row r="938">
          <cell r="A938">
            <v>55858</v>
          </cell>
          <cell r="B938" t="str">
            <v>ELETRODUTO DE FERRO ESMALTADO LEVE 3/4" , FORNECIMENTO E INSTALACAO</v>
          </cell>
          <cell r="C938" t="str">
            <v>M</v>
          </cell>
          <cell r="D938">
            <v>15.06</v>
          </cell>
        </row>
        <row r="939">
          <cell r="A939">
            <v>55859</v>
          </cell>
          <cell r="B939" t="str">
            <v>ELETRODUTO DE FERRO ESMALTADO LEVE 1" , FORNECIMENTO E INSTALACAO</v>
          </cell>
          <cell r="C939" t="str">
            <v>M</v>
          </cell>
          <cell r="D939">
            <v>18.2</v>
          </cell>
        </row>
        <row r="940">
          <cell r="A940">
            <v>55860</v>
          </cell>
          <cell r="B940" t="str">
            <v>ELETRODUTO DE FERRO ESMALTADO PESADO 1 1/2", FORNECIMENTO E INSTALACAO</v>
          </cell>
          <cell r="C940" t="str">
            <v>M</v>
          </cell>
          <cell r="D940">
            <v>28.41</v>
          </cell>
        </row>
        <row r="941">
          <cell r="A941">
            <v>55861</v>
          </cell>
          <cell r="B941" t="str">
            <v>ELETRODUTO DE FERRO ESMALTADO PESADO 2", FORNECIMENTO E INSTALACAO</v>
          </cell>
          <cell r="C941" t="str">
            <v>M</v>
          </cell>
          <cell r="D941">
            <v>35.130000000000003</v>
          </cell>
        </row>
        <row r="942">
          <cell r="A942">
            <v>55862</v>
          </cell>
          <cell r="B942" t="str">
            <v>ELETRODUTO DE FERRO ESMALTADO PESADO 4", FORNECIMENTO E INSTALACAO</v>
          </cell>
          <cell r="C942" t="str">
            <v>M</v>
          </cell>
          <cell r="D942">
            <v>91.57</v>
          </cell>
        </row>
        <row r="943">
          <cell r="A943">
            <v>55865</v>
          </cell>
          <cell r="B943" t="str">
            <v>ELETRODUTO DE PVC RIGIDO ROSCAVEL 40MM (1 1/2"), FORNECIMENTO E INSTALACAO</v>
          </cell>
          <cell r="C943" t="str">
            <v>M</v>
          </cell>
          <cell r="D943">
            <v>17.02</v>
          </cell>
        </row>
        <row r="944">
          <cell r="A944">
            <v>55866</v>
          </cell>
          <cell r="B944" t="str">
            <v>ELETRODUTO DE PVC RIGIDO ROSCAVEL 50MM (2"), FORNECIMENTO E INSTALACAO</v>
          </cell>
          <cell r="C944" t="str">
            <v>M</v>
          </cell>
          <cell r="D944">
            <v>20.74</v>
          </cell>
        </row>
        <row r="945">
          <cell r="A945">
            <v>55867</v>
          </cell>
          <cell r="B945" t="str">
            <v>ELETRODUTO DE PVC RIGIDO ROSCAVEL 75MM (3"), FORNECIMENTO E INSTALACAO</v>
          </cell>
          <cell r="C945" t="str">
            <v>M</v>
          </cell>
          <cell r="D945">
            <v>39.99</v>
          </cell>
        </row>
        <row r="946">
          <cell r="A946">
            <v>55868</v>
          </cell>
          <cell r="B946" t="str">
            <v>ELETRODUTO DE PVC RIGIDO ROSCAVEL 100MM (4”), FORNECIMENTO E INSTALACAO</v>
          </cell>
          <cell r="C946" t="str">
            <v>M</v>
          </cell>
          <cell r="D946">
            <v>55.69</v>
          </cell>
        </row>
        <row r="947">
          <cell r="A947">
            <v>72296</v>
          </cell>
          <cell r="B947" t="str">
            <v>TUBO DE PVC PARA PROTEÇÃO DE CORDOALHA - 2"X3M</v>
          </cell>
          <cell r="C947" t="str">
            <v>UN</v>
          </cell>
          <cell r="D947">
            <v>42.5</v>
          </cell>
        </row>
        <row r="948">
          <cell r="A948">
            <v>72308</v>
          </cell>
          <cell r="B948" t="str">
            <v>ELETRODUTO DE ACO GALVANIZADO ELETROLÍTICO TIPO LEVE 3/4", INCLUSIVE CONEXOES - FORNECIMENTO E INSTALACAO</v>
          </cell>
          <cell r="C948" t="str">
            <v>M</v>
          </cell>
          <cell r="D948">
            <v>12.51</v>
          </cell>
        </row>
        <row r="949">
          <cell r="A949">
            <v>72309</v>
          </cell>
          <cell r="B949" t="str">
            <v>ELETRODUTO DE ACO GALVANIZADO ELETROLÍTICO TIPO LEVE 1", INCLUSIVE CONEXOES - FORNECIMENTO E INSTALACAO</v>
          </cell>
          <cell r="C949" t="str">
            <v>M</v>
          </cell>
          <cell r="D949">
            <v>13.23</v>
          </cell>
        </row>
        <row r="950">
          <cell r="A950">
            <v>72310</v>
          </cell>
          <cell r="B950" t="str">
            <v>ELETRODUTO DE ACO GALVANIZADO ELETROLÍTICO TIPO SEMI-PESADO 1 1/2", INCLUSIVE CONEXOES - FORNECIMENTO E INSTALACAO</v>
          </cell>
          <cell r="C950" t="str">
            <v>M</v>
          </cell>
          <cell r="D950">
            <v>22.51</v>
          </cell>
        </row>
        <row r="951">
          <cell r="A951">
            <v>72311</v>
          </cell>
          <cell r="B951" t="str">
            <v>ELETRODUTO DE ACO GALVANIZADO ELETROLÍTICO TIPO SEMI-PESADO 2", INCLUSIVE CONEXOES - FORNECIMENTO E INSTALACAO</v>
          </cell>
          <cell r="C951" t="str">
            <v>M</v>
          </cell>
          <cell r="D951">
            <v>25.39</v>
          </cell>
        </row>
        <row r="952">
          <cell r="A952">
            <v>72312</v>
          </cell>
          <cell r="B952" t="str">
            <v>ELETRODUTO DE ACO GALVANIZADO ELETROLÍTICO TIPO SEMI-PESADO 2 1/2", INCLUSIVE CONEXOES - FORNECIMENTO E INSTALACAO</v>
          </cell>
          <cell r="C952" t="str">
            <v>M</v>
          </cell>
          <cell r="D952">
            <v>35.25</v>
          </cell>
        </row>
        <row r="953">
          <cell r="A953">
            <v>72316</v>
          </cell>
          <cell r="B953" t="str">
            <v>ELETRODUTO DE ACO GALVANIZADO ELETROLÍTICO TIPO SEMI-PESADO 3", INCLUSIVE CONEXOES - FORNECIMENTO E INSTALACAO</v>
          </cell>
          <cell r="C953" t="str">
            <v>M</v>
          </cell>
          <cell r="D953">
            <v>42.15</v>
          </cell>
        </row>
        <row r="954">
          <cell r="A954">
            <v>72925</v>
          </cell>
          <cell r="B954" t="str">
            <v>ELETRODUTO METALICO FLEXIVEL FABRICADO COM FITA DE ACO ZINCADO, REVESTIDO EXTERNAMENTE COM PVC PRETO D = 25 MM - FORNECIMENTO E INSTALACAO</v>
          </cell>
          <cell r="C954" t="str">
            <v>M</v>
          </cell>
          <cell r="D954">
            <v>7.58</v>
          </cell>
        </row>
        <row r="955">
          <cell r="A955">
            <v>72926</v>
          </cell>
          <cell r="B955" t="str">
            <v>ELETRODUTO METALICO FLEXIVEL FABRICADO COM FITA DE ACO ZINCADO, REVESTIDO EXTERNAMENTE COM PVC PRETO D = 40 MM - FORNECIMENTO E INSTALACAO</v>
          </cell>
          <cell r="C955" t="str">
            <v>M</v>
          </cell>
          <cell r="D955">
            <v>12.94</v>
          </cell>
        </row>
        <row r="956">
          <cell r="A956">
            <v>72933</v>
          </cell>
          <cell r="B956" t="str">
            <v>ELETRODUTO DE PVC FLEXIVEL CORRUGADO 16 MM FORNECIMENTO E INSTALACAO</v>
          </cell>
          <cell r="C956" t="str">
            <v>M</v>
          </cell>
          <cell r="D956">
            <v>2.82</v>
          </cell>
        </row>
        <row r="957">
          <cell r="A957">
            <v>72934</v>
          </cell>
          <cell r="B957" t="str">
            <v>ELETRODUTO DE PVC FLEXIVEL CORRUGADO 20 MM FORNECIMENTO E INSTALACAO</v>
          </cell>
          <cell r="C957" t="str">
            <v>M</v>
          </cell>
          <cell r="D957">
            <v>3.47</v>
          </cell>
        </row>
        <row r="958">
          <cell r="A958">
            <v>72935</v>
          </cell>
          <cell r="B958" t="str">
            <v>ELETRODUTO DE PVC FLEXIVEL CORRUGADO 25 MM FORNECIMENTO E INSTALACAO</v>
          </cell>
          <cell r="C958" t="str">
            <v>M</v>
          </cell>
          <cell r="D958">
            <v>4.43</v>
          </cell>
        </row>
        <row r="959">
          <cell r="A959">
            <v>72936</v>
          </cell>
          <cell r="B959" t="str">
            <v>ELETRODUTO DE PVC FLEXIVEL CORRUGADO 32 MM FORNECIMENTO E INSTALACAO</v>
          </cell>
          <cell r="C959" t="str">
            <v>M</v>
          </cell>
          <cell r="D959">
            <v>6.18</v>
          </cell>
        </row>
        <row r="960">
          <cell r="A960">
            <v>73613</v>
          </cell>
          <cell r="B960" t="str">
            <v>ELETRODUTO DE PVC RÍGIDO ROSCÁVEL 20 MM (3/4") FORNECIMENTO E INSTALACAO</v>
          </cell>
          <cell r="C960" t="str">
            <v>M</v>
          </cell>
          <cell r="D960">
            <v>5.23</v>
          </cell>
        </row>
        <row r="961">
          <cell r="A961">
            <v>73614</v>
          </cell>
          <cell r="B961" t="str">
            <v>ELETRODUTO DE PVC RÍGIDO ROSCÁVEL 15 MM (1/2") FORNECIMENTO E INSTALACAO</v>
          </cell>
          <cell r="C961" t="str">
            <v>M</v>
          </cell>
          <cell r="D961">
            <v>4.5999999999999996</v>
          </cell>
        </row>
        <row r="962">
          <cell r="A962">
            <v>73625</v>
          </cell>
          <cell r="B962" t="str">
            <v>ELETRODUTO METÁLICO FLEXIVEL TIPO CONDUITE D = 1"</v>
          </cell>
          <cell r="C962" t="str">
            <v>M</v>
          </cell>
          <cell r="D962">
            <v>7.41</v>
          </cell>
        </row>
        <row r="963">
          <cell r="A963">
            <v>73626</v>
          </cell>
          <cell r="B963" t="str">
            <v>ELETRODUTO METÁLICO FLEXIVEL TIPO CONDUITE D = 1/2"</v>
          </cell>
          <cell r="C963" t="str">
            <v>M</v>
          </cell>
          <cell r="D963">
            <v>6.14</v>
          </cell>
        </row>
        <row r="964">
          <cell r="A964">
            <v>73627</v>
          </cell>
          <cell r="B964" t="str">
            <v>ELETRODUTO DE ACO GALVANIZADO ELETROLÍTICO TIPO LEVE 1/2" FORNECER E INSTALAR</v>
          </cell>
          <cell r="C964" t="str">
            <v>M</v>
          </cell>
          <cell r="D964">
            <v>6.37</v>
          </cell>
        </row>
        <row r="965">
          <cell r="A965">
            <v>73740</v>
          </cell>
          <cell r="B965" t="str">
            <v>ELETRODUTO FERRO GALVANIZADO S/CONEXAO/INCL ABERTURA/FECHAMENTO E GUIA</v>
          </cell>
          <cell r="C965" t="str">
            <v/>
          </cell>
          <cell r="D965" t="str">
            <v/>
          </cell>
        </row>
        <row r="966">
          <cell r="A966" t="str">
            <v>73740/001</v>
          </cell>
          <cell r="B966" t="str">
            <v>ELETRODUTO FERRO GALVANIZADO 1/2"</v>
          </cell>
          <cell r="C966" t="str">
            <v>M</v>
          </cell>
          <cell r="D966">
            <v>6.43</v>
          </cell>
        </row>
        <row r="967">
          <cell r="A967">
            <v>73798</v>
          </cell>
          <cell r="B967" t="str">
            <v>DUTOS DE POLIESTER DE ALTA DENSIDADE(PEAD)</v>
          </cell>
          <cell r="C967" t="str">
            <v/>
          </cell>
          <cell r="D967" t="str">
            <v/>
          </cell>
        </row>
        <row r="968">
          <cell r="A968" t="str">
            <v>73798/001</v>
          </cell>
          <cell r="B968" t="str">
            <v>DUTO ESPIRAL FLEXIVEL SINGELO, POLIETILENO DE ALTA DENSIDADE REVESTIDOCOM PVC COM FIO GUIA DE ACO GALVANIZADO, LANCADO DIRETO NO SOLO INCLUSIVE CONEXOES - D = 50MM (2") - CONSTRUCAO LINHA SIMPLES</v>
          </cell>
          <cell r="C968" t="str">
            <v>M</v>
          </cell>
          <cell r="D968">
            <v>14.19</v>
          </cell>
        </row>
        <row r="969">
          <cell r="A969" t="str">
            <v>73798/002</v>
          </cell>
          <cell r="B969" t="str">
            <v>DUTO ESPIRAL FLEXIVEL SINGELO, POLIETILENO DE ALTA DENSIDADE REVESTIDOCOM PVC COM FIO GUIA DE ACO GALVANIZADO, LANCADO DIRETO NO SOLO INCLUSIVE CONEXOES - D = 50MM (2") - CONSTRUCAO LINHA DUPLA</v>
          </cell>
          <cell r="C969" t="str">
            <v>M</v>
          </cell>
          <cell r="D969">
            <v>24.96</v>
          </cell>
        </row>
        <row r="970">
          <cell r="A970" t="str">
            <v>73798/003</v>
          </cell>
          <cell r="B970" t="str">
            <v>DUTO ESPIRAL FLEXIVEL SINGELO, POLIETILENO DE ALTA DENSIDADE REVESTIDOCOM PVC COM FIO GUIA DE ACO GALVANIZADO, LANCADO DIRETO NO SOLO INCLUSIVE CONEXOES - D = 75MM (3") - CONSTRUCAO LINHA SIMPLES</v>
          </cell>
          <cell r="C970" t="str">
            <v>M</v>
          </cell>
          <cell r="D970">
            <v>20.07</v>
          </cell>
        </row>
        <row r="971">
          <cell r="A971" t="str">
            <v>73798/004</v>
          </cell>
          <cell r="B971" t="str">
            <v>DUTO ESPIRAL FLEXIVEL SINGELO, POLIETILENO DE ALTA DENSIDADE REVESTIDOCOM PVC COM FIO GUIA DE ACO GALVANIZADO, LANCADO DIRETO NO SOLO INCLUSIVE CONEXOES - D = 75MM (3") - CONSTRUCAO LINHA DUPLA</v>
          </cell>
          <cell r="C971" t="str">
            <v>M</v>
          </cell>
          <cell r="D971">
            <v>36.450000000000003</v>
          </cell>
        </row>
        <row r="972">
          <cell r="A972">
            <v>74044</v>
          </cell>
          <cell r="B972" t="str">
            <v>ELETRODUTO PVC RIGIDO APARENTE</v>
          </cell>
          <cell r="C972" t="str">
            <v/>
          </cell>
          <cell r="D972" t="str">
            <v/>
          </cell>
        </row>
        <row r="973">
          <cell r="A973" t="str">
            <v>74044/001</v>
          </cell>
          <cell r="B973" t="str">
            <v>ELETRODUTO PVC RIGIDO 3/4” APARENTE, FORNECIMENTO E INSTALACAO</v>
          </cell>
          <cell r="C973" t="str">
            <v>M</v>
          </cell>
          <cell r="D973">
            <v>6.35</v>
          </cell>
        </row>
        <row r="974">
          <cell r="A974" t="str">
            <v>74044/002</v>
          </cell>
          <cell r="B974" t="str">
            <v>ELETRODUTO PVC RIGIDO 1/2” APARENTE, FORNECIMENTO E INSTALACAO</v>
          </cell>
          <cell r="C974" t="str">
            <v>M</v>
          </cell>
          <cell r="D974">
            <v>5.34</v>
          </cell>
        </row>
        <row r="975">
          <cell r="A975">
            <v>74252</v>
          </cell>
          <cell r="B975" t="str">
            <v>FORN/ASSENT. ELETRODUTO PVC ROSCA 25 MM (1")</v>
          </cell>
          <cell r="C975" t="str">
            <v/>
          </cell>
          <cell r="D975" t="str">
            <v/>
          </cell>
        </row>
        <row r="976">
          <cell r="A976" t="str">
            <v>74252/001</v>
          </cell>
          <cell r="B976" t="str">
            <v>ELETRODUTO DE PVC RIGIDO ROSCAVEL 25MM (1"), FORNECIMENTO E INSTALACAO</v>
          </cell>
          <cell r="C976" t="str">
            <v>M</v>
          </cell>
          <cell r="D976">
            <v>9</v>
          </cell>
        </row>
        <row r="977">
          <cell r="A977">
            <v>166</v>
          </cell>
          <cell r="B977" t="str">
            <v>CONEXOES</v>
          </cell>
          <cell r="C977" t="str">
            <v/>
          </cell>
          <cell r="D977" t="str">
            <v/>
          </cell>
        </row>
        <row r="978">
          <cell r="A978">
            <v>72259</v>
          </cell>
          <cell r="B978" t="str">
            <v>TERMINAL OU CONECTOR DE PRESSAO - PARA CABO 10MM2 - FORNECIMENTO E INSTALACAO</v>
          </cell>
          <cell r="C978" t="str">
            <v>UN</v>
          </cell>
          <cell r="D978">
            <v>7.28</v>
          </cell>
        </row>
        <row r="979">
          <cell r="A979">
            <v>72260</v>
          </cell>
          <cell r="B979" t="str">
            <v>TERMINAL OU CONECTOR DE PRESSAO - PARA CABO 16MM2 - FORNECIMENTO E INSTALACAO</v>
          </cell>
          <cell r="C979" t="str">
            <v>UN</v>
          </cell>
          <cell r="D979">
            <v>7.84</v>
          </cell>
        </row>
        <row r="980">
          <cell r="A980">
            <v>72261</v>
          </cell>
          <cell r="B980" t="str">
            <v>TERMINAL OU CONECTOR DE PRESSAO - PARA CABO 25MM2 - FORNECIMENTO E INSTALACAO</v>
          </cell>
          <cell r="C980" t="str">
            <v>UN</v>
          </cell>
          <cell r="D980">
            <v>8.77</v>
          </cell>
        </row>
        <row r="981">
          <cell r="A981">
            <v>72262</v>
          </cell>
          <cell r="B981" t="str">
            <v>TERMINAL OU CONECTOR DE PRESSAO - PARA CABO 35MM2 - FORNECIMENTO E INSTALACAO</v>
          </cell>
          <cell r="C981" t="str">
            <v>UN</v>
          </cell>
          <cell r="D981">
            <v>8.77</v>
          </cell>
        </row>
        <row r="982">
          <cell r="A982">
            <v>72263</v>
          </cell>
          <cell r="B982" t="str">
            <v>TERMINAL OU CONECTOR DE PRESSAO - PARA CABO 50MM2 - FORNECIMENTO E INSTALACAO</v>
          </cell>
          <cell r="C982" t="str">
            <v>UN</v>
          </cell>
          <cell r="D982">
            <v>11.57</v>
          </cell>
        </row>
        <row r="983">
          <cell r="A983">
            <v>72264</v>
          </cell>
          <cell r="B983" t="str">
            <v>TERMINAL OU CONECTOR DE PRESSAO - PARA CABO 70MM2 - FORNECIMENTO E INSTALACAO</v>
          </cell>
          <cell r="C983" t="str">
            <v>UN</v>
          </cell>
          <cell r="D983">
            <v>11.57</v>
          </cell>
        </row>
        <row r="984">
          <cell r="A984">
            <v>72265</v>
          </cell>
          <cell r="B984" t="str">
            <v>TERMINAL OU CONECTOR DE PRESSAO - PARA CABO 95MM2 - FORNECIMENTO E INSTALACAO</v>
          </cell>
          <cell r="C984" t="str">
            <v>UN</v>
          </cell>
          <cell r="D984">
            <v>13.43</v>
          </cell>
        </row>
        <row r="985">
          <cell r="A985">
            <v>72266</v>
          </cell>
          <cell r="B985" t="str">
            <v>TERMINAL OU CONECTOR DE PRESSAO - PARA CABO 120MM2 - FORNECIMENTO E INSTALACAO</v>
          </cell>
          <cell r="C985" t="str">
            <v>UN</v>
          </cell>
          <cell r="D985">
            <v>17.350000000000001</v>
          </cell>
        </row>
        <row r="986">
          <cell r="A986">
            <v>72267</v>
          </cell>
          <cell r="B986" t="str">
            <v>TERMINAL OU CONECTOR DE PRESSAO - PARA CABO 150MM2 - FORNECIMENTO E INSTALACAO</v>
          </cell>
          <cell r="C986" t="str">
            <v>UN</v>
          </cell>
          <cell r="D986">
            <v>17.350000000000001</v>
          </cell>
        </row>
        <row r="987">
          <cell r="A987">
            <v>72268</v>
          </cell>
          <cell r="B987" t="str">
            <v>TERMINAL OU CONECTOR DE PRESSAO - PARA CABO 185MM2 - FORNECIMENTO E INSTALACAO</v>
          </cell>
          <cell r="C987" t="str">
            <v>UN</v>
          </cell>
          <cell r="D987">
            <v>17.350000000000001</v>
          </cell>
        </row>
        <row r="988">
          <cell r="A988">
            <v>72269</v>
          </cell>
          <cell r="B988" t="str">
            <v>TERMINAL OU CONECTOR DE PRESSAO - PARA CABO 240MM2 - FORNECIMENTO E INSTALACAO</v>
          </cell>
          <cell r="C988" t="str">
            <v>UN</v>
          </cell>
          <cell r="D988">
            <v>23.91</v>
          </cell>
        </row>
        <row r="989">
          <cell r="A989">
            <v>72270</v>
          </cell>
          <cell r="B989" t="str">
            <v>TERMINAL OU CONECTOR DE PRESSAO - PARA CABO 300MM2 - FORNECIMENTO E INSTALACAO</v>
          </cell>
          <cell r="C989" t="str">
            <v>UN</v>
          </cell>
          <cell r="D989">
            <v>20.329999999999998</v>
          </cell>
        </row>
        <row r="990">
          <cell r="A990">
            <v>72271</v>
          </cell>
          <cell r="B990" t="str">
            <v>CONECTOR PARAFUSO FENDIDO "SPLIT-BOLT" - PARA CABO DE 16MM2 - FORNECERE INSTALAR</v>
          </cell>
          <cell r="C990" t="str">
            <v>UN</v>
          </cell>
          <cell r="D990">
            <v>6.05</v>
          </cell>
        </row>
        <row r="991">
          <cell r="A991">
            <v>72272</v>
          </cell>
          <cell r="B991" t="str">
            <v>CONECTOR PARAFUSO FENDIDO "SPLIT-BOLT" - PARA CABO DE 35MM2 - FORNECERE INSTALAR</v>
          </cell>
          <cell r="C991" t="str">
            <v>UN</v>
          </cell>
          <cell r="D991">
            <v>6.61</v>
          </cell>
        </row>
        <row r="992">
          <cell r="A992">
            <v>73619</v>
          </cell>
          <cell r="B992" t="str">
            <v>CONECTOR RETO BITOLA 1" EM FERRO GALVANIZADO OU ALUMINIO PARA ADAPTARENTRADA DE ELETRODUTO METÁLICO FLEXIVEL EM CAIXA E QUADROS</v>
          </cell>
          <cell r="C992" t="str">
            <v>UN</v>
          </cell>
          <cell r="D992">
            <v>3.88</v>
          </cell>
        </row>
        <row r="993">
          <cell r="A993">
            <v>73620</v>
          </cell>
          <cell r="B993" t="str">
            <v>CONECTOR RETO BITOLA 3/4" EM FERRO GALVANIZADO OU ALUMINIO PARA ADAPTAR ENTRADA DE ELETRODUTO METÁLICO FLEXIVEL EM CAIXA E QUADROS</v>
          </cell>
          <cell r="C993" t="str">
            <v>UN</v>
          </cell>
          <cell r="D993">
            <v>3.1</v>
          </cell>
        </row>
        <row r="994">
          <cell r="A994">
            <v>73621</v>
          </cell>
          <cell r="B994" t="str">
            <v>BOX RETO D= 1/2” - 70330 CONECTOR RETO BITOLA 1/2" EM FERRO GALVANIZADO OU ALUMINIO PARA ADAPTAR ENTRADA DE ELETRODUTO METÁLICO FLEXIVEL EMCAIXA E QUADROS</v>
          </cell>
          <cell r="C994" t="str">
            <v>UN</v>
          </cell>
          <cell r="D994">
            <v>2.7</v>
          </cell>
        </row>
        <row r="995">
          <cell r="A995">
            <v>73622</v>
          </cell>
          <cell r="B995" t="str">
            <v>CONECTOR CURVO 90 GRAUS BITOLA 1" EM FERRO GALVANIZADO OU ALUMINIO PARA ADAPTAR ENTRADA DE ELETRODUTO METÁLICO FLEXIVEL EM CAIXA E QUADROS</v>
          </cell>
          <cell r="C995" t="str">
            <v>UN</v>
          </cell>
          <cell r="D995">
            <v>7.45</v>
          </cell>
        </row>
        <row r="996">
          <cell r="A996">
            <v>73623</v>
          </cell>
          <cell r="B996" t="str">
            <v>CONECTOR CURVO 90 GRAUS BITOLA 3/4" EM FERRO GALVANIZADO OU ALUMINIO PARA ADAPTAR ENTRADA DE ELETRODUTO METÁLICO FLEXIVEL EM CAIXA E QUADROS</v>
          </cell>
          <cell r="C996" t="str">
            <v>UN</v>
          </cell>
          <cell r="D996">
            <v>6.27</v>
          </cell>
        </row>
        <row r="997">
          <cell r="A997">
            <v>167</v>
          </cell>
          <cell r="B997" t="str">
            <v>FIOS/CABOS</v>
          </cell>
          <cell r="C997" t="str">
            <v/>
          </cell>
          <cell r="D997" t="str">
            <v/>
          </cell>
        </row>
        <row r="998">
          <cell r="A998">
            <v>55869</v>
          </cell>
          <cell r="B998" t="str">
            <v>CORDAO FLEXIVEL EM COBRE ISOLADO PARALELO OU TORCIDO 2 X 1,5 MM2</v>
          </cell>
          <cell r="C998" t="str">
            <v>M</v>
          </cell>
          <cell r="D998">
            <v>4.63</v>
          </cell>
        </row>
        <row r="999">
          <cell r="A999">
            <v>64626</v>
          </cell>
          <cell r="B999" t="str">
            <v>FIO ISOLADO PVC 750V 1,5 MM2, FORNECIMENTO E INSTALACAO</v>
          </cell>
          <cell r="C999" t="str">
            <v>M</v>
          </cell>
          <cell r="D999">
            <v>2.2400000000000002</v>
          </cell>
        </row>
        <row r="1000">
          <cell r="A1000">
            <v>72249</v>
          </cell>
          <cell r="B1000" t="str">
            <v>CABO DE COBRE NU 6 MM2</v>
          </cell>
          <cell r="C1000" t="str">
            <v>M</v>
          </cell>
          <cell r="D1000">
            <v>3.59</v>
          </cell>
        </row>
        <row r="1001">
          <cell r="A1001">
            <v>72250</v>
          </cell>
          <cell r="B1001" t="str">
            <v>CABO DE COBRE NU 10 MM2</v>
          </cell>
          <cell r="C1001" t="str">
            <v>M</v>
          </cell>
          <cell r="D1001">
            <v>5.22</v>
          </cell>
        </row>
        <row r="1002">
          <cell r="A1002">
            <v>72251</v>
          </cell>
          <cell r="B1002" t="str">
            <v>CABO DE COBRE NU 16 MM2</v>
          </cell>
          <cell r="C1002" t="str">
            <v>M</v>
          </cell>
          <cell r="D1002">
            <v>6.73</v>
          </cell>
        </row>
        <row r="1003">
          <cell r="A1003">
            <v>72252</v>
          </cell>
          <cell r="B1003" t="str">
            <v>CABO DE COBRE NU 25 MM2</v>
          </cell>
          <cell r="C1003" t="str">
            <v>M</v>
          </cell>
          <cell r="D1003">
            <v>10.94</v>
          </cell>
        </row>
        <row r="1004">
          <cell r="A1004">
            <v>72253</v>
          </cell>
          <cell r="B1004" t="str">
            <v>CABO DE COBRE NU 35 MM2</v>
          </cell>
          <cell r="C1004" t="str">
            <v>M</v>
          </cell>
          <cell r="D1004">
            <v>13.91</v>
          </cell>
        </row>
        <row r="1005">
          <cell r="A1005">
            <v>72254</v>
          </cell>
          <cell r="B1005" t="str">
            <v>CABO DE COBRE NU 50 MM2</v>
          </cell>
          <cell r="C1005" t="str">
            <v>M</v>
          </cell>
          <cell r="D1005">
            <v>18.73</v>
          </cell>
        </row>
        <row r="1006">
          <cell r="A1006">
            <v>72255</v>
          </cell>
          <cell r="B1006" t="str">
            <v>CABO DE COBRE NU 70 MM2</v>
          </cell>
          <cell r="C1006" t="str">
            <v>M</v>
          </cell>
          <cell r="D1006">
            <v>25.67</v>
          </cell>
        </row>
        <row r="1007">
          <cell r="A1007">
            <v>72256</v>
          </cell>
          <cell r="B1007" t="str">
            <v>CABO DE COBRE NU 95 MM2</v>
          </cell>
          <cell r="C1007" t="str">
            <v>M</v>
          </cell>
          <cell r="D1007">
            <v>32.54</v>
          </cell>
        </row>
        <row r="1008">
          <cell r="A1008">
            <v>72257</v>
          </cell>
          <cell r="B1008" t="str">
            <v>CABO DE COBRE NU 120 MM2</v>
          </cell>
          <cell r="C1008" t="str">
            <v>M</v>
          </cell>
          <cell r="D1008">
            <v>40.71</v>
          </cell>
        </row>
        <row r="1009">
          <cell r="A1009">
            <v>73688</v>
          </cell>
          <cell r="B1009" t="str">
            <v>CABO TELEFONICO CTP-APL-50, 30 PARES (USO EXTERNO) - FORNECIMENTO E INSTALACAO</v>
          </cell>
          <cell r="C1009" t="str">
            <v>M</v>
          </cell>
          <cell r="D1009">
            <v>9.92</v>
          </cell>
        </row>
        <row r="1010">
          <cell r="A1010">
            <v>73689</v>
          </cell>
          <cell r="B1010" t="str">
            <v>CABO TELEFONICO CTP-APL-50, 20 PARES (USO EXTERNO) - FORNECIMENTO E INSTALACAO</v>
          </cell>
          <cell r="C1010" t="str">
            <v>M</v>
          </cell>
          <cell r="D1010">
            <v>7.98</v>
          </cell>
        </row>
        <row r="1011">
          <cell r="A1011">
            <v>73690</v>
          </cell>
          <cell r="B1011" t="str">
            <v>CABO TELEFONICO CTP-APL-50, 10 PARES (USO EXTERNO) - FORNECIMENTO E INSTALACAO</v>
          </cell>
          <cell r="C1011" t="str">
            <v>M</v>
          </cell>
          <cell r="D1011">
            <v>5.09</v>
          </cell>
        </row>
        <row r="1012">
          <cell r="A1012">
            <v>73860</v>
          </cell>
          <cell r="B1012" t="str">
            <v>FIOS E CABOS C/ISOL.TERMOPLASTICO TENSAO 450/750V</v>
          </cell>
          <cell r="C1012" t="str">
            <v/>
          </cell>
          <cell r="D1012" t="str">
            <v/>
          </cell>
        </row>
        <row r="1013">
          <cell r="A1013" t="str">
            <v>73860/007</v>
          </cell>
          <cell r="B1013" t="str">
            <v>CABO DE COBRE ISOLADO PVC RESISTENTE A CHAMA 450/750 V 1,5 MM2 FORNECIMENTO E INSTALACAO</v>
          </cell>
          <cell r="C1013" t="str">
            <v>M</v>
          </cell>
          <cell r="D1013">
            <v>1.47</v>
          </cell>
        </row>
        <row r="1014">
          <cell r="A1014" t="str">
            <v>73860/008</v>
          </cell>
          <cell r="B1014" t="str">
            <v>CABO DE COBRE ISOLADO PVC RESISTENTE A CHAMA 450/750 V 2,5 MM2 FORNECIMENTO E INSTALACAO</v>
          </cell>
          <cell r="C1014" t="str">
            <v>M</v>
          </cell>
          <cell r="D1014">
            <v>1.96</v>
          </cell>
        </row>
        <row r="1015">
          <cell r="A1015" t="str">
            <v>73860/009</v>
          </cell>
          <cell r="B1015" t="str">
            <v>CABO DE COBRE ISOLADO PVC RESISTENTE A CHAMA 450/750 V 4 MM2 FORNECIMENTO E INSTALACAO</v>
          </cell>
          <cell r="C1015" t="str">
            <v>M</v>
          </cell>
          <cell r="D1015">
            <v>2.95</v>
          </cell>
        </row>
        <row r="1016">
          <cell r="A1016" t="str">
            <v>73860/010</v>
          </cell>
          <cell r="B1016" t="str">
            <v>CABO DE COBRE ISOLADO PVC RESISTENTE A CHAMA 450/750 V 6 MM2 FORNECIMENTO E INSTALACAO</v>
          </cell>
          <cell r="C1016" t="str">
            <v>M</v>
          </cell>
          <cell r="D1016">
            <v>4.08</v>
          </cell>
        </row>
        <row r="1017">
          <cell r="A1017" t="str">
            <v>73860/011</v>
          </cell>
          <cell r="B1017" t="str">
            <v>CABO DE COBRE ISOLADO PVC RESISTENTE A CHAMA 450/750 V 10 MM2 FORNECIMENTO E INSTALACAO</v>
          </cell>
          <cell r="C1017" t="str">
            <v>M</v>
          </cell>
          <cell r="D1017">
            <v>6.45</v>
          </cell>
        </row>
        <row r="1018">
          <cell r="A1018" t="str">
            <v>73860/012</v>
          </cell>
          <cell r="B1018" t="str">
            <v>CABO DE COBRE ISOLADO PVC RESISTENTE A CHAMA 450/750 V 16 MM2 FORNECIMENTO E INSTALACAO</v>
          </cell>
          <cell r="C1018" t="str">
            <v>M</v>
          </cell>
          <cell r="D1018">
            <v>7.43</v>
          </cell>
        </row>
        <row r="1019">
          <cell r="A1019" t="str">
            <v>73860/013</v>
          </cell>
          <cell r="B1019" t="str">
            <v>CABO DE COBRE ISOLADO PVC RESISTENTE A CHAMA 450/750 V 25 MM2 FORNECIMENTO E INSTALACAO</v>
          </cell>
          <cell r="C1019" t="str">
            <v>M</v>
          </cell>
          <cell r="D1019">
            <v>10.95</v>
          </cell>
        </row>
        <row r="1020">
          <cell r="A1020" t="str">
            <v>73860/014</v>
          </cell>
          <cell r="B1020" t="str">
            <v>CABO DE COBRE ISOLADO PVC RESISTENTE A CHAMA 450/750 V 50 MM2 FORNECIMENTO E INSTALACAO</v>
          </cell>
          <cell r="C1020" t="str">
            <v>M</v>
          </cell>
          <cell r="D1020">
            <v>19.95</v>
          </cell>
        </row>
        <row r="1021">
          <cell r="A1021" t="str">
            <v>73860/015</v>
          </cell>
          <cell r="B1021" t="str">
            <v>CABO DE COBRE ISOLADO PVC RESISTENTE A CHAMA 450/750 V 70 MM2 FORNECIMENTO E INSTALACAO</v>
          </cell>
          <cell r="C1021" t="str">
            <v>M</v>
          </cell>
          <cell r="D1021">
            <v>28.57</v>
          </cell>
        </row>
        <row r="1022">
          <cell r="A1022" t="str">
            <v>73860/016</v>
          </cell>
          <cell r="B1022" t="str">
            <v>CABO DE COBRE ISOLADO PVC RESISTENTE A CHAMA 450/750 V 95 MM2 FORNECIMENTO E INSTALACAO</v>
          </cell>
          <cell r="C1022" t="str">
            <v>M</v>
          </cell>
          <cell r="D1022">
            <v>37.9</v>
          </cell>
        </row>
        <row r="1023">
          <cell r="A1023" t="str">
            <v>73860/017</v>
          </cell>
          <cell r="B1023" t="str">
            <v>CABO DE COBRE ISOLADO PVC RESISTENTE A CHAMA 450/750 V 120 MM2 FORNECIMENTO E INSTALACAO</v>
          </cell>
          <cell r="C1023" t="str">
            <v>M</v>
          </cell>
          <cell r="D1023">
            <v>46.85</v>
          </cell>
        </row>
        <row r="1024">
          <cell r="A1024" t="str">
            <v>73860/018</v>
          </cell>
          <cell r="B1024" t="str">
            <v>CABO DE COBRE ISOLADO PVC RESISTENTE A CHAMA 450/750 V 150 MM2 FORNECIMENTO E INSTALACAO</v>
          </cell>
          <cell r="C1024" t="str">
            <v>M</v>
          </cell>
          <cell r="D1024">
            <v>56.24</v>
          </cell>
        </row>
        <row r="1025">
          <cell r="A1025" t="str">
            <v>73860/019</v>
          </cell>
          <cell r="B1025" t="str">
            <v>CABO DE COBRE ISOLADO PVC RESISTENTE A CHAMA 450/750 V 185 MM2 FORNECIMENTO E INSTALACAO</v>
          </cell>
          <cell r="C1025" t="str">
            <v>M</v>
          </cell>
          <cell r="D1025">
            <v>69.53</v>
          </cell>
        </row>
        <row r="1026">
          <cell r="A1026" t="str">
            <v>73860/020</v>
          </cell>
          <cell r="B1026" t="str">
            <v>CABO DE COBRE ISOLADO PVC RESISTENTE A CHAMA 450/750 V 240 MM2 FORNECIMENTO E INSTALACAO</v>
          </cell>
          <cell r="C1026" t="str">
            <v>M</v>
          </cell>
          <cell r="D1026">
            <v>89.11</v>
          </cell>
        </row>
        <row r="1027">
          <cell r="A1027" t="str">
            <v>73860/021</v>
          </cell>
          <cell r="B1027" t="str">
            <v>CABO DE COBRE ISOLADO PVC RESISTENTE A CHAMA 450/750 V 300 MM2 FORNECIMENTO E INSTALACAO</v>
          </cell>
          <cell r="C1027" t="str">
            <v>M</v>
          </cell>
          <cell r="D1027">
            <v>107.4</v>
          </cell>
        </row>
        <row r="1028">
          <cell r="A1028" t="str">
            <v>73860/022</v>
          </cell>
          <cell r="B1028" t="str">
            <v>CABO DE COBRE ISOLADO PVC RESISTENTE A CHAMA 450/750 V 35 MM2 FORNECIMENTO E INSTALACAO</v>
          </cell>
          <cell r="C1028" t="str">
            <v>M</v>
          </cell>
          <cell r="D1028">
            <v>14.8</v>
          </cell>
        </row>
        <row r="1029">
          <cell r="A1029">
            <v>74116</v>
          </cell>
          <cell r="B1029" t="str">
            <v>FORN/INSTAL FIO ISOLADO PVC 750V 4MM2</v>
          </cell>
          <cell r="C1029" t="str">
            <v/>
          </cell>
          <cell r="D1029" t="str">
            <v/>
          </cell>
        </row>
        <row r="1030">
          <cell r="A1030" t="str">
            <v>74116/001</v>
          </cell>
          <cell r="B1030" t="str">
            <v>FIO ISOLADO PVC 750V 4 MM2, FORNECIMENTO E INSTALACAO</v>
          </cell>
          <cell r="C1030" t="str">
            <v>M</v>
          </cell>
          <cell r="D1030">
            <v>3.36</v>
          </cell>
        </row>
        <row r="1031">
          <cell r="A1031">
            <v>74117</v>
          </cell>
          <cell r="B1031" t="str">
            <v>FORN/INSTAL FIO ISOLADO PVC 750V 2,5MM2</v>
          </cell>
          <cell r="C1031" t="str">
            <v/>
          </cell>
          <cell r="D1031" t="str">
            <v/>
          </cell>
        </row>
        <row r="1032">
          <cell r="A1032" t="str">
            <v>74117/001</v>
          </cell>
          <cell r="B1032" t="str">
            <v>FIO ISOLADO PVC 750V 2,5 MM2, FORNECIMENTO E INSTALACAO</v>
          </cell>
          <cell r="C1032" t="str">
            <v>M</v>
          </cell>
          <cell r="D1032">
            <v>2.69</v>
          </cell>
        </row>
        <row r="1033">
          <cell r="A1033">
            <v>74172</v>
          </cell>
          <cell r="B1033" t="str">
            <v>FORN/INSTAL FIO ISOLADO PVC 750V 10MM2</v>
          </cell>
          <cell r="C1033" t="str">
            <v/>
          </cell>
          <cell r="D1033" t="str">
            <v/>
          </cell>
        </row>
        <row r="1034">
          <cell r="A1034" t="str">
            <v>74172/001</v>
          </cell>
          <cell r="B1034" t="str">
            <v>FIO ISOLADO PVC 750V 10 MM2, FORNECIMENTO E INSTALACAO</v>
          </cell>
          <cell r="C1034" t="str">
            <v>M</v>
          </cell>
          <cell r="D1034">
            <v>5.71</v>
          </cell>
        </row>
        <row r="1035">
          <cell r="A1035">
            <v>74173</v>
          </cell>
          <cell r="B1035" t="str">
            <v>FORN/INSTAL FIO ISOLADO PVC 750V 6MM2</v>
          </cell>
          <cell r="C1035" t="str">
            <v/>
          </cell>
          <cell r="D1035" t="str">
            <v/>
          </cell>
        </row>
        <row r="1036">
          <cell r="A1036" t="str">
            <v>74173/001</v>
          </cell>
          <cell r="B1036" t="str">
            <v>FIO ISOLADO PVC 750V 6 MM2, FORNECIMENTO E INSTALACAO</v>
          </cell>
          <cell r="C1036" t="str">
            <v>M</v>
          </cell>
          <cell r="D1036">
            <v>4.12</v>
          </cell>
        </row>
        <row r="1037">
          <cell r="A1037">
            <v>74855</v>
          </cell>
          <cell r="B1037" t="str">
            <v>FIO C/ISOLAMENTO TERMOPLASTICO ANTICHAMA NA BITOLA DE 16MM2 COM PREPARO CORTE E ENFIACAO EM ELETRODUTOS 450/750V-FORNEC E COLOCACAO</v>
          </cell>
          <cell r="C1037" t="str">
            <v>M</v>
          </cell>
          <cell r="D1037">
            <v>8.17</v>
          </cell>
        </row>
        <row r="1038">
          <cell r="A1038">
            <v>168</v>
          </cell>
          <cell r="B1038" t="str">
            <v>CAIXAS</v>
          </cell>
          <cell r="C1038" t="str">
            <v/>
          </cell>
          <cell r="D1038" t="str">
            <v/>
          </cell>
        </row>
        <row r="1039">
          <cell r="A1039">
            <v>73861</v>
          </cell>
          <cell r="B1039" t="str">
            <v>CONDULETES</v>
          </cell>
          <cell r="C1039" t="str">
            <v/>
          </cell>
          <cell r="D1039" t="str">
            <v/>
          </cell>
        </row>
        <row r="1040">
          <cell r="A1040" t="str">
            <v>73861/001</v>
          </cell>
          <cell r="B1040" t="str">
            <v>CONDULETE 1/2" EM LIGA DE ALUMÍNIO FUNDIDO TIPO ”B” - FORNECIMENTO E INSTALACAO</v>
          </cell>
          <cell r="C1040" t="str">
            <v>UN</v>
          </cell>
          <cell r="D1040">
            <v>9.73</v>
          </cell>
        </row>
        <row r="1041">
          <cell r="A1041" t="str">
            <v>73861/002</v>
          </cell>
          <cell r="B1041" t="str">
            <v>CONDULETE 3/4" EM LIGA DE ALUMÍNIO FUNDIDO TIPO "B" - FORNECIMENTO E INSTALACAO</v>
          </cell>
          <cell r="C1041" t="str">
            <v>UN</v>
          </cell>
          <cell r="D1041">
            <v>11.06</v>
          </cell>
        </row>
        <row r="1042">
          <cell r="A1042" t="str">
            <v>73861/003</v>
          </cell>
          <cell r="B1042" t="str">
            <v>CONDULETE 1" EM LIGA DE ALUMÍNIO FUNDIDO TIPO "B" - FORNECIMENTO E INSTALACAO</v>
          </cell>
          <cell r="C1042" t="str">
            <v>UN</v>
          </cell>
          <cell r="D1042">
            <v>15.6</v>
          </cell>
        </row>
        <row r="1043">
          <cell r="A1043" t="str">
            <v>73861/004</v>
          </cell>
          <cell r="B1043" t="str">
            <v>CONDULETE 1/2" EM LIGA DE ALUMÍNIO FUNDIDO TIPO "C" - FORNECIMENTO E INSTALACAO</v>
          </cell>
          <cell r="C1043" t="str">
            <v>UN</v>
          </cell>
          <cell r="D1043">
            <v>10.94</v>
          </cell>
        </row>
        <row r="1044">
          <cell r="A1044" t="str">
            <v>73861/005</v>
          </cell>
          <cell r="B1044" t="str">
            <v>CONDULETE 3/4" EM LIGA DE ALUMÍNIO FUNDIDO TIPO "C" - FORNECIMENTO EINSTALACAO</v>
          </cell>
          <cell r="C1044" t="str">
            <v>UN</v>
          </cell>
          <cell r="D1044">
            <v>11.59</v>
          </cell>
        </row>
        <row r="1045">
          <cell r="A1045" t="str">
            <v>73861/006</v>
          </cell>
          <cell r="B1045" t="str">
            <v>CONDULETE 1" EM LIGA DE ALUMÍNIO FUNDIDO TIPO "C" - FORNECIMENTO E INSTALACAO</v>
          </cell>
          <cell r="C1045" t="str">
            <v>UN</v>
          </cell>
          <cell r="D1045">
            <v>17.38</v>
          </cell>
        </row>
        <row r="1046">
          <cell r="A1046" t="str">
            <v>73861/007</v>
          </cell>
          <cell r="B1046" t="str">
            <v>CONDULETE 1/2" EM LIGA DE ALUMÍNIO FUNDIDO TIPO "E" - FORNECIMENTO E INSTALACAO</v>
          </cell>
          <cell r="C1046" t="str">
            <v>UN</v>
          </cell>
          <cell r="D1046">
            <v>9.14</v>
          </cell>
        </row>
        <row r="1047">
          <cell r="A1047" t="str">
            <v>73861/008</v>
          </cell>
          <cell r="B1047" t="str">
            <v>CONDULETE 3/4" EM LIGA DE ALUMÍNIO FUNDIDO TIPO "E" - FORNECIMENTO E INSTALACAO</v>
          </cell>
          <cell r="C1047" t="str">
            <v>UN</v>
          </cell>
          <cell r="D1047">
            <v>10.3</v>
          </cell>
        </row>
        <row r="1048">
          <cell r="A1048" t="str">
            <v>73861/009</v>
          </cell>
          <cell r="B1048" t="str">
            <v>CONDULETE 1" EM LIGA DE ALUMÍNIO FUNDIDO TIPO "E" - FORNECIMENTO E INSTALACAO</v>
          </cell>
          <cell r="C1048" t="str">
            <v>UN</v>
          </cell>
          <cell r="D1048">
            <v>15.89</v>
          </cell>
        </row>
        <row r="1049">
          <cell r="A1049" t="str">
            <v>73861/010</v>
          </cell>
          <cell r="B1049" t="str">
            <v>CONDULETE 1/2" EM LIGA DE ALUMÍNIO FUNDIDO TIPO "LB" - FORNECIMENTO EINSTALACAO</v>
          </cell>
          <cell r="C1049" t="str">
            <v>UN</v>
          </cell>
          <cell r="D1049">
            <v>10.29</v>
          </cell>
        </row>
        <row r="1050">
          <cell r="A1050" t="str">
            <v>73861/011</v>
          </cell>
          <cell r="B1050" t="str">
            <v>CONDULETE 3/4" EM LIGA DE ALUMÍNIO FUNDIDO TIPO "LB" - FORNECIMENTO EINSTALACAO</v>
          </cell>
          <cell r="C1050" t="str">
            <v>UN</v>
          </cell>
          <cell r="D1050">
            <v>11.64</v>
          </cell>
        </row>
        <row r="1051">
          <cell r="A1051" t="str">
            <v>73861/012</v>
          </cell>
          <cell r="B1051" t="str">
            <v>CONDULETE 1" EM LIGA DE ALUMÍNIO FUNDIDO TIPO "LB" - FORNECIMENTO E INSTALACAO</v>
          </cell>
          <cell r="C1051" t="str">
            <v>UN</v>
          </cell>
          <cell r="D1051">
            <v>17.13</v>
          </cell>
        </row>
        <row r="1052">
          <cell r="A1052" t="str">
            <v>73861/013</v>
          </cell>
          <cell r="B1052" t="str">
            <v>CONDULETE 1/2" EM LIGA DE ALUMÍNIO FUNDIDO TIPO "LL" - FORNECIMENTO EINSTALACAO</v>
          </cell>
          <cell r="C1052" t="str">
            <v>UN</v>
          </cell>
          <cell r="D1052">
            <v>10.29</v>
          </cell>
        </row>
        <row r="1053">
          <cell r="A1053" t="str">
            <v>73861/014</v>
          </cell>
          <cell r="B1053" t="str">
            <v>CONDULETE 3/4" EM LIGA DE ALUMÍNIO FUNDIDO TIPO "LL" - FORNECIMENTO EINSTALACAO</v>
          </cell>
          <cell r="C1053" t="str">
            <v>UN</v>
          </cell>
          <cell r="D1053">
            <v>11.64</v>
          </cell>
        </row>
        <row r="1054">
          <cell r="A1054" t="str">
            <v>73861/015</v>
          </cell>
          <cell r="B1054" t="str">
            <v>CONDULETE 1" EM LIGA DE ALUMÍNIO FUNDIDO TIPO "LL" - FORNECIMENTO E INSTALACAO</v>
          </cell>
          <cell r="C1054" t="str">
            <v>UN</v>
          </cell>
          <cell r="D1054">
            <v>17.13</v>
          </cell>
        </row>
        <row r="1055">
          <cell r="A1055" t="str">
            <v>73861/016</v>
          </cell>
          <cell r="B1055" t="str">
            <v>CONDULETE 1/2" EM LIGA DE ALUMÍNIO FUNDIDO TIPO "X" - FORNECIMENTO E INSTALACAO</v>
          </cell>
          <cell r="C1055" t="str">
            <v>UN</v>
          </cell>
          <cell r="D1055">
            <v>12.54</v>
          </cell>
        </row>
        <row r="1056">
          <cell r="A1056" t="str">
            <v>73861/017</v>
          </cell>
          <cell r="B1056" t="str">
            <v>CONDULETE 3/4" EM LIGA DE ALUMÍNIO FUNDIDO TIPO "X" - FORNECIMENTO E INSTALACAO</v>
          </cell>
          <cell r="C1056" t="str">
            <v>UN</v>
          </cell>
          <cell r="D1056">
            <v>14.21</v>
          </cell>
        </row>
        <row r="1057">
          <cell r="A1057" t="str">
            <v>73861/018</v>
          </cell>
          <cell r="B1057" t="str">
            <v>CONDULETE 1" EM LIGA DE ALUMÍNIO FUNDIDO TIPO "X" - FORNECIMENTO E INSTALACAO</v>
          </cell>
          <cell r="C1057" t="str">
            <v>UN</v>
          </cell>
          <cell r="D1057">
            <v>22.82</v>
          </cell>
        </row>
        <row r="1058">
          <cell r="A1058" t="str">
            <v>73861/019</v>
          </cell>
          <cell r="B1058" t="str">
            <v>CONDULETE 1/2" EM LIGA DE ALUMÍNIO FUNDIDO TIPO "T" - FORNECIMENTO E INSTALACAO</v>
          </cell>
          <cell r="C1058" t="str">
            <v>UN</v>
          </cell>
          <cell r="D1058">
            <v>11.98</v>
          </cell>
        </row>
        <row r="1059">
          <cell r="A1059" t="str">
            <v>73861/020</v>
          </cell>
          <cell r="B1059" t="str">
            <v>CONDULETE 3/4" EM LIGA DE ALUMÍNIO FUNDIDO TIPO "T" - FORNECIMENTO E INSTALACAO</v>
          </cell>
          <cell r="C1059" t="str">
            <v>UN</v>
          </cell>
          <cell r="D1059">
            <v>12.95</v>
          </cell>
        </row>
        <row r="1060">
          <cell r="A1060" t="str">
            <v>73861/021</v>
          </cell>
          <cell r="B1060" t="str">
            <v>CONDULETE 1" EM LIGA DE ALUMÍNIO FUNDIDO TIPO "T" - FORNECIMENTO E INSTALACAO</v>
          </cell>
          <cell r="C1060" t="str">
            <v>UN</v>
          </cell>
          <cell r="D1060">
            <v>20.41</v>
          </cell>
        </row>
        <row r="1061">
          <cell r="A1061">
            <v>74043</v>
          </cell>
          <cell r="B1061" t="str">
            <v>CONDULETE PVC 3/4”</v>
          </cell>
          <cell r="C1061" t="str">
            <v/>
          </cell>
          <cell r="D1061" t="str">
            <v/>
          </cell>
        </row>
        <row r="1062">
          <cell r="A1062" t="str">
            <v>74043/001</v>
          </cell>
          <cell r="B1062" t="str">
            <v>CONDULETE PVC TIPO B 3/4” SEM TAMPA, FORNECIMENTO E INSTALACAO</v>
          </cell>
          <cell r="C1062" t="str">
            <v>UN</v>
          </cell>
          <cell r="D1062">
            <v>13.89</v>
          </cell>
        </row>
        <row r="1063">
          <cell r="A1063" t="str">
            <v>74043/002</v>
          </cell>
          <cell r="B1063" t="str">
            <v>CONDULETE PVC TIPO LL 3/4 ” SEM TAMPA, FORNECIMENTO E INSTALACAO</v>
          </cell>
          <cell r="C1063" t="str">
            <v>UN</v>
          </cell>
          <cell r="D1063">
            <v>11.07</v>
          </cell>
        </row>
        <row r="1064">
          <cell r="A1064" t="str">
            <v>74043/003</v>
          </cell>
          <cell r="B1064" t="str">
            <v>CONDULETE PVC TIPO ”TB” 3/4” SEM TAMPA, FORNECIMENTO E INSTALACAO</v>
          </cell>
          <cell r="C1064" t="str">
            <v>UN</v>
          </cell>
          <cell r="D1064">
            <v>19.64</v>
          </cell>
        </row>
        <row r="1065">
          <cell r="A1065" t="str">
            <v>74043/004</v>
          </cell>
          <cell r="B1065" t="str">
            <v>CAIXA DE LIGACAO EM ALUMINIO SILICIO, TIPO CONDULETE FORMATO "C" 3/4" , FORNECIMENTO E INSTALACAO</v>
          </cell>
          <cell r="C1065" t="str">
            <v>UN</v>
          </cell>
          <cell r="D1065">
            <v>11.59</v>
          </cell>
        </row>
        <row r="1066">
          <cell r="A1066">
            <v>74248</v>
          </cell>
          <cell r="B1066" t="str">
            <v>CAIXA DE PASSAGEM EM ALVENARIA COM TAMPA DE CONCR</v>
          </cell>
          <cell r="C1066" t="str">
            <v/>
          </cell>
          <cell r="D1066" t="str">
            <v/>
          </cell>
        </row>
        <row r="1067">
          <cell r="A1067" t="str">
            <v>74248/001</v>
          </cell>
          <cell r="B1067" t="str">
            <v>CAIXA DE PASSAGEM EM ALVENARIA COM TAMPA CONCRETO 40X40X40 CM</v>
          </cell>
          <cell r="C1067" t="str">
            <v>UN</v>
          </cell>
          <cell r="D1067">
            <v>54.83</v>
          </cell>
        </row>
        <row r="1068">
          <cell r="A1068">
            <v>169</v>
          </cell>
          <cell r="B1068" t="str">
            <v>QUADROS/DISJUNTORES</v>
          </cell>
          <cell r="C1068" t="str">
            <v/>
          </cell>
          <cell r="D1068" t="str">
            <v/>
          </cell>
        </row>
        <row r="1069">
          <cell r="A1069">
            <v>68066</v>
          </cell>
          <cell r="B1069" t="str">
            <v>CAIXA DE PROTECAO PARA MEDIDOR MONOFASICO, FORNECIMENTO E INSTALACAO</v>
          </cell>
          <cell r="C1069" t="str">
            <v>UN</v>
          </cell>
          <cell r="D1069">
            <v>88.19</v>
          </cell>
        </row>
        <row r="1070">
          <cell r="A1070">
            <v>72319</v>
          </cell>
          <cell r="B1070" t="str">
            <v>DISJUNTOR BAIXA TENSAO TRIPOLAR A SECO 800A/600V, INCLUSIVE ELETROTÉCNICO</v>
          </cell>
          <cell r="C1070" t="str">
            <v>UN</v>
          </cell>
          <cell r="D1070">
            <v>4008.11</v>
          </cell>
        </row>
        <row r="1071">
          <cell r="A1071">
            <v>72341</v>
          </cell>
          <cell r="B1071" t="str">
            <v>CONTATOR TRIPOLAR I NOMINAL 12A - FORNECIMENTO E INSTALACAO INCLUSIVEELETROTÉCNICO</v>
          </cell>
          <cell r="C1071" t="str">
            <v>UN</v>
          </cell>
          <cell r="D1071">
            <v>150.84</v>
          </cell>
        </row>
        <row r="1072">
          <cell r="A1072">
            <v>72343</v>
          </cell>
          <cell r="B1072" t="str">
            <v>CONTATOR TRIPOLAR I NOMINAL 22A - FORNECIMENTO E INSTALACAO INCLUSIVEELETROTÉCNICO</v>
          </cell>
          <cell r="C1072" t="str">
            <v>UN</v>
          </cell>
          <cell r="D1072">
            <v>190.61</v>
          </cell>
        </row>
        <row r="1073">
          <cell r="A1073">
            <v>72344</v>
          </cell>
          <cell r="B1073" t="str">
            <v>CONTATOR TRIPOLAR I NOMINAL 36A - FORNECIMENTO E INSTALACAO INCLUSIVEELETROTÉCNICO</v>
          </cell>
          <cell r="C1073" t="str">
            <v>UN</v>
          </cell>
          <cell r="D1073">
            <v>364.98</v>
          </cell>
        </row>
        <row r="1074">
          <cell r="A1074">
            <v>72345</v>
          </cell>
          <cell r="B1074" t="str">
            <v>CONTATOR TRIPOLAR I NOMIMAL 94A - FORNECIMENTO E INSTALACAO INCLUSIVEELETROTÉCNICO</v>
          </cell>
          <cell r="C1074" t="str">
            <v>UN</v>
          </cell>
          <cell r="D1074">
            <v>1005.05</v>
          </cell>
        </row>
        <row r="1075">
          <cell r="A1075">
            <v>73918</v>
          </cell>
          <cell r="B1075" t="str">
            <v>CAIXA PASSAGEM P/TELEFONE</v>
          </cell>
          <cell r="C1075" t="str">
            <v/>
          </cell>
          <cell r="D1075" t="str">
            <v/>
          </cell>
        </row>
        <row r="1076">
          <cell r="A1076" t="str">
            <v>73918/001</v>
          </cell>
          <cell r="B1076" t="str">
            <v>CAIXA DE PASSAGEM PARA TELEFONE 10X10X5CM, FORNECIMENTO E INSTALACAO</v>
          </cell>
          <cell r="C1076" t="str">
            <v>UN</v>
          </cell>
          <cell r="D1076">
            <v>32.020000000000003</v>
          </cell>
        </row>
        <row r="1077">
          <cell r="A1077" t="str">
            <v>73918/002</v>
          </cell>
          <cell r="B1077" t="str">
            <v>CAIXA DE PASSAGEM PARA TELEFONE 80X80X15CM, FORNECIMENTO E INSTALACAO</v>
          </cell>
          <cell r="C1077" t="str">
            <v>UN</v>
          </cell>
          <cell r="D1077">
            <v>310.86</v>
          </cell>
        </row>
        <row r="1078">
          <cell r="A1078" t="str">
            <v>73918/003</v>
          </cell>
          <cell r="B1078" t="str">
            <v>CAIXA DE PASSAGEM PARA TELEFONE 150X150X15CM, FORNECIMENTO E INSTALACAO</v>
          </cell>
          <cell r="C1078" t="str">
            <v>UN</v>
          </cell>
          <cell r="D1078">
            <v>1130.81</v>
          </cell>
        </row>
        <row r="1079">
          <cell r="A1079">
            <v>74052</v>
          </cell>
          <cell r="B1079" t="str">
            <v>P/DISTRIBUICAO 4 CIRCUITOS INCLUSIVE ACESSORIOS</v>
          </cell>
          <cell r="C1079" t="str">
            <v/>
          </cell>
          <cell r="D1079" t="str">
            <v/>
          </cell>
        </row>
        <row r="1080">
          <cell r="A1080" t="str">
            <v>74052/001</v>
          </cell>
          <cell r="B1080" t="str">
            <v>QUADRO DE DISTRIBUICAO PARA TELEFONE N.4, 60X60X12CM EM CHAPA METALICA, SEM ACESSORIOS, PADRAO TELEBRAS, FORNECIMENTO E INSTALACAO</v>
          </cell>
          <cell r="C1080" t="str">
            <v>UN</v>
          </cell>
          <cell r="D1080">
            <v>197.81</v>
          </cell>
        </row>
        <row r="1081">
          <cell r="A1081" t="str">
            <v>74052/002</v>
          </cell>
          <cell r="B1081" t="str">
            <v>QUADRO DE DISTRIBUICAO PARA TELEFONE N.3, 40X40X12CM EM CHAPA METALICA, SEM ACESSORIOS, PADRAO TELEBRAS, FORNECIMENTO E INSTALACAO</v>
          </cell>
          <cell r="C1081" t="str">
            <v>UN</v>
          </cell>
          <cell r="D1081">
            <v>134.44999999999999</v>
          </cell>
        </row>
        <row r="1082">
          <cell r="A1082" t="str">
            <v>74052/003</v>
          </cell>
          <cell r="B1082" t="str">
            <v>QUADRO DE DISTRIBUICAO PARA TELEFONE N.2, 20X20X12CM EM CHAPA METALICA, SEM ACESSORIOS, PADRAO TELEBRAS, FORNECIMENTO E INSTALACAO</v>
          </cell>
          <cell r="C1082" t="str">
            <v>UN</v>
          </cell>
          <cell r="D1082">
            <v>81.64</v>
          </cell>
        </row>
        <row r="1083">
          <cell r="A1083" t="str">
            <v>74052/004</v>
          </cell>
          <cell r="B1083" t="str">
            <v>QUADRO DE DISTRIBUICAO DE ENERGIA SEM PORTA, 4 CIRCUITOS, INCLUSIVE ACESSORIOS</v>
          </cell>
          <cell r="C1083" t="str">
            <v>UN</v>
          </cell>
          <cell r="D1083">
            <v>93.56</v>
          </cell>
        </row>
        <row r="1084">
          <cell r="A1084" t="str">
            <v>74052/005</v>
          </cell>
          <cell r="B1084" t="str">
            <v>QUADRO DE MEDICAO GERAL EM CHAPA METALICA PARA EDIFICIOS COM 16 APTOS,INCLUSIVE DISJUNTORES E ATERRAMENTO</v>
          </cell>
          <cell r="C1084" t="str">
            <v>UN</v>
          </cell>
          <cell r="D1084">
            <v>893.77</v>
          </cell>
        </row>
        <row r="1085">
          <cell r="A1085">
            <v>74130</v>
          </cell>
          <cell r="B1085" t="str">
            <v>DISJUNTORES</v>
          </cell>
          <cell r="C1085" t="str">
            <v/>
          </cell>
          <cell r="D1085" t="str">
            <v/>
          </cell>
        </row>
        <row r="1086">
          <cell r="A1086" t="str">
            <v>74130/001</v>
          </cell>
          <cell r="B1086" t="str">
            <v>DISJUNTOR TERMOMAGNETICO MONOPOLAR PADRAO NEMA (AMERICANO) 10 A 30A 240V, FORNECIMENTO E INSTALACAO</v>
          </cell>
          <cell r="C1086" t="str">
            <v>UN</v>
          </cell>
          <cell r="D1086">
            <v>7.97</v>
          </cell>
        </row>
        <row r="1087">
          <cell r="A1087" t="str">
            <v>74130/002</v>
          </cell>
          <cell r="B1087" t="str">
            <v>DISJUNTOR TERMOMAGNETICO MONOPOLAR PADRAO NEMA (AMERICANO) 35 A 50A 240V, FORNECIMENTO E INSTALACAO</v>
          </cell>
          <cell r="C1087" t="str">
            <v>UN</v>
          </cell>
          <cell r="D1087">
            <v>11.68</v>
          </cell>
        </row>
        <row r="1088">
          <cell r="A1088" t="str">
            <v>74130/003</v>
          </cell>
          <cell r="B1088" t="str">
            <v>DISJUNTOR TERMOMAGNETICO BIPOLAR PADRAO NEMA (AMERICANO) 10 A 50A 240V, FORNECIMENTO E INSTALACAO</v>
          </cell>
          <cell r="C1088" t="str">
            <v>UN</v>
          </cell>
          <cell r="D1088">
            <v>45.15</v>
          </cell>
        </row>
        <row r="1089">
          <cell r="A1089" t="str">
            <v>74130/004</v>
          </cell>
          <cell r="B1089" t="str">
            <v>DISJUNTOR TERMOMAGNETICO TRIPOLAR PADRAO NEMA (AMERICANO) 10 A 50A 240V, FORNECIMENTO E INSTALACAO</v>
          </cell>
          <cell r="C1089" t="str">
            <v>UN</v>
          </cell>
          <cell r="D1089">
            <v>54.29</v>
          </cell>
        </row>
        <row r="1090">
          <cell r="A1090" t="str">
            <v>74130/005</v>
          </cell>
          <cell r="B1090" t="str">
            <v>DISJUNTOR TERMOMAGNETICO TRIPOLAR PADRAO NEMA (AMERICANO) 60 A 100A 240V, FORNECIMENTO E INSTALACAO</v>
          </cell>
          <cell r="C1090" t="str">
            <v>UN</v>
          </cell>
          <cell r="D1090">
            <v>76.3</v>
          </cell>
        </row>
        <row r="1091">
          <cell r="A1091" t="str">
            <v>74130/006</v>
          </cell>
          <cell r="B1091" t="str">
            <v>DISJUNTOR TERMOMAGNETICO TRIPOLAR PADRAO NEMA (AMERICANO) 125 A 150A 240V, FORNECIMENTO E INSTALACAO</v>
          </cell>
          <cell r="C1091" t="str">
            <v>UN</v>
          </cell>
          <cell r="D1091">
            <v>194.87</v>
          </cell>
        </row>
        <row r="1092">
          <cell r="A1092" t="str">
            <v>74130/007</v>
          </cell>
          <cell r="B1092" t="str">
            <v>DISJUNTOR TERMOMAGNETICO TRIPOLAR EM CAIXA MOLDADA 250A 600V, FORNECIMENTO E INSTALACAO</v>
          </cell>
          <cell r="C1092" t="str">
            <v>UN</v>
          </cell>
          <cell r="D1092">
            <v>821.86</v>
          </cell>
        </row>
        <row r="1093">
          <cell r="A1093" t="str">
            <v>74130/008</v>
          </cell>
          <cell r="B1093" t="str">
            <v>DISJUNTOR TERMOMAGNETICO TRIPOLAR EM CAIXA MOLDADA 300 A 400A 600V, FORNECIMENTO E INSTALACAO</v>
          </cell>
          <cell r="C1093" t="str">
            <v>UN</v>
          </cell>
          <cell r="D1093">
            <v>1052.8399999999999</v>
          </cell>
        </row>
        <row r="1094">
          <cell r="A1094" t="str">
            <v>74130/009</v>
          </cell>
          <cell r="B1094" t="str">
            <v>DISJUNTOR TERMOMAGNETICO TRIPOLAR EM CAIXA MOLDADA 500 A 600A 600V, FORNECIMENTO E INSTALACAO</v>
          </cell>
          <cell r="C1094" t="str">
            <v>UN</v>
          </cell>
          <cell r="D1094">
            <v>2370.89</v>
          </cell>
        </row>
        <row r="1095">
          <cell r="A1095" t="str">
            <v>74130/010</v>
          </cell>
          <cell r="B1095" t="str">
            <v>DISJUNTOR TERMOMAGNETICO TRIPOLAR EM CAIXA MOLDADA 175 A 225A 240V, FORNECIMENTO E INSTALACAO</v>
          </cell>
          <cell r="C1095" t="str">
            <v>UN</v>
          </cell>
          <cell r="D1095">
            <v>630.71</v>
          </cell>
        </row>
        <row r="1096">
          <cell r="A1096">
            <v>74131</v>
          </cell>
          <cell r="B1096" t="str">
            <v>QUADROS DE DISTRIBUICAO.</v>
          </cell>
          <cell r="C1096" t="str">
            <v/>
          </cell>
          <cell r="D1096" t="str">
            <v/>
          </cell>
        </row>
        <row r="1097">
          <cell r="A1097" t="str">
            <v>74131/001</v>
          </cell>
          <cell r="B1097" t="str">
            <v>QUADRO DE DISTRIBUICAO DE ENERGIA EM CHAPA METALICA, PARA 3 DISJUNTORES TERMOMAGNETICOS MONOPOLARES, SEM DISPOSITIVO PARA CHAVE GERAL, COM PORTA, SEM BARRAMENTOS FASES E COM BARRAMENTO NEUTRO, FORNECIMENTO E INSTALACAO</v>
          </cell>
          <cell r="C1097" t="str">
            <v>UN</v>
          </cell>
          <cell r="D1097">
            <v>48.28</v>
          </cell>
        </row>
        <row r="1098">
          <cell r="A1098" t="str">
            <v>74131/002</v>
          </cell>
          <cell r="B1098" t="str">
            <v>QUADRO DE DISTRIBUICAO DE ENERGIA EM CHAPA METALICA, DE EMBUTIR, SEM PORTA, PARA 6 DISJUNTORES TERMOMAGNETICOS MONOPOLARES, SEM DISPOSITIVOPARA CHAVE GERAL, SEM BARRAMENTOS FASES E COM BARRAMENTO NEUTRO, FORNECIMENTO E INSTALACAO</v>
          </cell>
          <cell r="C1098" t="str">
            <v>UN</v>
          </cell>
          <cell r="D1098">
            <v>56.51</v>
          </cell>
        </row>
        <row r="1099">
          <cell r="A1099" t="str">
            <v>74131/003</v>
          </cell>
          <cell r="B1099" t="str">
            <v>QUADRO DE DISTRIBUICAO DE ENERGIA EM CHAPA METALICA, DE EMBUTIR, SEM PORTA, PARA 12 DISJUNTORES TERMOMAGNETICOS MONOPOLARES, SEM DISPOSITIVOPARA CHAVE GERAL, SEM BARRAMENTOS FASES E COM BARRAMENTO NEUTRO, FORNECIMENTO E INSTALACAO</v>
          </cell>
          <cell r="C1099" t="str">
            <v>UN</v>
          </cell>
          <cell r="D1099">
            <v>85.22</v>
          </cell>
        </row>
        <row r="1100">
          <cell r="A1100" t="str">
            <v>74131/004</v>
          </cell>
          <cell r="B1100" t="str">
            <v>QUADRO DE DISTRIBUICAO DE ENERGIA EM CHAPA METALICA, DE SOBREPOR, COMPORTA, PARA 18 DISJUNTORES TERMOMAGNETICOS MONOPOLARES, SEM DISPOSITIVO PARA CHAVE GERAL, COM BARRAMENTO TRIFASICO E NEUTRO, FORNECIMENTO EINSTALACAO</v>
          </cell>
          <cell r="C1100" t="str">
            <v>UN</v>
          </cell>
          <cell r="D1100">
            <v>303.62</v>
          </cell>
        </row>
        <row r="1101">
          <cell r="A1101" t="str">
            <v>74131/005</v>
          </cell>
          <cell r="B1101" t="str">
            <v>QUADRO DE DISTRIBUICAO DE ENERGIA EM CHAPA METALICA, DE SOBREPOR, COMPORTA, PARA 24 DISJUNTORES TERMOMAGNETICOS MONOPOLARES, SEM DISPOSITIVO PARA CHAVE GERAL, COM BARRAMENTO TRIFASICO E NEUTRO, FORNECIMENTO EINSTALACAO</v>
          </cell>
          <cell r="C1101" t="str">
            <v>UN</v>
          </cell>
          <cell r="D1101">
            <v>355.84</v>
          </cell>
        </row>
        <row r="1102">
          <cell r="A1102" t="str">
            <v>74131/006</v>
          </cell>
          <cell r="B1102" t="str">
            <v>QUADRO DE DISTRIBUICAO DE ENERGIA EM CHAPA METALICA, DE EMBUTIR, COM PORTA, PARA 32 DISJUNTORES TERMOMAGNETICOS MONOPOLARES, SEM DISPOSITIVOPARA CHAVE GERAL, COM BARRAMENTO TRIFASICO E NEUTRO, FORNECIMENTO E INSTALACAO</v>
          </cell>
          <cell r="C1102" t="str">
            <v>UN</v>
          </cell>
          <cell r="D1102">
            <v>512.45000000000005</v>
          </cell>
        </row>
        <row r="1103">
          <cell r="A1103" t="str">
            <v>74131/007</v>
          </cell>
          <cell r="B1103" t="str">
            <v>QUADRO DE DISTRIBUICAO DE ENERGIA EM CHAPA METALICA, DE EMBUTIR, COM PORTA, PARA 40 DISJUNTORES TERMOMAGNETICOS MONOPOLARES, COM DISPOSITIVOPARA CHAVE GERAL, COM BARRAMENTO TRIFASICO E NEUTRO, FORNECIMENTO E INSTALACAO</v>
          </cell>
          <cell r="C1103" t="str">
            <v>UN</v>
          </cell>
          <cell r="D1103">
            <v>582.82000000000005</v>
          </cell>
        </row>
        <row r="1104">
          <cell r="A1104" t="str">
            <v>74131/008</v>
          </cell>
          <cell r="B1104" t="str">
            <v>QUADRO DE DISTRIBUICAO DE ENERGIA EM CHAPA METALICA, DE EMBUTIR, COM PORTA, PARA 50 DISJUNTORES TERMOMAGNETICOS MONOPOLARES, SEM DISPOSITIVOPARA CHAVE GERAL, COM BARRAMENTO TRIFASICO E NEUTRO, FORNECIMENTO E INSTALACAO</v>
          </cell>
          <cell r="C1104" t="str">
            <v>UN</v>
          </cell>
          <cell r="D1104">
            <v>784.03</v>
          </cell>
        </row>
        <row r="1105">
          <cell r="A1105">
            <v>74247</v>
          </cell>
          <cell r="B1105" t="str">
            <v>INSTALACAO DE QUADRO DE DISTRIBUICAO DE EMBUTIR(QUADRA DESCOBERTA DO MET)</v>
          </cell>
          <cell r="C1105" t="str">
            <v/>
          </cell>
          <cell r="D1105" t="str">
            <v/>
          </cell>
        </row>
        <row r="1106">
          <cell r="A1106" t="str">
            <v>74247/001</v>
          </cell>
          <cell r="B1106" t="str">
            <v>QUADRO DE DISTRIBUICAO DE ENERGIA EM CHAPA METALICA, DE EMBUTIR, PARA12 DISJUNTORES TERMOMAGNETICOS MONOPOLARES, COM BARRAMENTO TRIFASICO,FORNECIMENTO E INSTALACAO</v>
          </cell>
          <cell r="C1106" t="str">
            <v>UN</v>
          </cell>
          <cell r="D1106">
            <v>175.31</v>
          </cell>
        </row>
        <row r="1107">
          <cell r="A1107">
            <v>76449</v>
          </cell>
          <cell r="B1107" t="str">
            <v>CAIXA PASSAGEM P/TELEFONE</v>
          </cell>
          <cell r="C1107" t="str">
            <v/>
          </cell>
          <cell r="D1107" t="str">
            <v/>
          </cell>
        </row>
        <row r="1108">
          <cell r="A1108" t="str">
            <v>76449/001</v>
          </cell>
          <cell r="B1108" t="str">
            <v>CAIXA DE PASSAGEM PARA TELEFONE 20X20X12CM, FORNECIMENTO E INSTALACAO</v>
          </cell>
          <cell r="C1108" t="str">
            <v>UN</v>
          </cell>
          <cell r="D1108">
            <v>75.739999999999995</v>
          </cell>
        </row>
        <row r="1109">
          <cell r="A1109" t="str">
            <v>76449/002</v>
          </cell>
          <cell r="B1109" t="str">
            <v>CAIXA DE PASSAGEM PARA TELEFONE 40X40X12CM, FORNECIMENTO E INSTALACAO</v>
          </cell>
          <cell r="C1109" t="str">
            <v>UN</v>
          </cell>
          <cell r="D1109">
            <v>126.15</v>
          </cell>
        </row>
        <row r="1110">
          <cell r="A1110" t="str">
            <v>76449/003</v>
          </cell>
          <cell r="B1110" t="str">
            <v>CAIXA DE PASSAGEM PARA TELEFONE 60X 60X12CM, FORNECIMENTO E INSTALACAO</v>
          </cell>
          <cell r="C1110" t="str">
            <v>UN</v>
          </cell>
          <cell r="D1110">
            <v>192.82</v>
          </cell>
        </row>
        <row r="1111">
          <cell r="A1111">
            <v>170</v>
          </cell>
          <cell r="B1111" t="str">
            <v>INTERRUPTOR/TOMADA</v>
          </cell>
          <cell r="C1111" t="str">
            <v/>
          </cell>
          <cell r="D1111" t="str">
            <v/>
          </cell>
        </row>
        <row r="1112">
          <cell r="A1112">
            <v>72331</v>
          </cell>
          <cell r="B1112" t="str">
            <v>INTERRUPTOR SIMPLES - 1 TECLA - FORNECIMENTO E INSTALACAO</v>
          </cell>
          <cell r="C1112" t="str">
            <v>UN</v>
          </cell>
          <cell r="D1112">
            <v>6.21</v>
          </cell>
        </row>
        <row r="1113">
          <cell r="A1113">
            <v>72332</v>
          </cell>
          <cell r="B1113" t="str">
            <v>INTERRUPTOR SIMPLES - 2 TECLAS - FORNECIMENTO E INSTALACAO</v>
          </cell>
          <cell r="C1113" t="str">
            <v>UN</v>
          </cell>
          <cell r="D1113">
            <v>8.34</v>
          </cell>
        </row>
        <row r="1114">
          <cell r="A1114">
            <v>72333</v>
          </cell>
          <cell r="B1114" t="str">
            <v>INTERRUPTOR SIMPLES BIPOLAR - 1 TECLA - FORNECIMENTO E INSTALACAO</v>
          </cell>
          <cell r="C1114" t="str">
            <v>UN</v>
          </cell>
          <cell r="D1114">
            <v>20.12</v>
          </cell>
        </row>
        <row r="1115">
          <cell r="A1115">
            <v>72334</v>
          </cell>
          <cell r="B1115" t="str">
            <v>INTERRUPTOR PARALELO - 1 TECLA - FORNECIMENTO E INSTALACAO</v>
          </cell>
          <cell r="C1115" t="str">
            <v>UN</v>
          </cell>
          <cell r="D1115">
            <v>7.5</v>
          </cell>
        </row>
        <row r="1116">
          <cell r="A1116">
            <v>72335</v>
          </cell>
          <cell r="B1116" t="str">
            <v>ESPELHO PLÁSTICO - 4"X2" - FORNECIMENTO E INSTALACAO</v>
          </cell>
          <cell r="C1116" t="str">
            <v>UN</v>
          </cell>
          <cell r="D1116">
            <v>2.04</v>
          </cell>
        </row>
        <row r="1117">
          <cell r="A1117">
            <v>72336</v>
          </cell>
          <cell r="B1117" t="str">
            <v>ESPELHO PLÁSTICO - 4"X4" - FORNECIMENTO E INSTALACAO</v>
          </cell>
          <cell r="C1117" t="str">
            <v>UN</v>
          </cell>
          <cell r="D1117">
            <v>3.56</v>
          </cell>
        </row>
        <row r="1118">
          <cell r="A1118">
            <v>72337</v>
          </cell>
          <cell r="B1118" t="str">
            <v>TOMADA PARA TELEFONE DE 4 POLOS PADRAO TELEBRÁS - FORNECIMENTO E INSTALACAO</v>
          </cell>
          <cell r="C1118" t="str">
            <v>UN</v>
          </cell>
          <cell r="D1118">
            <v>11</v>
          </cell>
        </row>
        <row r="1119">
          <cell r="A1119">
            <v>72339</v>
          </cell>
          <cell r="B1119" t="str">
            <v>TOMADA 3P+T 30A - 440V - FORNECIMENTO E INSTALACAO</v>
          </cell>
          <cell r="C1119" t="str">
            <v>UN</v>
          </cell>
          <cell r="D1119">
            <v>20.39</v>
          </cell>
        </row>
        <row r="1120">
          <cell r="A1120">
            <v>171</v>
          </cell>
          <cell r="B1120" t="str">
            <v>LUMINARIA INTERNA/BOCAL/LAMPADAS</v>
          </cell>
          <cell r="C1120" t="str">
            <v/>
          </cell>
          <cell r="D1120" t="str">
            <v/>
          </cell>
        </row>
        <row r="1121">
          <cell r="A1121">
            <v>72248</v>
          </cell>
          <cell r="B1121" t="str">
            <v>LAMPADA INCANDESCENTE - 40W - FORNECIMENTO E COLOCAÇÃO</v>
          </cell>
          <cell r="C1121" t="str">
            <v>UN</v>
          </cell>
          <cell r="D1121">
            <v>1.68</v>
          </cell>
        </row>
        <row r="1122">
          <cell r="A1122">
            <v>72273</v>
          </cell>
          <cell r="B1122" t="str">
            <v>LÂMPADA INCANDESCENTE - 60W - FORNECIMENTO E COLOCAÇÃO</v>
          </cell>
          <cell r="C1122" t="str">
            <v>UN</v>
          </cell>
          <cell r="D1122">
            <v>1.68</v>
          </cell>
        </row>
        <row r="1123">
          <cell r="A1123">
            <v>72274</v>
          </cell>
          <cell r="B1123" t="str">
            <v>LÂMPADA INCANDESCENTE - 100W - FORNECIMENTO E COLOCAÇÃO</v>
          </cell>
          <cell r="C1123" t="str">
            <v>UN</v>
          </cell>
          <cell r="D1123">
            <v>1.95</v>
          </cell>
        </row>
        <row r="1124">
          <cell r="A1124">
            <v>72275</v>
          </cell>
          <cell r="B1124" t="str">
            <v>LÂMPADA INCANDESCENTE - 150W - FORNECIMENTO E COLOCAÇÃO</v>
          </cell>
          <cell r="C1124" t="str">
            <v>UN</v>
          </cell>
          <cell r="D1124">
            <v>2.48</v>
          </cell>
        </row>
        <row r="1125">
          <cell r="A1125">
            <v>72277</v>
          </cell>
          <cell r="B1125" t="str">
            <v>LÂMPADA INCANDESCENTE - 200W - FORNECIMENTO E COLOCAÇÃO</v>
          </cell>
          <cell r="C1125" t="str">
            <v>UN</v>
          </cell>
          <cell r="D1125">
            <v>2.92</v>
          </cell>
        </row>
        <row r="1126">
          <cell r="A1126">
            <v>72278</v>
          </cell>
          <cell r="B1126" t="str">
            <v>LÂMPADA VAPOR METÁLICO - 400W - FORNECIMENTO E COLOCAÇÃO</v>
          </cell>
          <cell r="C1126" t="str">
            <v>UN</v>
          </cell>
          <cell r="D1126">
            <v>95.84</v>
          </cell>
        </row>
        <row r="1127">
          <cell r="A1127">
            <v>72280</v>
          </cell>
          <cell r="B1127" t="str">
            <v>IGNITOR PARA PARTIDA LÂMPADA VAPOR SÓDIO ALTA PRESSÃO ATÉ 400W</v>
          </cell>
          <cell r="C1127" t="str">
            <v>UN</v>
          </cell>
          <cell r="D1127">
            <v>38.08</v>
          </cell>
        </row>
        <row r="1128">
          <cell r="A1128">
            <v>73738</v>
          </cell>
          <cell r="B1128" t="str">
            <v>REATORES</v>
          </cell>
          <cell r="C1128" t="str">
            <v/>
          </cell>
          <cell r="D1128" t="str">
            <v/>
          </cell>
        </row>
        <row r="1129">
          <cell r="A1129" t="str">
            <v>73738/001</v>
          </cell>
          <cell r="B1129" t="str">
            <v>STARTER DE 20W OU 40W FORNECIMENTO E COLOCACAO</v>
          </cell>
          <cell r="C1129" t="str">
            <v>UN</v>
          </cell>
          <cell r="D1129">
            <v>1.71</v>
          </cell>
        </row>
        <row r="1130">
          <cell r="A1130">
            <v>73953</v>
          </cell>
          <cell r="B1130" t="str">
            <v>LUMINARIA INTERNA TP CALHA SOBREPOR</v>
          </cell>
          <cell r="C1130" t="str">
            <v/>
          </cell>
          <cell r="D1130" t="str">
            <v/>
          </cell>
        </row>
        <row r="1131">
          <cell r="A1131" t="str">
            <v>73953/001</v>
          </cell>
          <cell r="B1131" t="str">
            <v>LUMINARIA TIPO CALHA, DE SOBREPOR, COM REATOR DE PARTIDA RAPIDA E LAMPADA FLUORESCENTE 1X20W, COMPLETA, FORNECIMENTO E INSTALACAO</v>
          </cell>
          <cell r="C1131" t="str">
            <v>UN</v>
          </cell>
          <cell r="D1131">
            <v>37.82</v>
          </cell>
        </row>
        <row r="1132">
          <cell r="A1132" t="str">
            <v>73953/002</v>
          </cell>
          <cell r="B1132" t="str">
            <v>LUMINARIA TIPO CALHA, DE SOBREPOR, COM REATOR DE PARTIDA RAPIDA E LAMPADA FLUORESCENTE 2X20W, COMPLETA, FORNECIMENTO E INSTALACAO</v>
          </cell>
          <cell r="C1132" t="str">
            <v>UN</v>
          </cell>
          <cell r="D1132">
            <v>56.46</v>
          </cell>
        </row>
        <row r="1133">
          <cell r="A1133" t="str">
            <v>73953/003</v>
          </cell>
          <cell r="B1133" t="str">
            <v>LUMINARIA TIPO CALHA, DE SOBREPOR, COM REATOR DE PARTIDA RAPIDA E LAMPADA FLUORESCENTE 3X20W, COMPLETA, FORNECIMENTO E INSTALACAO</v>
          </cell>
          <cell r="C1133" t="str">
            <v>UN</v>
          </cell>
          <cell r="D1133">
            <v>84.37</v>
          </cell>
        </row>
        <row r="1134">
          <cell r="A1134" t="str">
            <v>73953/004</v>
          </cell>
          <cell r="B1134" t="str">
            <v>LUMINARIA TIPO CALHA, DE SOBREPOR, COM REATOR DE PARTIDA RAPIDA E LAMPADA FLUORESCENTE 4X20W, COMPLETA, FORNECIMENTO E INSTALACAO</v>
          </cell>
          <cell r="C1134" t="str">
            <v>UN</v>
          </cell>
          <cell r="D1134">
            <v>90.69</v>
          </cell>
        </row>
        <row r="1135">
          <cell r="A1135" t="str">
            <v>73953/005</v>
          </cell>
          <cell r="B1135" t="str">
            <v>LUMINARIA TIPO CALHA, DE SOBREPOR, COM REATOR DE PARTIDA RAPIDA E LAMPADA FLUORESCENTE 1X40W, COMPLETA, FORNECIMENTO E INSTALACAO</v>
          </cell>
          <cell r="C1135" t="str">
            <v>UN</v>
          </cell>
          <cell r="D1135">
            <v>44.04</v>
          </cell>
        </row>
        <row r="1136">
          <cell r="A1136" t="str">
            <v>73953/006</v>
          </cell>
          <cell r="B1136" t="str">
            <v>LUMINARIA TIPO CALHA, DE SOBREPOR, COM REATOR DE PARTIDA RAPIDA E LAMPADA FLUORESCENTE 2X40W, COMPLETA, FORNECIMENTO E INSTALACAO</v>
          </cell>
          <cell r="C1136" t="str">
            <v>UN</v>
          </cell>
          <cell r="D1136">
            <v>61.12</v>
          </cell>
        </row>
        <row r="1137">
          <cell r="A1137" t="str">
            <v>73953/007</v>
          </cell>
          <cell r="B1137" t="str">
            <v>LUMINARIA TIPO CALHA, DE SOBREPOR, COM REATOR DE PARTIDA RAPIDA E LAMPADA FLUORESCENTE 3X40W, COMPLETA, FORNECIMENTO E INSTALACAO</v>
          </cell>
          <cell r="C1137" t="str">
            <v>UN</v>
          </cell>
          <cell r="D1137">
            <v>84.16</v>
          </cell>
        </row>
        <row r="1138">
          <cell r="A1138" t="str">
            <v>73953/008</v>
          </cell>
          <cell r="B1138" t="str">
            <v>LUMINARIA TIPO CALHA, DE SOBREPOR, COM REATOR DE PARTIDA RAPIDA E LAMPADA FLUORESCENTE 4X40W, COMPLETA, FORNECIMENTO E INSTALACAO</v>
          </cell>
          <cell r="C1138" t="str">
            <v>UN</v>
          </cell>
          <cell r="D1138">
            <v>104.83</v>
          </cell>
        </row>
        <row r="1139">
          <cell r="A1139" t="str">
            <v>73953/009</v>
          </cell>
          <cell r="B1139" t="str">
            <v>LUMINARIA SOBREPOR TP CALHA C/REATOR PART CONVENC LAMP 1X20W E STARTERFIX EM LAJE OU FORRO - FORNECIMENTO E COLOCACAO</v>
          </cell>
          <cell r="C1139" t="str">
            <v>UN</v>
          </cell>
          <cell r="D1139">
            <v>34.590000000000003</v>
          </cell>
        </row>
        <row r="1140">
          <cell r="A1140">
            <v>74041</v>
          </cell>
          <cell r="B1140" t="str">
            <v>LUMINARIA GLOBO</v>
          </cell>
          <cell r="C1140" t="str">
            <v/>
          </cell>
          <cell r="D1140" t="str">
            <v/>
          </cell>
        </row>
        <row r="1141">
          <cell r="A1141" t="str">
            <v>74041/001</v>
          </cell>
          <cell r="B1141" t="str">
            <v>LUMINARIA GLOBO VIDRO LEITOSO/PLAFONIER/BOCAL/LAMPADA 60W</v>
          </cell>
          <cell r="C1141" t="str">
            <v>UN</v>
          </cell>
          <cell r="D1141">
            <v>30.29</v>
          </cell>
        </row>
        <row r="1142">
          <cell r="A1142" t="str">
            <v>74041/002</v>
          </cell>
          <cell r="B1142" t="str">
            <v>LUMINARIA GLOBO VIDRO LEITOSO/PLAFONIER/BOCAL/LAMPADA 100W</v>
          </cell>
          <cell r="C1142" t="str">
            <v>UN</v>
          </cell>
          <cell r="D1142">
            <v>30.55</v>
          </cell>
        </row>
        <row r="1143">
          <cell r="A1143">
            <v>74082</v>
          </cell>
          <cell r="B1143" t="str">
            <v>REFLETOR</v>
          </cell>
          <cell r="C1143" t="str">
            <v/>
          </cell>
          <cell r="D1143" t="str">
            <v/>
          </cell>
        </row>
        <row r="1144">
          <cell r="A1144" t="str">
            <v>74082/001</v>
          </cell>
          <cell r="B1144" t="str">
            <v>REFLETOR REDONDO EM ALUMINIO COM SUPORTE E ALCA REGULAVEL PARA FIXACAO, COM LAMPADA VAPOR DE MERCURIO 250W</v>
          </cell>
          <cell r="C1144" t="str">
            <v>UN</v>
          </cell>
          <cell r="D1144">
            <v>136.32</v>
          </cell>
        </row>
        <row r="1145">
          <cell r="A1145">
            <v>74094</v>
          </cell>
          <cell r="B1145" t="str">
            <v>LUMINARIA INTERNA</v>
          </cell>
          <cell r="C1145" t="str">
            <v/>
          </cell>
          <cell r="D1145" t="str">
            <v/>
          </cell>
        </row>
        <row r="1146">
          <cell r="A1146" t="str">
            <v>74094/001</v>
          </cell>
          <cell r="B1146" t="str">
            <v>LUMINARIA TIPO SPOT PARA 1 LAMPADA INCANDESCENTE/FLUORESCENTE COMPACTA</v>
          </cell>
          <cell r="C1146" t="str">
            <v>UN</v>
          </cell>
          <cell r="D1146">
            <v>16.2</v>
          </cell>
        </row>
        <row r="1147">
          <cell r="A1147">
            <v>172</v>
          </cell>
          <cell r="B1147" t="str">
            <v>FORNECIMENTO DE MAT/MO P/ELETRIFICACAO E ILUMINACAO PUBLICA</v>
          </cell>
          <cell r="C1147" t="str">
            <v/>
          </cell>
          <cell r="D1147" t="str">
            <v/>
          </cell>
        </row>
        <row r="1148">
          <cell r="A1148">
            <v>73767</v>
          </cell>
          <cell r="B1148" t="str">
            <v>FORNEC/COLOC DE CONECTORES/LACO DE ROLDANA E ALCA P/ILUM PUBLICA</v>
          </cell>
          <cell r="C1148" t="str">
            <v/>
          </cell>
          <cell r="D1148" t="str">
            <v/>
          </cell>
        </row>
        <row r="1149">
          <cell r="A1149" t="str">
            <v>73767/001</v>
          </cell>
          <cell r="B1149" t="str">
            <v>GRAMPO PARALELO EM ALUMINIO FUNDIDO OU ESTRUDADO DE 2 PARAFUSOS, PARACABO DE 6 A 50 MM2, PASTA ANTIOXIDANTE. FORNEC E INSTALAÇÃO.</v>
          </cell>
          <cell r="C1149" t="str">
            <v>UN</v>
          </cell>
          <cell r="D1149">
            <v>5.33</v>
          </cell>
        </row>
        <row r="1150">
          <cell r="A1150" t="str">
            <v>73767/002</v>
          </cell>
          <cell r="B1150" t="str">
            <v>ALCA PRE-FORMADA DISTRIBUIÇÃO EM ACO RECOBERTO COM ALUMINIO PARA CABO25MM2, ENCAPADO. FORNECIMENTO E INSTALAÇÃO.</v>
          </cell>
          <cell r="C1150" t="str">
            <v>UN</v>
          </cell>
          <cell r="D1150">
            <v>6.46</v>
          </cell>
        </row>
        <row r="1151">
          <cell r="A1151" t="str">
            <v>73767/003</v>
          </cell>
          <cell r="B1151" t="str">
            <v>LACO DE ROLDANA PRE-FORMADO ACO RECOBERTO DE ALUMINIO PARA CABO DE ALUMINIO NU BITOLA 25MM2 - FORNECIMENTO E COLOCACAO</v>
          </cell>
          <cell r="C1151" t="str">
            <v>UN</v>
          </cell>
          <cell r="D1151">
            <v>4.25</v>
          </cell>
        </row>
        <row r="1152">
          <cell r="A1152" t="str">
            <v>73767/004</v>
          </cell>
          <cell r="B1152" t="str">
            <v>ALCA PRE-FORMADA DISTRIBUICAO EM ACO RECOBERTO COM ALUMINIO NU PARA CABO 25MM2, ENCAPADO. FORNECIMENTO E INSTALACAO.</v>
          </cell>
          <cell r="C1152" t="str">
            <v>UN</v>
          </cell>
          <cell r="D1152">
            <v>3.06</v>
          </cell>
        </row>
        <row r="1153">
          <cell r="A1153" t="str">
            <v>73767/005</v>
          </cell>
          <cell r="B1153" t="str">
            <v>ALCA PRE-FORMADA SERV DE ACO RECOB C/ALUM NU ENCAPADO 25MM2 (BITOLA)CONF PROJ A4-148-CP RIOLUZ FORNECIMENTO E COLOCACAO</v>
          </cell>
          <cell r="C1153" t="str">
            <v>UN</v>
          </cell>
          <cell r="D1153">
            <v>4.1500000000000004</v>
          </cell>
        </row>
        <row r="1154">
          <cell r="A1154" t="str">
            <v>73767/006</v>
          </cell>
          <cell r="B1154" t="str">
            <v>CONECTOR DE PARAFUSO FENDIDO EM LIGA DE COBRE COM SEPARADOR DE CABOS PARA CABO 50 MM2 - FORNECIMENTO E INSTALACAO</v>
          </cell>
          <cell r="C1154" t="str">
            <v>UN</v>
          </cell>
          <cell r="D1154">
            <v>8.48</v>
          </cell>
        </row>
        <row r="1155">
          <cell r="A1155">
            <v>73853</v>
          </cell>
          <cell r="B1155" t="str">
            <v>INSTALACAO DE REDE DE BAIXA TENSAO</v>
          </cell>
          <cell r="C1155" t="str">
            <v/>
          </cell>
          <cell r="D1155" t="str">
            <v/>
          </cell>
        </row>
        <row r="1156">
          <cell r="A1156" t="str">
            <v>73853/001</v>
          </cell>
          <cell r="B1156" t="str">
            <v>INSTALACAO DE REDE AEREA, BAIXA TENSAO COM UM CONDUTOR - COBRE. MAO DEOBRA.</v>
          </cell>
          <cell r="C1156" t="str">
            <v>UN</v>
          </cell>
          <cell r="D1156">
            <v>13.04</v>
          </cell>
        </row>
        <row r="1157">
          <cell r="A1157" t="str">
            <v>73853/002</v>
          </cell>
          <cell r="B1157" t="str">
            <v>INSTALACAO DE REDE AEREA, BAIXA TENSAO COM DOIS CONDUTORES - COBRE. MAO DE OBRA.</v>
          </cell>
          <cell r="C1157" t="str">
            <v>UN</v>
          </cell>
          <cell r="D1157">
            <v>26.08</v>
          </cell>
        </row>
        <row r="1158">
          <cell r="A1158" t="str">
            <v>73853/003</v>
          </cell>
          <cell r="B1158" t="str">
            <v>INSTALACAO DE REDE AEREA, BAIXA TENSAO COM TRES CONDUTORES - COBRE. MAO DE OBRA.</v>
          </cell>
          <cell r="C1158" t="str">
            <v>UN</v>
          </cell>
          <cell r="D1158">
            <v>39.11</v>
          </cell>
        </row>
        <row r="1159">
          <cell r="A1159" t="str">
            <v>73853/004</v>
          </cell>
          <cell r="B1159" t="str">
            <v>INSTALACAO DE REDE AEREA, BAIXA TENSAO COM QUATRO CONDUTORES - COBRE.MAO DE OBRA.</v>
          </cell>
          <cell r="C1159" t="str">
            <v>UN</v>
          </cell>
          <cell r="D1159">
            <v>52.15</v>
          </cell>
        </row>
        <row r="1160">
          <cell r="A1160" t="str">
            <v>73853/005</v>
          </cell>
          <cell r="B1160" t="str">
            <v>INSTALACAO DE REDE AEREA, BAIXA TENSAO COM TRES CONDUTORES - ALUMINIO.MAO DE OBRA.</v>
          </cell>
          <cell r="C1160" t="str">
            <v>UN</v>
          </cell>
          <cell r="D1160">
            <v>42.37</v>
          </cell>
        </row>
        <row r="1161">
          <cell r="A1161" t="str">
            <v>73853/006</v>
          </cell>
          <cell r="B1161" t="str">
            <v>INSTALACAO DE REDE AEREA, BAIXA TENSAO COM QUATRO CONDUTORES - ALUMINIO. MAO DE OBRA.</v>
          </cell>
          <cell r="C1161" t="str">
            <v>UN</v>
          </cell>
          <cell r="D1161">
            <v>65.19</v>
          </cell>
        </row>
        <row r="1162">
          <cell r="A1162" t="str">
            <v>73853/007</v>
          </cell>
          <cell r="B1162" t="str">
            <v>INSTALACAO DE REDE AEREA, BAIXA TENSAO COM UM CONDUTOR - ALUMINIO. MAODE OBRA.</v>
          </cell>
          <cell r="C1162" t="str">
            <v>UN</v>
          </cell>
          <cell r="D1162">
            <v>19.559999999999999</v>
          </cell>
        </row>
        <row r="1163">
          <cell r="A1163" t="str">
            <v>73853/008</v>
          </cell>
          <cell r="B1163" t="str">
            <v>INSTALACAO DE REDE AEREA, BAIXA TENSAO COM DOIS CONDUTORES - ALUMINIO.MAO DE OBRA.</v>
          </cell>
          <cell r="C1163" t="str">
            <v>UN</v>
          </cell>
          <cell r="D1163">
            <v>32.590000000000003</v>
          </cell>
        </row>
        <row r="1164">
          <cell r="A1164">
            <v>73854</v>
          </cell>
          <cell r="B1164" t="str">
            <v>FERRAGENS REDE BAIXA TENSAO-FORNEC E/OU INSTALACAO</v>
          </cell>
          <cell r="C1164" t="str">
            <v/>
          </cell>
          <cell r="D1164" t="str">
            <v/>
          </cell>
        </row>
        <row r="1165">
          <cell r="A1165" t="str">
            <v>73854/001</v>
          </cell>
          <cell r="B1165" t="str">
            <v>ARMACAO SECUNDARIA VERTICAL COMPLETA PARA REDE BAIXA TENSAO.MAO DE OBRA PARA INSTALACAO.</v>
          </cell>
          <cell r="C1165" t="str">
            <v>UN</v>
          </cell>
          <cell r="D1165">
            <v>6.52</v>
          </cell>
        </row>
        <row r="1166">
          <cell r="A1166" t="str">
            <v>73854/002</v>
          </cell>
          <cell r="B1166" t="str">
            <v>ARMACAO SECUNDARIA VERTICAL COMPLETA PARA REDE DE BAIXA TENSÃO, CONJUNTO DE 4 ESTRIBOS COM CONDUTORES, ALINHAMENTO RETO, ANGULO INFERIOR A90 GRAUS E PONTO TERMINAL. FORNECIMENTO E INSTALAÇÃO.</v>
          </cell>
          <cell r="C1166" t="str">
            <v>UN</v>
          </cell>
          <cell r="D1166">
            <v>38.9</v>
          </cell>
        </row>
        <row r="1167">
          <cell r="A1167" t="str">
            <v>73854/003</v>
          </cell>
          <cell r="B1167" t="str">
            <v>ARMACAO SECUNDARIA VERTICAL COMPLETA PARA REDE DE BAIXA TENSÃO, CONJUNTO DE 3 ESTRIBOS COM CONDUTORES , ALINHAMENTO RETO, ANGULO INFERIOR A90GRAUS E PONTO TERMINAL. FORNECIMENTO E INSTALACAO</v>
          </cell>
          <cell r="C1167" t="str">
            <v>UN</v>
          </cell>
          <cell r="D1167">
            <v>28.69</v>
          </cell>
        </row>
        <row r="1168">
          <cell r="A1168">
            <v>73897</v>
          </cell>
          <cell r="B1168" t="str">
            <v>INSTALACAO DE REDE DE 13,8KV</v>
          </cell>
          <cell r="C1168" t="str">
            <v/>
          </cell>
          <cell r="D1168" t="str">
            <v/>
          </cell>
        </row>
        <row r="1169">
          <cell r="A1169" t="str">
            <v>73897/001</v>
          </cell>
          <cell r="B1169" t="str">
            <v>INSTALACAO DE REDE AEREA, 13,8 KV, DOIS CONDUTORES - COBRE.MAO DE OBRA.</v>
          </cell>
          <cell r="C1169" t="str">
            <v>UN</v>
          </cell>
          <cell r="D1169">
            <v>39.11</v>
          </cell>
        </row>
        <row r="1170">
          <cell r="A1170" t="str">
            <v>73897/002</v>
          </cell>
          <cell r="B1170" t="str">
            <v>INSTALACAO DE REDE AEREA, 13,8 KV, TRES CONDUTORES - COBRE. MAO DE OBRA</v>
          </cell>
          <cell r="C1170" t="str">
            <v>UN</v>
          </cell>
          <cell r="D1170">
            <v>65.19</v>
          </cell>
        </row>
        <row r="1171">
          <cell r="A1171" t="str">
            <v>73897/003</v>
          </cell>
          <cell r="B1171" t="str">
            <v>INSTALACAO DE REDE AEREA, 13,8 KV, DOIS CONDUTORES - ALUMINIO.MAO DE OBRA</v>
          </cell>
          <cell r="C1171" t="str">
            <v>UN</v>
          </cell>
          <cell r="D1171">
            <v>52.15</v>
          </cell>
        </row>
        <row r="1172">
          <cell r="A1172" t="str">
            <v>73897/004</v>
          </cell>
          <cell r="B1172" t="str">
            <v>INSTALACAO DE REDE AEREA, 13,8 KV, TRES CONDUTORES - ALUMINIO. MAO DEOBRA</v>
          </cell>
          <cell r="C1172" t="str">
            <v>UN</v>
          </cell>
          <cell r="D1172">
            <v>78.23</v>
          </cell>
        </row>
        <row r="1173">
          <cell r="A1173">
            <v>173</v>
          </cell>
          <cell r="B1173" t="str">
            <v>POSTE DE CONCRETO</v>
          </cell>
          <cell r="C1173" t="str">
            <v/>
          </cell>
          <cell r="D1173" t="str">
            <v/>
          </cell>
        </row>
        <row r="1174">
          <cell r="A1174">
            <v>73624</v>
          </cell>
          <cell r="B1174" t="str">
            <v>SUPORTE PARA TRANSFORMADOR EM POSTE DE CONCRETO CIRCULAR</v>
          </cell>
          <cell r="C1174" t="str">
            <v>UN</v>
          </cell>
          <cell r="D1174">
            <v>84.02</v>
          </cell>
        </row>
        <row r="1175">
          <cell r="A1175">
            <v>73783</v>
          </cell>
          <cell r="B1175" t="str">
            <v>POSTE DE CONCRETO - ASSENTAMENTO</v>
          </cell>
          <cell r="C1175" t="str">
            <v/>
          </cell>
          <cell r="D1175" t="str">
            <v/>
          </cell>
        </row>
        <row r="1176">
          <cell r="A1176" t="str">
            <v>73783/001</v>
          </cell>
          <cell r="B1176" t="str">
            <v>POSTE CONCRETO SEÇÃO CIRCULAR COMPRIMENTO=5M CARGA NOMINAL TOPO 100KGINCLUSIVE ESCAVACAO EXCLUSIVE TRANSPORTE - FORNECIMENTO E COLOCAÇÃO</v>
          </cell>
          <cell r="C1176" t="str">
            <v>UN</v>
          </cell>
          <cell r="D1176">
            <v>283.10000000000002</v>
          </cell>
        </row>
        <row r="1177">
          <cell r="A1177" t="str">
            <v>73783/002</v>
          </cell>
          <cell r="B1177" t="str">
            <v>POSTE CONCRETO SEÇÃO CIRCULAR COMPRIMENTO=5M CARGA NOMINAL TOPO 200KGINCLUSIVE ESCAVACAO EXCLUSIVE TRANSPORTE - FORNECIMENTO E COLOCAÇÃO</v>
          </cell>
          <cell r="C1177" t="str">
            <v>UN</v>
          </cell>
          <cell r="D1177">
            <v>301.70999999999998</v>
          </cell>
        </row>
        <row r="1178">
          <cell r="A1178" t="str">
            <v>73783/003</v>
          </cell>
          <cell r="B1178" t="str">
            <v>POSTE CONCRETO SEÇÃO CIRCULAR COMPRIMENTO=5M CARGA NOMINAL TOPO 300KGINCLUSIVE ESCAVACAO EXCLUSIVE TRANSPORTE - FORNECIMENTO E COLOCAÇÃO</v>
          </cell>
          <cell r="C1178" t="str">
            <v>UN</v>
          </cell>
          <cell r="D1178">
            <v>367.18</v>
          </cell>
        </row>
        <row r="1179">
          <cell r="A1179" t="str">
            <v>73783/004</v>
          </cell>
          <cell r="B1179" t="str">
            <v>POSTE CONCRETO SEÇÃO CIRCULAR COMPRIMENTO=5M CARGA NOMINAL TOPO 400KGINCLUSIVE ESCAVACAO EXCLUSIVE TRANSPORTE - FORNECIMENTO E COLOCAÇÃO</v>
          </cell>
          <cell r="C1179" t="str">
            <v>UN</v>
          </cell>
          <cell r="D1179">
            <v>394.94</v>
          </cell>
        </row>
        <row r="1180">
          <cell r="A1180" t="str">
            <v>73783/005</v>
          </cell>
          <cell r="B1180" t="str">
            <v>POSTE CONCRETO SEÇÃO CIRCULAR COMPRIMENTO=7M CARGA NOMINAL TOPO 100KGINCLUSIVE ESCAVACAO EXCLUSIVE TRANSPORTE - FORNECIMENTO E COLOCAÇÃO</v>
          </cell>
          <cell r="C1180" t="str">
            <v>UN</v>
          </cell>
          <cell r="D1180">
            <v>397.2</v>
          </cell>
        </row>
        <row r="1181">
          <cell r="A1181" t="str">
            <v>73783/006</v>
          </cell>
          <cell r="B1181" t="str">
            <v>POSTE CONCRETO SEÇÃO CIRCULAR COMPRIMENTO=7M CARGA NOMINAL TOPO 200KGINCLUSIVE ESCAVACAO EXCLUSIVE TRANSPORTE - FORNECIMENTO E COLOCAÇÃO</v>
          </cell>
          <cell r="C1181" t="str">
            <v>UN</v>
          </cell>
          <cell r="D1181">
            <v>454.04</v>
          </cell>
        </row>
        <row r="1182">
          <cell r="A1182" t="str">
            <v>73783/007</v>
          </cell>
          <cell r="B1182" t="str">
            <v>POSTE CONCRETO SEÇÃO CIRCULAR COMPRIMENTO=7M CARGA NOMINAL TOPO 400KGINCLUSIVE ESCAVACAO EXCLUSIVE TRANSPORTE - FORNECIMENTO E COLOCAÇÃO</v>
          </cell>
          <cell r="C1182" t="str">
            <v>UN</v>
          </cell>
          <cell r="D1182">
            <v>580.58000000000004</v>
          </cell>
        </row>
        <row r="1183">
          <cell r="A1183" t="str">
            <v>73783/008</v>
          </cell>
          <cell r="B1183" t="str">
            <v>POSTE CONCRETO SEÇÃO CIRCULAR COMPRIMENTO=11M E CARGA NOMINAL 200KG INCLUSIVE ESCAVACAO EXCLUSIVE TRANSPORTE - FORNECIMENTO E COLOCAÇÃO</v>
          </cell>
          <cell r="C1183" t="str">
            <v>UN</v>
          </cell>
          <cell r="D1183">
            <v>812.05</v>
          </cell>
        </row>
        <row r="1184">
          <cell r="A1184" t="str">
            <v>73783/009</v>
          </cell>
          <cell r="B1184" t="str">
            <v>POSTE CONCRETO SEÇÃO CIRCULAR COMPRIMENTO=11M CARGA NOMINAL NO TOPO 300KG INCLUSIVE ESCAVACAO EXCLUSIVE TRANSPORTE - FORNECIMENTO E COLOCAÇÃO</v>
          </cell>
          <cell r="C1184" t="str">
            <v>UN</v>
          </cell>
          <cell r="D1184">
            <v>957.22</v>
          </cell>
        </row>
        <row r="1185">
          <cell r="A1185" t="str">
            <v>73783/010</v>
          </cell>
          <cell r="B1185" t="str">
            <v>POSTE CONCRETO SEÇÃO CIRCULAR COMPRIMENTO=11M CARGA NOMINAL NO TOPO 400KG INCLUSIVE ESCAVACAO EXCLUSIVE TRANSPORTE - FORNECIMENTO E COLOCAÇÃO</v>
          </cell>
          <cell r="C1185" t="str">
            <v>UN</v>
          </cell>
          <cell r="D1185">
            <v>1095.29</v>
          </cell>
        </row>
        <row r="1186">
          <cell r="A1186" t="str">
            <v>73783/011</v>
          </cell>
          <cell r="B1186" t="str">
            <v>POSTE CONCRETO SEÇÃO CIRCULAR COMPRIMENTO=14M CARGA NOMINAL NO TOPO 400KG INCLUSIVE ESCAVACAO EXCLUSIVE TRANSPORTE - FORNECIMENTO E COLOCAÇÃO</v>
          </cell>
          <cell r="C1186" t="str">
            <v>UN</v>
          </cell>
          <cell r="D1186">
            <v>1479.78</v>
          </cell>
        </row>
        <row r="1187">
          <cell r="A1187" t="str">
            <v>73783/012</v>
          </cell>
          <cell r="B1187" t="str">
            <v>POSTE CONCRETO SEÇÃO CIRCULAR COMPRIMENTO=7M CARGA NOMINAL NO TOPO 300KG INCLUSIVE ESCAVACAO EXCLUSIVE TRANSPORTE - FORNECIMENTO E COLOCAÇÃO</v>
          </cell>
          <cell r="C1187" t="str">
            <v>UN</v>
          </cell>
          <cell r="D1187">
            <v>554.21</v>
          </cell>
        </row>
        <row r="1188">
          <cell r="A1188" t="str">
            <v>73783/013</v>
          </cell>
          <cell r="B1188" t="str">
            <v>POSTE CONCRETO SEÇÃO CIRCULAR COMPRIMENTO=9M CARGA NOMINAL NO TOPO 150KG INCLUSIVE ESCAVACAO EXCLUSIVE TRANSPORTE - FORNECIMENTO E COLOCAÇÃO</v>
          </cell>
          <cell r="C1188" t="str">
            <v>UN</v>
          </cell>
          <cell r="D1188">
            <v>581.03</v>
          </cell>
        </row>
        <row r="1189">
          <cell r="A1189" t="str">
            <v>73783/014</v>
          </cell>
          <cell r="B1189" t="str">
            <v>POSTE CONCRETO SEÇÃO CIRCULAR COMPRIMENTO=9M CARGA NOMINAL NO TOPO 200KG INCLUSIVE ESCAVACAO EXCLUSIVE TRANSPORTE - FORNECIMENTO E COLOCAÇÃO</v>
          </cell>
          <cell r="C1189" t="str">
            <v>UN</v>
          </cell>
          <cell r="D1189">
            <v>625.21</v>
          </cell>
        </row>
        <row r="1190">
          <cell r="A1190" t="str">
            <v>73783/015</v>
          </cell>
          <cell r="B1190" t="str">
            <v>POSTE CONCRETO SEÇÃO CIRCULAR COMPRIMENTO=9M CARGA NOMINAL NO TOPO 300KG INCLUSIVE ESCAVACAO EXCLUSIVE TRANSPORTE - FORNECIMENTO E COLOCAÇÃO</v>
          </cell>
          <cell r="C1190" t="str">
            <v>UN</v>
          </cell>
          <cell r="D1190">
            <v>756.49</v>
          </cell>
        </row>
        <row r="1191">
          <cell r="A1191" t="str">
            <v>73783/016</v>
          </cell>
          <cell r="B1191" t="str">
            <v>POSTE CONCRETO SEÇÃO CIRCULAR COMPRIMENTO=9M CARGA NOMINAL NO TOPO 400KG INCLUSIVE ESCAVACAO EXCLUSIVE TRANSPORTE - FORNECIMENTO E COLOCAÇÃO</v>
          </cell>
          <cell r="C1191" t="str">
            <v>UN</v>
          </cell>
          <cell r="D1191">
            <v>798.35</v>
          </cell>
        </row>
        <row r="1192">
          <cell r="A1192" t="str">
            <v>73783/017</v>
          </cell>
          <cell r="B1192" t="str">
            <v>POSTE CONCRETO SEÇÃO CIRCULAR COMPRIMENTO=11M CARGA NOMINAL NO TOPO 600KG INCLUSIVE ESCAVACAO EXCLUSIVE TRANSPORTE - FORNECIMENTO E COLOCAÇÃO</v>
          </cell>
          <cell r="C1192" t="str">
            <v>UN</v>
          </cell>
          <cell r="D1192">
            <v>1097.3399999999999</v>
          </cell>
        </row>
        <row r="1193">
          <cell r="A1193">
            <v>76454</v>
          </cell>
          <cell r="B1193" t="str">
            <v>ENTRADA DE ENERGIA EM BT TRIFASICA 70 A (QUAD DES)</v>
          </cell>
          <cell r="C1193" t="str">
            <v/>
          </cell>
          <cell r="D1193" t="str">
            <v/>
          </cell>
        </row>
        <row r="1194">
          <cell r="A1194" t="str">
            <v>76454/001</v>
          </cell>
          <cell r="B1194" t="str">
            <v>ENTRADA DE ENERGIA EM BT TRIFASICA 70 A (QUADRA DESCOBERTA)</v>
          </cell>
          <cell r="C1194" t="str">
            <v>UN</v>
          </cell>
          <cell r="D1194">
            <v>1809.35</v>
          </cell>
        </row>
        <row r="1195">
          <cell r="A1195">
            <v>174</v>
          </cell>
          <cell r="B1195" t="str">
            <v>POSTE METALICO</v>
          </cell>
          <cell r="C1195" t="str">
            <v/>
          </cell>
          <cell r="D1195" t="str">
            <v/>
          </cell>
        </row>
        <row r="1196">
          <cell r="A1196">
            <v>73769</v>
          </cell>
          <cell r="B1196" t="str">
            <v>POSTES DE ACO FORNECIMENTO E ASSENTAMENTO</v>
          </cell>
          <cell r="C1196" t="str">
            <v/>
          </cell>
          <cell r="D1196" t="str">
            <v/>
          </cell>
        </row>
        <row r="1197">
          <cell r="A1197" t="str">
            <v>73769/001</v>
          </cell>
          <cell r="B1197" t="str">
            <v>POSTE ACO CONICO CONTINUO CURVO SIMPLES SEM BASE C/JANELA 9M (INSPECAO) - FORNECIMENTO E INSTALACAO</v>
          </cell>
          <cell r="C1197" t="str">
            <v>UN</v>
          </cell>
          <cell r="D1197">
            <v>689.13</v>
          </cell>
        </row>
        <row r="1198">
          <cell r="A1198" t="str">
            <v>73769/002</v>
          </cell>
          <cell r="B1198" t="str">
            <v>POSTE DE AÇO CONICO CONTÍNUO CURVO SIMPLES, FLANGEADO, COM JANELA DE INSPEÇÃO H=9M - FORNECIMENTO E INSTALACAO</v>
          </cell>
          <cell r="C1198" t="str">
            <v>UN</v>
          </cell>
          <cell r="D1198">
            <v>590.64</v>
          </cell>
        </row>
        <row r="1199">
          <cell r="A1199" t="str">
            <v>73769/003</v>
          </cell>
          <cell r="B1199" t="str">
            <v>POSTE DE ACO CONICO CONTINUO CURVO DUPLO, FLANGEADO, COM JANELA DE INSPECAO H=9M - FORNECIMENTO E INSTALACAO</v>
          </cell>
          <cell r="C1199" t="str">
            <v>UN</v>
          </cell>
          <cell r="D1199">
            <v>757.18</v>
          </cell>
        </row>
        <row r="1200">
          <cell r="A1200" t="str">
            <v>73769/004</v>
          </cell>
          <cell r="B1200" t="str">
            <v>POSTE DE ACO CONICO CONTINUO RETO, FLANGEADO, H=9M - FORNECIMENTO E INSTALACAO</v>
          </cell>
          <cell r="C1200" t="str">
            <v>UN</v>
          </cell>
          <cell r="D1200">
            <v>623.84</v>
          </cell>
        </row>
        <row r="1201">
          <cell r="A1201">
            <v>73855</v>
          </cell>
          <cell r="B1201" t="str">
            <v>CHUMBADORES DE ACO</v>
          </cell>
          <cell r="C1201" t="str">
            <v/>
          </cell>
          <cell r="D1201" t="str">
            <v/>
          </cell>
        </row>
        <row r="1202">
          <cell r="A1202" t="str">
            <v>73855/001</v>
          </cell>
          <cell r="B1202" t="str">
            <v>CHUMBADOR DE AÇO PARA FIXAÇÃO DE POSTE DE ACO RETO OU CURVO 7 A 9M COMFLANGE - FORNECIMENTO E INSTALACAO</v>
          </cell>
          <cell r="C1202" t="str">
            <v>UN</v>
          </cell>
          <cell r="D1202">
            <v>190.49</v>
          </cell>
        </row>
        <row r="1203">
          <cell r="A1203">
            <v>175</v>
          </cell>
          <cell r="B1203" t="str">
            <v>LUMINARIA EXTERNA</v>
          </cell>
          <cell r="C1203" t="str">
            <v/>
          </cell>
          <cell r="D1203" t="str">
            <v/>
          </cell>
        </row>
        <row r="1204">
          <cell r="A1204">
            <v>72281</v>
          </cell>
          <cell r="B1204" t="str">
            <v>REATOR PARA LÂMPADA VAPOR DE MERCÚRIO USO EXTERNO 220V/400W</v>
          </cell>
          <cell r="C1204" t="str">
            <v>UN</v>
          </cell>
          <cell r="D1204">
            <v>70.62</v>
          </cell>
        </row>
        <row r="1205">
          <cell r="A1205">
            <v>72282</v>
          </cell>
          <cell r="B1205" t="str">
            <v>REATOR PARA LÂMPADA VAPOR DE SÓDIO ALTA PRESSÃO - 220V/250W - USO EXTERNO</v>
          </cell>
          <cell r="C1205" t="str">
            <v>UN</v>
          </cell>
          <cell r="D1205">
            <v>88.9</v>
          </cell>
        </row>
        <row r="1206">
          <cell r="A1206">
            <v>73831</v>
          </cell>
          <cell r="B1206" t="str">
            <v>LAMPADAS E RECEPTACULOS</v>
          </cell>
          <cell r="C1206" t="str">
            <v/>
          </cell>
          <cell r="D1206" t="str">
            <v/>
          </cell>
        </row>
        <row r="1207">
          <cell r="A1207" t="str">
            <v>73831/001</v>
          </cell>
          <cell r="B1207" t="str">
            <v>LAMPADA DE VAPOR DE MERCURIO DE 125W - FORNECIMENTO E INSTALACAO</v>
          </cell>
          <cell r="C1207" t="str">
            <v>UN</v>
          </cell>
          <cell r="D1207">
            <v>12.29</v>
          </cell>
        </row>
        <row r="1208">
          <cell r="A1208" t="str">
            <v>73831/002</v>
          </cell>
          <cell r="B1208" t="str">
            <v>LAMPADA DE VAPOR DE MERCURIO DE 250W - FORNECIMENTO E INSTALACAO</v>
          </cell>
          <cell r="C1208" t="str">
            <v>UN</v>
          </cell>
          <cell r="D1208">
            <v>23.44</v>
          </cell>
        </row>
        <row r="1209">
          <cell r="A1209" t="str">
            <v>73831/003</v>
          </cell>
          <cell r="B1209" t="str">
            <v>LAMPADA DE VAPOR DE MERCURIO DE 400W/250V - FORNECIMENTO E INSTALACAO</v>
          </cell>
          <cell r="C1209" t="str">
            <v>UN</v>
          </cell>
          <cell r="D1209">
            <v>34.369999999999997</v>
          </cell>
        </row>
        <row r="1210">
          <cell r="A1210" t="str">
            <v>73831/004</v>
          </cell>
          <cell r="B1210" t="str">
            <v>LAMPADA MISTA DE 160W - FORNECIMENTO E INSTALACAO</v>
          </cell>
          <cell r="C1210" t="str">
            <v>UN</v>
          </cell>
          <cell r="D1210">
            <v>12.88</v>
          </cell>
        </row>
        <row r="1211">
          <cell r="A1211" t="str">
            <v>73831/005</v>
          </cell>
          <cell r="B1211" t="str">
            <v>LAMPADA MISTA DE 250W - FORNECIMENTO E INSTALACAO</v>
          </cell>
          <cell r="C1211" t="str">
            <v>UN</v>
          </cell>
          <cell r="D1211">
            <v>16.440000000000001</v>
          </cell>
        </row>
        <row r="1212">
          <cell r="A1212" t="str">
            <v>73831/006</v>
          </cell>
          <cell r="B1212" t="str">
            <v>LAMPADA MISTA DE 500W - FORNECIMENTO E INSTALACAO</v>
          </cell>
          <cell r="C1212" t="str">
            <v>UN</v>
          </cell>
          <cell r="D1212">
            <v>35.08</v>
          </cell>
        </row>
        <row r="1213">
          <cell r="A1213" t="str">
            <v>73831/007</v>
          </cell>
          <cell r="B1213" t="str">
            <v>LAMPADA DE VAPOR DE SODIO DE 150WX220V - FORNECIMENTO E INSTALACAO</v>
          </cell>
          <cell r="C1213" t="str">
            <v>UN</v>
          </cell>
          <cell r="D1213">
            <v>33.46</v>
          </cell>
        </row>
        <row r="1214">
          <cell r="A1214" t="str">
            <v>73831/008</v>
          </cell>
          <cell r="B1214" t="str">
            <v>LAMPADA DE VAPOR DE SODIO DE 250WX220V - FORNECIMENTO E INSTALACAO</v>
          </cell>
          <cell r="C1214" t="str">
            <v>UN</v>
          </cell>
          <cell r="D1214">
            <v>37.9</v>
          </cell>
        </row>
        <row r="1215">
          <cell r="A1215" t="str">
            <v>73831/009</v>
          </cell>
          <cell r="B1215" t="str">
            <v>LAMPADA DE VAPOR DE SODIO DE 400WX220V - FORNECIMENTO E INSTALACAO</v>
          </cell>
          <cell r="C1215" t="str">
            <v>UN</v>
          </cell>
          <cell r="D1215">
            <v>44.96</v>
          </cell>
        </row>
        <row r="1216">
          <cell r="A1216">
            <v>74231</v>
          </cell>
          <cell r="B1216" t="str">
            <v>LUMINARIA EXTERNA ABERTA</v>
          </cell>
          <cell r="C1216" t="str">
            <v/>
          </cell>
          <cell r="D1216" t="str">
            <v/>
          </cell>
        </row>
        <row r="1217">
          <cell r="A1217" t="str">
            <v>74231/001</v>
          </cell>
          <cell r="B1217" t="str">
            <v>LUMINARIA ABERTA PARA ILUMINACAO PUBLICA, PARA LAMPADA A VAPOR DE MERCURIO ATE 400W E MISTA ATE 500W, COM BRACO EM TUBO DE ACO GALV D=50MM PROJ HOR=2.500MM E PROJ VERT= 2.200MM, FORNECIMENTO E INSTALACAO</v>
          </cell>
          <cell r="C1217" t="str">
            <v>UN</v>
          </cell>
          <cell r="D1217">
            <v>74.069999999999993</v>
          </cell>
        </row>
        <row r="1218">
          <cell r="A1218">
            <v>74246</v>
          </cell>
          <cell r="B1218" t="str">
            <v>REFLETOR PARA LAMPADAS VAPOR DE MERCURIO, VAPOR DE SODIO, VAPOR METALICO</v>
          </cell>
          <cell r="C1218" t="str">
            <v/>
          </cell>
          <cell r="D1218" t="str">
            <v/>
          </cell>
        </row>
        <row r="1219">
          <cell r="A1219" t="str">
            <v>74246/001</v>
          </cell>
          <cell r="B1219" t="str">
            <v>REFLETOR RETANGULAR FECHADO COM LAMPADA VAPOR METALICO 400 W</v>
          </cell>
          <cell r="C1219" t="str">
            <v>UN</v>
          </cell>
          <cell r="D1219">
            <v>201.63</v>
          </cell>
        </row>
        <row r="1220">
          <cell r="A1220">
            <v>176</v>
          </cell>
          <cell r="B1220" t="str">
            <v>TRANSFORMADORES</v>
          </cell>
          <cell r="C1220" t="str">
            <v/>
          </cell>
          <cell r="D1220" t="str">
            <v/>
          </cell>
        </row>
        <row r="1221">
          <cell r="A1221">
            <v>73857</v>
          </cell>
          <cell r="B1221" t="str">
            <v>TRANSFORMADORES DE DISTRIBUICAO</v>
          </cell>
          <cell r="C1221" t="str">
            <v/>
          </cell>
          <cell r="D1221" t="str">
            <v/>
          </cell>
        </row>
        <row r="1222">
          <cell r="A1222" t="str">
            <v>73857/001</v>
          </cell>
          <cell r="B1222" t="str">
            <v>TRANSFORMADOR DISTRIBUICAO 75KVA TRIFASICO 60HZ CLASSE 15KV IMERSO EMÓLEO MINERAL FORNECIMENTO E INSTALACAO</v>
          </cell>
          <cell r="C1222" t="str">
            <v>UN</v>
          </cell>
          <cell r="D1222">
            <v>5789.54</v>
          </cell>
        </row>
        <row r="1223">
          <cell r="A1223" t="str">
            <v>73857/002</v>
          </cell>
          <cell r="B1223" t="str">
            <v>TRANSFORMADOR DISTRIBUICAO 112,5KVA TRIFASICO 60HZ CLASSE 15KV IMERSOEM ÓLEO MINERAL FORNECIMENTO E INSTALACAO</v>
          </cell>
          <cell r="C1223" t="str">
            <v>UN</v>
          </cell>
          <cell r="D1223">
            <v>7475.16</v>
          </cell>
        </row>
        <row r="1224">
          <cell r="A1224" t="str">
            <v>73857/003</v>
          </cell>
          <cell r="B1224" t="str">
            <v>TRANSFORMADOR DISTRIBUICAO 150KVA TRIFASICO 60HZ CLASSE 15KV IMERSO EM ÓLEO MINERAL FORNECIMENTO E INSTALACAO</v>
          </cell>
          <cell r="C1224" t="str">
            <v>UN</v>
          </cell>
          <cell r="D1224">
            <v>8676.18</v>
          </cell>
        </row>
        <row r="1225">
          <cell r="A1225" t="str">
            <v>73857/004</v>
          </cell>
          <cell r="B1225" t="str">
            <v>TRANSFORMADOR DISTRIBUICAO 225KVA TRIFASICO 60HZ CLASSE 15KV IMERSO EM ÓLEO MINERAL FORNECIMENTO E INSTALACAO</v>
          </cell>
          <cell r="C1225" t="str">
            <v>UN</v>
          </cell>
          <cell r="D1225">
            <v>12470.58</v>
          </cell>
        </row>
        <row r="1226">
          <cell r="A1226" t="str">
            <v>73857/005</v>
          </cell>
          <cell r="B1226" t="str">
            <v>TRANSFORMADOR DISTRIBUICAO 300KVA TRIFASICO 60HZ CLASSE 15KV IMERSO EM ÓLEO MINERAL FORNECIMENTO E INSTALACAO</v>
          </cell>
          <cell r="C1226" t="str">
            <v>UN</v>
          </cell>
          <cell r="D1226">
            <v>15347.25</v>
          </cell>
        </row>
        <row r="1227">
          <cell r="A1227" t="str">
            <v>73857/006</v>
          </cell>
          <cell r="B1227" t="str">
            <v>TRANSFORMADOR DISTRIBUICAO 500KVA TRIFASICO 60HZ CLASSE 15KV IMERSO EM ÓLEO MINERAL FORNECIMENTO E INSTALACAO</v>
          </cell>
          <cell r="C1227" t="str">
            <v>UN</v>
          </cell>
          <cell r="D1227">
            <v>22952.89</v>
          </cell>
        </row>
        <row r="1228">
          <cell r="A1228" t="str">
            <v>73857/007</v>
          </cell>
          <cell r="B1228" t="str">
            <v>TRANSFORMADOR DISTRIBUICAO 30KVA TRIFASICO 60HZ CLASSE 15KV IMERSO EMÓLEO MINERAL FORNECIMENTO E INSTALACAO</v>
          </cell>
          <cell r="C1228" t="str">
            <v>UN</v>
          </cell>
          <cell r="D1228">
            <v>3871.78</v>
          </cell>
        </row>
        <row r="1229">
          <cell r="A1229" t="str">
            <v>73857/008</v>
          </cell>
          <cell r="B1229" t="str">
            <v>TRANSFORMADOR DISTRIBUICAO 45KVA TRIFASICO 60HZ CLASSE 15KV IMERSO EMÓLEO MINERAL FORNECIMENTO E INSTALACAO</v>
          </cell>
          <cell r="C1229" t="str">
            <v>UN</v>
          </cell>
          <cell r="D1229">
            <v>4517.18</v>
          </cell>
        </row>
        <row r="1230">
          <cell r="A1230" t="str">
            <v>73857/009</v>
          </cell>
          <cell r="B1230" t="str">
            <v>TRANSFORMADOR DISTRIBUICAO 750KVA TRIFASICO 60HZ CLASSE 15KV IMERSO EM ÓLEO MINERAL FORNECIMENTO E INSTALACAO</v>
          </cell>
          <cell r="C1230" t="str">
            <v>UN</v>
          </cell>
          <cell r="D1230">
            <v>40572.129999999997</v>
          </cell>
        </row>
        <row r="1231">
          <cell r="A1231" t="str">
            <v>73857/010</v>
          </cell>
          <cell r="B1231" t="str">
            <v>TRANSFORMADOR DISTRIBUICAO 1000KVA TRIFASICO 60HZ CLASSE 15KV IMERSOEM ÓLEO MINERAL FORNECIMENTO E INSTALACAO</v>
          </cell>
          <cell r="C1231" t="str">
            <v>UN</v>
          </cell>
          <cell r="D1231">
            <v>59928.04</v>
          </cell>
        </row>
        <row r="1232">
          <cell r="A1232">
            <v>177</v>
          </cell>
          <cell r="B1232" t="str">
            <v>PONTOS DE LUZ/TOMADAS ANTENA TV/CAMPAINHAS/INTERRUPTORES</v>
          </cell>
          <cell r="C1232" t="str">
            <v/>
          </cell>
          <cell r="D1232" t="str">
            <v/>
          </cell>
        </row>
        <row r="1233">
          <cell r="A1233">
            <v>72340</v>
          </cell>
          <cell r="B1233" t="str">
            <v>CAMPAINHA CIGARRA DE SOBREPOR - FORNECIMENTO E INSTALACAO</v>
          </cell>
          <cell r="C1233" t="str">
            <v>UN</v>
          </cell>
          <cell r="D1233">
            <v>19.190000000000001</v>
          </cell>
        </row>
        <row r="1234">
          <cell r="A1234">
            <v>73915</v>
          </cell>
          <cell r="B1234" t="str">
            <v>PONTO DE CAMPAINHA / TELEFONE / TV</v>
          </cell>
          <cell r="C1234" t="str">
            <v/>
          </cell>
          <cell r="D1234" t="str">
            <v/>
          </cell>
        </row>
        <row r="1235">
          <cell r="A1235" t="str">
            <v>73915/001</v>
          </cell>
          <cell r="B1235" t="str">
            <v>PONTO DE CAMPAINHA COM CIGARRA</v>
          </cell>
          <cell r="C1235" t="str">
            <v>UN</v>
          </cell>
          <cell r="D1235">
            <v>37.99</v>
          </cell>
        </row>
        <row r="1236">
          <cell r="A1236" t="str">
            <v>73915/002</v>
          </cell>
          <cell r="B1236" t="str">
            <v>PONTO DE TV SECO PARA EDIFICIOS</v>
          </cell>
          <cell r="C1236" t="str">
            <v>UN</v>
          </cell>
          <cell r="D1236">
            <v>23.31</v>
          </cell>
        </row>
        <row r="1237">
          <cell r="A1237">
            <v>73917</v>
          </cell>
          <cell r="B1237" t="str">
            <v>PONTO TOMADA</v>
          </cell>
          <cell r="C1237" t="str">
            <v/>
          </cell>
          <cell r="D1237" t="str">
            <v/>
          </cell>
        </row>
        <row r="1238">
          <cell r="A1238" t="str">
            <v>73917/001</v>
          </cell>
          <cell r="B1238" t="str">
            <v>PONTO TOMADA BIPOLAR 10A/250V EM PISO COM ELETRODUTO PVC 1/2" E CAIXAFERRO GALVANIZADO 4X2" SEM PLACA</v>
          </cell>
          <cell r="C1238" t="str">
            <v>PT</v>
          </cell>
          <cell r="D1238">
            <v>53.37</v>
          </cell>
        </row>
        <row r="1239">
          <cell r="A1239" t="str">
            <v>73917/002</v>
          </cell>
          <cell r="B1239" t="str">
            <v>PONTO TOMADA BIPOLAR 10A/250V EM PISO COM ELETRODUTO DE FERRO GALV 3/4" E CAIXA FERRO GALVANIZADO 4X4" SEM PLACA</v>
          </cell>
          <cell r="C1239" t="str">
            <v>PT</v>
          </cell>
          <cell r="D1239">
            <v>86.07</v>
          </cell>
        </row>
        <row r="1240">
          <cell r="A1240" t="str">
            <v>73917/003</v>
          </cell>
          <cell r="B1240" t="str">
            <v>PONTO TOMADA BIPOLAR 10A/250V COM ELETRODUTO PVC 1/2" E CAIXA 4X2" COMPLACA</v>
          </cell>
          <cell r="C1240" t="str">
            <v>PT</v>
          </cell>
          <cell r="D1240">
            <v>58.1</v>
          </cell>
        </row>
        <row r="1241">
          <cell r="A1241" t="str">
            <v>73917/004</v>
          </cell>
          <cell r="B1241" t="str">
            <v>PONTO TOMADA BIPOLAR 10A/250V COM ELETRODUTO FERRO ESMALTADO 3/4" E CAIXA 4X2" COM PLACA</v>
          </cell>
          <cell r="C1241" t="str">
            <v>PT</v>
          </cell>
          <cell r="D1241">
            <v>84.73</v>
          </cell>
        </row>
        <row r="1242">
          <cell r="A1242" t="str">
            <v>73917/005</v>
          </cell>
          <cell r="B1242" t="str">
            <v>PONTO TOMADA BIPOLAR 10A/250V COM ELETRODUTO FERRO GALVANIZADO 3/4" ECAIXA 4X2" COM PLACA</v>
          </cell>
          <cell r="C1242" t="str">
            <v>PT</v>
          </cell>
          <cell r="D1242">
            <v>72.5</v>
          </cell>
        </row>
        <row r="1243">
          <cell r="A1243" t="str">
            <v>73917/006</v>
          </cell>
          <cell r="B1243" t="str">
            <v>PONTO TOMADA BIPOLAR COM CONTATO TERRA 20A/250V COM ELETRODUTO PVC 3/4" E CAIXA 4X2" COM PLACA</v>
          </cell>
          <cell r="C1243" t="str">
            <v>PT</v>
          </cell>
          <cell r="D1243">
            <v>147.08000000000001</v>
          </cell>
        </row>
        <row r="1244">
          <cell r="A1244">
            <v>73952</v>
          </cell>
          <cell r="B1244" t="str">
            <v>PONTOS DE TOMADA</v>
          </cell>
          <cell r="C1244" t="str">
            <v/>
          </cell>
          <cell r="D1244" t="str">
            <v/>
          </cell>
        </row>
        <row r="1245">
          <cell r="A1245" t="str">
            <v>73952/001</v>
          </cell>
          <cell r="B1245" t="str">
            <v>INSTALACAO PONTO TOMADA EQUIVALENTE 2 VARAS ELETRODUTO FERRO ESMALTADO3/4", 12M FIO 2,5MM2, CAIXAS CONEXOES E TOMADA DE EMBUTIR COM PLACA,INCLUSIVE ABERTURA E FECHAMENTO DE RASGO EM ALVENARIA</v>
          </cell>
          <cell r="C1245" t="str">
            <v>UN</v>
          </cell>
          <cell r="D1245">
            <v>139.88</v>
          </cell>
        </row>
        <row r="1246">
          <cell r="A1246" t="str">
            <v>73952/002</v>
          </cell>
          <cell r="B1246" t="str">
            <v>INSTALACAO 1 CONJUNTO 2 PONTOS TOMADA COM 3 VARAS ELETRODUTO FERRO ESMALTADO 3/4", 18M DE FIO 2,5MM2 CAIXAS CONEXOES E TOMADAS DE EMBUTIR COM PLACAS INCLUSIVE ABERTURA E FECHAMENTO DE RASGO EM ALVENARIA</v>
          </cell>
          <cell r="C1246" t="str">
            <v>UN</v>
          </cell>
          <cell r="D1246">
            <v>188.89</v>
          </cell>
        </row>
        <row r="1247">
          <cell r="A1247" t="str">
            <v>73952/003</v>
          </cell>
          <cell r="B1247" t="str">
            <v>INSTALACAO 1 CONJUNTO 3 PONTOS TOMADA COM 4 VARAS ELETRODUTO FERRO ESMALTADO 3/4", 25M DE DE FIO 2,5MM2 CAIXAS CONEXOES E TOMADAS DE EMBUTIRCOM PLACAS, INCLUSIVE ABERTURA E FECHAMENTO DE RASGO EM ALVENARIA</v>
          </cell>
          <cell r="C1247" t="str">
            <v>UN</v>
          </cell>
          <cell r="D1247">
            <v>238.72</v>
          </cell>
        </row>
        <row r="1248">
          <cell r="A1248" t="str">
            <v>73952/004</v>
          </cell>
          <cell r="B1248" t="str">
            <v>INSTALACAO 1 CONJUNTO 4 PONTOS TOMADA COM 5 VARAS ELETRODUTO FERRO ESMALTADO 3/4", 30M DE FIO 2,5MM2 CAIXAS CONEXOES E TOMADAS DE EMBUTIR COM PLACAS, INCLUSIVE ABERTURA E FECHAMENTO DE RASGOS EM ALVENARIA</v>
          </cell>
          <cell r="C1248" t="str">
            <v>UN</v>
          </cell>
          <cell r="D1248">
            <v>286.91000000000003</v>
          </cell>
        </row>
        <row r="1249">
          <cell r="A1249" t="str">
            <v>73952/005</v>
          </cell>
          <cell r="B1249" t="str">
            <v>INSTALACAO PONTO TOMADA EQUIVALENTE 2 VARAS ELETRODUTO PVC RIGIDO DE 3/4" 12M DE FIO 2,5MM2 CAIXAS CONEXOES E TOMADA DE EMBUTIR COM PLACA, INCLUSIVE ABERTURA E FECHAMENTO DE RASGO EM ALVENARIA</v>
          </cell>
          <cell r="C1249" t="str">
            <v>UN</v>
          </cell>
          <cell r="D1249">
            <v>100.72</v>
          </cell>
        </row>
        <row r="1250">
          <cell r="A1250" t="str">
            <v>73952/006</v>
          </cell>
          <cell r="B1250" t="str">
            <v>INSTALACAO PONTO TOMADA EQUIVALENTE 2 VARAS ELETRODUTO PVC RIGIDO DE 1/2" 12M DE FIO 2,5MM2 CAIXAS CONEXOES TOMADA DE EMBUTIR COM PLACA, INCLUSIVE ABERTURA E FECHAMENTO DE RASGO EM ALVENARIA</v>
          </cell>
          <cell r="C1250" t="str">
            <v>UN</v>
          </cell>
          <cell r="D1250">
            <v>86.61</v>
          </cell>
        </row>
        <row r="1251">
          <cell r="A1251" t="str">
            <v>73952/007</v>
          </cell>
          <cell r="B1251" t="str">
            <v>INSTALACAO 1 CONJUNTO 2 TOMADAS EQUIVALENTE 3 VARAS ELETRODUTO PVC RIGIDO 3/4” 18M DE FIO 2,5MM2 CAIXAS CONEXOES E TOMADAS DE EMBUTIR COM PLACA INCLUSIVE ABERTURA E FECHAMENTO DE RASGO EM ALVENARIA</v>
          </cell>
          <cell r="C1251" t="str">
            <v>UN</v>
          </cell>
          <cell r="D1251">
            <v>132.31</v>
          </cell>
        </row>
        <row r="1252">
          <cell r="A1252" t="str">
            <v>73952/008</v>
          </cell>
          <cell r="B1252" t="str">
            <v>INSTALACAO 1 CONJUNTO 2 TOMADAS EQUIVALENTE 3 VARAS ELETRODUTO PVC RIGIDO 1/2", 18M DE FIO 2,5MM2 CAIXAS CONEXOES E TOMADAS DE EMBUTIR COM PLACA, INCLUSIVE ABERTURA E FECHAMENTO DE RASGO EM ALVENARIA</v>
          </cell>
          <cell r="C1252" t="str">
            <v>UN</v>
          </cell>
          <cell r="D1252">
            <v>121.85</v>
          </cell>
        </row>
        <row r="1253">
          <cell r="A1253" t="str">
            <v>73952/009</v>
          </cell>
          <cell r="B1253" t="str">
            <v>INSTALACAO 1 CONJUNTO 3 TOMADAS EQUIVALENTE 4 VARAS ELETRODUTO PVC RIGIDO 3/4", 25M DE FIO 2,5MM2 CAIXAS CONEXOES E TOMADAS DE EMBUTIR COM PLACA, INCLUSIVE ABERTURA E FECHAMENTO DE RASGO EM ALVENARIA</v>
          </cell>
          <cell r="C1253" t="str">
            <v>UN</v>
          </cell>
          <cell r="D1253">
            <v>174.91</v>
          </cell>
        </row>
        <row r="1254">
          <cell r="A1254" t="str">
            <v>73952/010</v>
          </cell>
          <cell r="B1254" t="str">
            <v>INSTALACAO 1 CONJUNTO 3 TOMADAS EQUIVALENTE 4 VARAS ELETRODUTO PVC RIGIDO 1/2", 25M DE FIO 2,5MM2 CAIXAS CONEXOES E TOMADAS DE EMBUTIR COM PLACA, INCLUSIVE CONEXOES E FECHAMENTO DE RASGO EM ALVENARIA</v>
          </cell>
          <cell r="C1254" t="str">
            <v>UN</v>
          </cell>
          <cell r="D1254">
            <v>156.01</v>
          </cell>
        </row>
        <row r="1255">
          <cell r="A1255" t="str">
            <v>73952/011</v>
          </cell>
          <cell r="B1255" t="str">
            <v>INSTALACAO 1 CONJUNTO 4 TOMADAS EQUIVALENTE 5 VARAS ELETRODUTO PVC RIGIDO DE 3/4", 30M DE FIO 2,5MM2 CAIXAS CONEXOES E TOMADAS DE EMBUTIR COM PLACA, INCLUSIVE ABERTURA E FECHAMENTO DE RASGO EM ALVENARIA</v>
          </cell>
          <cell r="C1255" t="str">
            <v>UN</v>
          </cell>
          <cell r="D1255">
            <v>211.23</v>
          </cell>
        </row>
        <row r="1256">
          <cell r="A1256" t="str">
            <v>73952/012</v>
          </cell>
          <cell r="B1256" t="str">
            <v>INSTALACAO 1 CONJUNTO 4 TOMADAS EQUIVALENTE 5 VARAS ELETRODUTO PVC RIGIDO 1/2", 30M DE FIO 2,5MM2 CAIXAS CONEXOES E TOMADAS DE EMBUTIR COM PLACA, INCLUSIVE ABERTURA E FECHAMENTO DE RASGO EM ALVENARIA</v>
          </cell>
          <cell r="C1256" t="str">
            <v>UN</v>
          </cell>
          <cell r="D1256">
            <v>187.93</v>
          </cell>
        </row>
        <row r="1257">
          <cell r="A1257" t="str">
            <v>73952/013</v>
          </cell>
          <cell r="B1257" t="str">
            <v>PONTO TOMADA BIPOLAR COM CONTATO TERRA 20A/250V EMBUTIDO PAREDE, ELETRODUTO PVC RIGIDO</v>
          </cell>
          <cell r="C1257" t="str">
            <v>UN</v>
          </cell>
          <cell r="D1257">
            <v>202.24</v>
          </cell>
        </row>
        <row r="1258">
          <cell r="A1258">
            <v>74042</v>
          </cell>
          <cell r="B1258" t="str">
            <v>PONTO INTERRUPTOR</v>
          </cell>
          <cell r="C1258" t="str">
            <v/>
          </cell>
          <cell r="D1258" t="str">
            <v/>
          </cell>
        </row>
        <row r="1259">
          <cell r="A1259" t="str">
            <v>74042/001</v>
          </cell>
          <cell r="B1259" t="str">
            <v>PONTO INTERRUPTOR SIMPLES COM ELETRODUTO PVC 1/2" E CAIXA 4X2"</v>
          </cell>
          <cell r="C1259" t="str">
            <v>PT</v>
          </cell>
          <cell r="D1259">
            <v>53.66</v>
          </cell>
        </row>
        <row r="1260">
          <cell r="A1260" t="str">
            <v>74042/002</v>
          </cell>
          <cell r="B1260" t="str">
            <v>PONTO INTERRUPTOR DUPLO SIMPLES COM ELETRODUTO PVC 1/2" E CAIXA 4X2"</v>
          </cell>
          <cell r="C1260" t="str">
            <v>PT</v>
          </cell>
          <cell r="D1260">
            <v>77.3</v>
          </cell>
        </row>
        <row r="1261">
          <cell r="A1261" t="str">
            <v>74042/003</v>
          </cell>
          <cell r="B1261" t="str">
            <v>PONTO INTERRUPTOR TRIPLO SIMPLES COM ELETRODUTO PVC 3/4" E CAIXA 4X2"</v>
          </cell>
          <cell r="C1261" t="str">
            <v>PT</v>
          </cell>
          <cell r="D1261">
            <v>86.41</v>
          </cell>
        </row>
        <row r="1262">
          <cell r="A1262" t="str">
            <v>74042/004</v>
          </cell>
          <cell r="B1262" t="str">
            <v>PONTO INTERRUPTOR SIMPLES COM ELETRODUTO FERRO ESMALTADO 3/4" E CAIXA4X2"</v>
          </cell>
          <cell r="C1262" t="str">
            <v>PT</v>
          </cell>
          <cell r="D1262">
            <v>74.02</v>
          </cell>
        </row>
        <row r="1263">
          <cell r="A1263" t="str">
            <v>74042/005</v>
          </cell>
          <cell r="B1263" t="str">
            <v>PONTO INTERRUPTOR TRIPLO SIMPLES COM ELETRODUTO FERRO ESMALTADO 3/4" ECAIXA 4X2"</v>
          </cell>
          <cell r="C1263" t="str">
            <v>PT</v>
          </cell>
          <cell r="D1263">
            <v>107.28</v>
          </cell>
        </row>
        <row r="1264">
          <cell r="A1264" t="str">
            <v>74042/006</v>
          </cell>
          <cell r="B1264" t="str">
            <v>PONTO INTERRUPTOR SIMPLES COM ELETRODUTO FERRO GALVANIZADO 3/4" E CAIXA 4X2"</v>
          </cell>
          <cell r="C1264" t="str">
            <v>PT</v>
          </cell>
          <cell r="D1264">
            <v>64.260000000000005</v>
          </cell>
        </row>
        <row r="1265">
          <cell r="A1265" t="str">
            <v>74042/007</v>
          </cell>
          <cell r="B1265" t="str">
            <v>PONTO INTERRUPTOR THREE-WAY COM ELETRODUTO PVC 3/4" E CAIXA 4X2"</v>
          </cell>
          <cell r="C1265" t="str">
            <v>PT</v>
          </cell>
          <cell r="D1265">
            <v>192.22</v>
          </cell>
        </row>
        <row r="1266">
          <cell r="A1266">
            <v>74054</v>
          </cell>
          <cell r="B1266" t="str">
            <v>PONTO DE LUZ (CAIXA, ELETRODUTO, FIOS E INTERRUPTOR)</v>
          </cell>
          <cell r="C1266" t="str">
            <v/>
          </cell>
          <cell r="D1266" t="str">
            <v/>
          </cell>
        </row>
        <row r="1267">
          <cell r="A1267" t="str">
            <v>74054/001</v>
          </cell>
          <cell r="B1267" t="str">
            <v>PONTO DE LUZ (CAIXA, ELETRODUTO, FIOS E INTERRUPTOR)</v>
          </cell>
          <cell r="C1267" t="str">
            <v>UN</v>
          </cell>
          <cell r="D1267">
            <v>83.37</v>
          </cell>
        </row>
        <row r="1268">
          <cell r="A1268" t="str">
            <v>74054/002</v>
          </cell>
          <cell r="B1268" t="str">
            <v>PONTO DE TOMADA (CAIXA, ELETRODUTO, FIOS E TOMADA)</v>
          </cell>
          <cell r="C1268" t="str">
            <v>UN</v>
          </cell>
          <cell r="D1268">
            <v>69.599999999999994</v>
          </cell>
        </row>
        <row r="1269">
          <cell r="A1269" t="str">
            <v>74054/003</v>
          </cell>
          <cell r="B1269" t="str">
            <v>PONTO DE TOMADA PARA AR CONDICIONADO (CAIXA, ELETRODUTO, FIOS E TOMADA)</v>
          </cell>
          <cell r="C1269" t="str">
            <v>UN</v>
          </cell>
          <cell r="D1269">
            <v>132.03</v>
          </cell>
        </row>
        <row r="1270">
          <cell r="A1270">
            <v>74062</v>
          </cell>
          <cell r="B1270" t="str">
            <v>PONTO INTERRUPTOR DUPLO SIMPLES/TOMADA ELETR PVC 3/4" - 4X2"</v>
          </cell>
          <cell r="C1270" t="str">
            <v/>
          </cell>
          <cell r="D1270" t="str">
            <v/>
          </cell>
        </row>
        <row r="1271">
          <cell r="A1271" t="str">
            <v>74062/001</v>
          </cell>
          <cell r="B1271" t="str">
            <v>PONTO INTERRUPTOR SIMPLES/TOMADA COM ELETRODUTO PVC 1/2" E CAIXA 4X2"</v>
          </cell>
          <cell r="C1271" t="str">
            <v>PT</v>
          </cell>
          <cell r="D1271">
            <v>75.72</v>
          </cell>
        </row>
        <row r="1272">
          <cell r="A1272" t="str">
            <v>74062/002</v>
          </cell>
          <cell r="B1272" t="str">
            <v>PONTO INTERRUPTOR DUPLO SIMPLES/TOMADA COM ELETRODUTO PVC 3/4" E CAIXA4X2"</v>
          </cell>
          <cell r="C1272" t="str">
            <v>PT</v>
          </cell>
          <cell r="D1272">
            <v>87.44</v>
          </cell>
        </row>
        <row r="1273">
          <cell r="A1273" t="str">
            <v>74062/003</v>
          </cell>
          <cell r="B1273" t="str">
            <v>PONTO INTERRUPTOR SIMPLES/TOMADA COM ELETRODUTO FERRO GALVANIZADO 3/4”" E CAIXA 4X2"</v>
          </cell>
          <cell r="C1273" t="str">
            <v>PT</v>
          </cell>
          <cell r="D1273">
            <v>91.69</v>
          </cell>
        </row>
        <row r="1274">
          <cell r="A1274">
            <v>74063</v>
          </cell>
          <cell r="B1274" t="str">
            <v>PONTO LUZ PAREDE</v>
          </cell>
          <cell r="C1274" t="str">
            <v/>
          </cell>
          <cell r="D1274" t="str">
            <v/>
          </cell>
        </row>
        <row r="1275">
          <cell r="A1275" t="str">
            <v>74063/001</v>
          </cell>
          <cell r="B1275" t="str">
            <v>PONTO LUZ PAREDE (ARANDELA) ELETRODUTO PVC 3/4"</v>
          </cell>
          <cell r="C1275" t="str">
            <v>PT</v>
          </cell>
          <cell r="D1275">
            <v>63.82</v>
          </cell>
        </row>
        <row r="1276">
          <cell r="A1276" t="str">
            <v>74063/002</v>
          </cell>
          <cell r="B1276" t="str">
            <v>PONTO LUZ PAREDE (ARANDELA) ELETRODUTO FERRO ESMALTADO 3/4"</v>
          </cell>
          <cell r="C1276" t="str">
            <v>PT</v>
          </cell>
          <cell r="D1276">
            <v>80.63</v>
          </cell>
        </row>
        <row r="1277">
          <cell r="A1277">
            <v>74080</v>
          </cell>
          <cell r="B1277" t="str">
            <v>PONTO INTERRUPTOR SOBREPOR APARENTE</v>
          </cell>
          <cell r="C1277" t="str">
            <v/>
          </cell>
          <cell r="D1277" t="str">
            <v/>
          </cell>
        </row>
        <row r="1278">
          <cell r="A1278" t="str">
            <v>74080/001</v>
          </cell>
          <cell r="B1278" t="str">
            <v>PONTO INTERRUPTOR SOBREPOR APARENTE 1 SECAO C/12,00M FIO 2,5MM2</v>
          </cell>
          <cell r="C1278" t="str">
            <v>UN</v>
          </cell>
          <cell r="D1278">
            <v>67.28</v>
          </cell>
        </row>
        <row r="1279">
          <cell r="A1279">
            <v>74083</v>
          </cell>
          <cell r="B1279" t="str">
            <v>INSTALACAO PONTO LUZ APARENTE SOBRE MADEIRAMENTO, FIO 2,5MM, FITA ISO-LANTE, BUCHAS DE NYLON E PARAFUSOS, CLEATS E BOCAL DE PORCELANA</v>
          </cell>
          <cell r="C1279" t="str">
            <v/>
          </cell>
          <cell r="D1279" t="str">
            <v/>
          </cell>
        </row>
        <row r="1280">
          <cell r="A1280" t="str">
            <v>74083/001</v>
          </cell>
          <cell r="B1280" t="str">
            <v>INSTALACAO PONTO LUZ APARENTE SOBRE MADEIRAMENTO, FIO 2,5MM, FITA ISOLANTE, BUCHAS DE NYLON E PARAFUSOS, CLEATS E BOCAL DE PORCELANA</v>
          </cell>
          <cell r="C1280" t="str">
            <v>UN</v>
          </cell>
          <cell r="D1280">
            <v>69.98</v>
          </cell>
        </row>
        <row r="1281">
          <cell r="A1281">
            <v>74114</v>
          </cell>
          <cell r="B1281" t="str">
            <v>PONTO DE TOMADA P/CHUVEIRO ELETRICO</v>
          </cell>
          <cell r="C1281" t="str">
            <v/>
          </cell>
          <cell r="D1281" t="str">
            <v/>
          </cell>
        </row>
        <row r="1282">
          <cell r="A1282" t="str">
            <v>74114/001</v>
          </cell>
          <cell r="B1282" t="str">
            <v>PONTO PARA CHUVEIRO ELETRICO COM CAIXA, ELETRODUTO E FIO</v>
          </cell>
          <cell r="C1282" t="str">
            <v>PT</v>
          </cell>
          <cell r="D1282">
            <v>67.94</v>
          </cell>
        </row>
        <row r="1283">
          <cell r="A1283">
            <v>74132</v>
          </cell>
          <cell r="B1283" t="str">
            <v>PONTOS DE LUZ - ELETRODUTO DE PVC</v>
          </cell>
          <cell r="C1283" t="str">
            <v/>
          </cell>
          <cell r="D1283" t="str">
            <v/>
          </cell>
        </row>
        <row r="1284">
          <cell r="A1284" t="str">
            <v>74132/001</v>
          </cell>
          <cell r="B1284" t="str">
            <v>INSTALACAO PONTO LUZ EQUIVALENTE A 2 VARAS ELETRODUTO PVC RIGIDO 3/4",12M DE FIO 2,5MM2 CAIXAS CONEXOES LUVAS CURVA E INTERRUPTOR EMBUTIR COM PLACA, INCLUSIVE ABERTURA E FECHAMENTO RASGO ALVENARIA</v>
          </cell>
          <cell r="C1284" t="str">
            <v>UN</v>
          </cell>
          <cell r="D1284">
            <v>112.01</v>
          </cell>
        </row>
        <row r="1285">
          <cell r="A1285" t="str">
            <v>74132/002</v>
          </cell>
          <cell r="B1285" t="str">
            <v>INSTALACAO PONTO LUZ EQUIVALENTE A 2 VARAS ELETRODUTO PVC RIGIDO 1/2",12M FIO 2,5MM2 CAIXAS CONEXOES LUVAS CURVA E INTERRUPTOR COM PLACA, INCLUSIVE ABERTURA E FECHAMENTO DE RASGO EM ALVENARIA</v>
          </cell>
          <cell r="C1285" t="str">
            <v>UN</v>
          </cell>
          <cell r="D1285">
            <v>98.19</v>
          </cell>
        </row>
        <row r="1286">
          <cell r="A1286" t="str">
            <v>74132/003</v>
          </cell>
          <cell r="B1286" t="str">
            <v>INSTALACAO CONJUNTO 2 PONTOS LUZ EQUIVALENTE 5 VARAS ELETRODUTO PVC RIGIDO 3/4", 33M FIO 2,5MM2 CAIXAS CONEXOES LUVAS CURVA E INTERRUPTOR EMBUTIR COM PLACA, INCLUSIVE ABERTURA E FECHAMENTO DE RASGO EM ALVENARIA</v>
          </cell>
          <cell r="C1286" t="str">
            <v>UN</v>
          </cell>
          <cell r="D1286">
            <v>204.09</v>
          </cell>
        </row>
        <row r="1287">
          <cell r="A1287" t="str">
            <v>74132/004</v>
          </cell>
          <cell r="B1287" t="str">
            <v>INSTALACAO CONJUNTO 2 PONTOS LUZ EQUIVALENTE 5 VARAS ELETRODUTO PVC RIGIDO 1/2", 33M FIO 2,5MM2 CAIXAS CONEXOES LUVAS CURVA E INTERRUPTOR EMBUTIR COM PLACA, INCLUSIVE ABERTURA E FECHAMENTO DE RASGO EM ALVENARIA</v>
          </cell>
          <cell r="C1287" t="str">
            <v>UN</v>
          </cell>
          <cell r="D1287">
            <v>179.13</v>
          </cell>
        </row>
        <row r="1288">
          <cell r="A1288" t="str">
            <v>74132/005</v>
          </cell>
          <cell r="B1288" t="str">
            <v>INSTALACAO CONJUNTO 3 PONTOS LUZ EQUIVALENTE 6 VARAS ELETRODUTO PVC RIGIDO 3/4" 50M FIO 2,5MM2 CAIXAS CONEXOES LUVAS CURVA E INTERRUPTOR EMBUTIR COM PLACA, INCLUSIVE ABERTURA E FECHAMENTO RASGO DE ALVENARIA</v>
          </cell>
          <cell r="C1288" t="str">
            <v>UN</v>
          </cell>
          <cell r="D1288">
            <v>273.56</v>
          </cell>
        </row>
        <row r="1289">
          <cell r="A1289" t="str">
            <v>74132/006</v>
          </cell>
          <cell r="B1289" t="str">
            <v>INSTALACAO CONJUNTO 3 PONTOS LUZ EQUIVALENTE 6 VARAS ELETRODUTO PVC RIGIDO 1/2", 50M FIO 2,5MM2 CAIXAS CONEXOES LUVAS CURVA E INTERRUPTOR EMBUTIR COM PLACA, INCLUSIVE ABERTURA E FECHAMENTO RASGO EM ALVENARIA</v>
          </cell>
          <cell r="C1289" t="str">
            <v>UN</v>
          </cell>
          <cell r="D1289">
            <v>242.33</v>
          </cell>
        </row>
        <row r="1290">
          <cell r="A1290" t="str">
            <v>74132/007</v>
          </cell>
          <cell r="B1290" t="str">
            <v>INSTALACAO CONJUNTO 4 PONTOS LUZ EQUIVALENTE 7 VARAS ELETRODUTO PVC RIGIDO 3/4", 50M FIO 2,5MM2 CAIXAS CONEXOES LUVAS CURVA E INTERRUPTOR EMBUTIR COM PLACA INCLUSIVE ABERTURA E FECHAMENTO RASGO EM ALVENARIA</v>
          </cell>
          <cell r="C1290" t="str">
            <v>UN</v>
          </cell>
          <cell r="D1290">
            <v>288.93</v>
          </cell>
        </row>
        <row r="1291">
          <cell r="A1291" t="str">
            <v>74132/008</v>
          </cell>
          <cell r="B1291" t="str">
            <v>INSTALACAO CONJUNTO 4 PONTOS LUZ EQUIVALENTE 7 VARAS ELETRODUTO PVC RIGIDO 1/2", 50M FIO 2,5MM2 CAIXAS CONEXOES LUVAS CURVA E INTERRUPTOR EMBUTIR COM PLACA INCLUSIVE ABERTURA E FECHAMENTO RASGO ALVENARIA</v>
          </cell>
          <cell r="C1291" t="str">
            <v>UN</v>
          </cell>
          <cell r="D1291">
            <v>261.19</v>
          </cell>
        </row>
        <row r="1292">
          <cell r="A1292" t="str">
            <v>74132/009</v>
          </cell>
          <cell r="B1292" t="str">
            <v>INSTALACAO CONJUNTO 5 PONTOS LUZ EQUIVALENTE 8 VARAS ELETRODUTO PVC RIGIDO 3/4", 57M FIO 2,5MM2 CAIXAS CONEXOES LUVAS CURVA E INTERRUPTOR EMBUTIR COM PLACA, INCLUSIVE ABERTURA E FECHAMENTO RASGO ALVENARIA</v>
          </cell>
          <cell r="C1292" t="str">
            <v>UN</v>
          </cell>
          <cell r="D1292">
            <v>329.95</v>
          </cell>
        </row>
        <row r="1293">
          <cell r="A1293" t="str">
            <v>74132/010</v>
          </cell>
          <cell r="B1293" t="str">
            <v>INSTALACAO CONJUNTO 5 PONTOS LUZ EQUIVALENTE 8 VARAS ELETRODUTO PVC RIGIDO 1/2", 57M FIO 2,5MM2 CAIXAS CONEXOES LUVAS CURVA E INTERRUPTOR EMBUTIR COM PLACA, INCLUSIVE ABERTURA E FECHAMENTO RASGO ALVENARIA</v>
          </cell>
          <cell r="C1293" t="str">
            <v>UN</v>
          </cell>
          <cell r="D1293">
            <v>299.79000000000002</v>
          </cell>
        </row>
        <row r="1294">
          <cell r="A1294" t="str">
            <v>74132/011</v>
          </cell>
          <cell r="B1294" t="str">
            <v>INSTALACAO CONJUNTO 6 PONTOS LUZ EQUIVALENTE 9 VARAS ELETRODUTO PVC RIGIDO 3/4", 66M FIO 2,5MM2 CAIXAS CONEXOES LUVAS CURVA E INTERRUPTOR EMBUTIR COM PLACA, INCLUSIVE ABERTURA E FECHAMENTO RASGO ALVENARIA</v>
          </cell>
          <cell r="C1294" t="str">
            <v>UN</v>
          </cell>
          <cell r="D1294">
            <v>381.22</v>
          </cell>
        </row>
        <row r="1295">
          <cell r="A1295" t="str">
            <v>74132/012</v>
          </cell>
          <cell r="B1295" t="str">
            <v>INSTALACAO CONJUNTO 6 PONTOS LUZ EQUIVALENTE 9 VARAS ELETRODUTO PVC RIGIDO 1/2", 66M FIO 2,5MM2 CAIXAS CONEXOES LUVAS CURVA E INTERRUPTOR EMBUTIR COM PLACA, INCLUSIVE ABERTURA E FECHAMENTO RASGO ALVENARIA</v>
          </cell>
          <cell r="C1295" t="str">
            <v>UN</v>
          </cell>
          <cell r="D1295">
            <v>343.69</v>
          </cell>
        </row>
        <row r="1296">
          <cell r="A1296" t="str">
            <v>74132/013</v>
          </cell>
          <cell r="B1296" t="str">
            <v>INSTALACAO CONJUNTO 8 PONTOS LUZ EQUIVALENTE 10 VARAS ELETRODUTO PVC RIGIDO 3/4", 80M FIO 2,5MM2 CAIXAS CONEXOES LUVAS CURVA E INTERRUPTOR EMBUTIR COM PLACA, INCLUSIVE ABERTURA E FECHAMENTO RASGO ALVENARIA</v>
          </cell>
          <cell r="C1296" t="str">
            <v>UN</v>
          </cell>
          <cell r="D1296">
            <v>451.36</v>
          </cell>
        </row>
        <row r="1297">
          <cell r="A1297" t="str">
            <v>74132/014</v>
          </cell>
          <cell r="B1297" t="str">
            <v>INSTALACAO CONJUNTO 2 PONTOS LUZ EQUIVALENTE 3 VARAS ELETRODUTO PVC RIGIDO 3/4”, 20M FIO 2,5MM2 CAIXAS CONEXOES LUVAS E CONSIDERANDO O CONTROLE DOS PONTOS DIRETO NO QUADRO DE DISTRIBUICAO DE LUZ</v>
          </cell>
          <cell r="C1297" t="str">
            <v>UN</v>
          </cell>
          <cell r="D1297">
            <v>172.12</v>
          </cell>
        </row>
        <row r="1298">
          <cell r="A1298" t="str">
            <v>74132/015</v>
          </cell>
          <cell r="B1298" t="str">
            <v>INSTALACAO CONJUNTO 2 PONTOS LUZ EQUIVALENTE 3 VARAS ELETRODUTO PVC RIGIDO 1/2", 20M FIO 2,5MM2 CAIXAS CONEXOES LUVAS E CONSIDERANDO O CONTROLE DOS PONTOS DIRETO NO QUADRO DE DISTRIBUICAO DE LUZ</v>
          </cell>
          <cell r="C1298" t="str">
            <v>UN</v>
          </cell>
          <cell r="D1298">
            <v>164.97</v>
          </cell>
        </row>
        <row r="1299">
          <cell r="A1299" t="str">
            <v>74132/016</v>
          </cell>
          <cell r="B1299" t="str">
            <v>INSTALACAO CONJUNTO 3 PONTOS LUZ EQUIVALENTE 5 VARAS ELETRODUTO PVC RIGIDO 3/4", 30M FIO 2,5MM2 CAIXAS CONEXOES LUVAS E CONSIDERANDO O CONTROLE DOS PONTOS DIRETO NO QUADRO DE DISTRIBUICAO DE LUZ</v>
          </cell>
          <cell r="C1299" t="str">
            <v>UN</v>
          </cell>
          <cell r="D1299">
            <v>225.04</v>
          </cell>
        </row>
        <row r="1300">
          <cell r="A1300" t="str">
            <v>74132/017</v>
          </cell>
          <cell r="B1300" t="str">
            <v>INSTALACAO CONJUNTO 3 PONTOS LUZ EQUIVALENTE 5 VARAS ELETRODUTO PVC RIGIDO 1/2", 30M FIO 2,5MM2 CAIXAS CONEXOES LUVAS E CONSIDERANDO O CONTROLE DOS PONTOS DIRETO NO QUADRO DE DISTRIBUICAO DE LUZ</v>
          </cell>
          <cell r="C1300" t="str">
            <v>UN</v>
          </cell>
          <cell r="D1300">
            <v>206.21</v>
          </cell>
        </row>
        <row r="1301">
          <cell r="A1301" t="str">
            <v>74132/018</v>
          </cell>
          <cell r="B1301" t="str">
            <v>INSTALACAO CONJUNTO 4 PONTOS LUZ EQUIVALENTE 6 VARAS ELETRODUTO PVC RIGIDO 3/4", 40M FIO 2,5MM2 CAIXAS CONEXOES LUVAS CONSIDERANDO O CONTROLE DOS PONTOS DIRETO NO QUADRO DE DISTRIBUICAO DE LUZ</v>
          </cell>
          <cell r="C1301" t="str">
            <v>UN</v>
          </cell>
          <cell r="D1301">
            <v>222.25</v>
          </cell>
        </row>
        <row r="1302">
          <cell r="A1302" t="str">
            <v>74132/019</v>
          </cell>
          <cell r="B1302" t="str">
            <v>INSTALACAO CONJUNTO 4 PONTOS LUZ EQUIVALENTE 6 VARAS ELETRODUTO PVC RIGIDO 1/2", 40M FIO 2,5MM2 CAIXAS CONEXOES LUVAS E CONSIDERANDO O CONTROLE DOS PONTOS DIRETO NO QUADRO DE DISTRIBUICAO DE LUZ</v>
          </cell>
          <cell r="C1302" t="str">
            <v>UN</v>
          </cell>
          <cell r="D1302">
            <v>194.95</v>
          </cell>
        </row>
        <row r="1303">
          <cell r="A1303" t="str">
            <v>74132/020</v>
          </cell>
          <cell r="B1303" t="str">
            <v>INSTALACAO CONJUNTO 5 PONTOS LUZ EQUIVALENTE 7 VARAS ELETRODUTO PVC RIGIDO 3/4", 45M FIO 2,5MM2 CAIXAS CONEXOES LUVAS E CONSIDERANDO O CONTROLE DOS PONTOS DIRETO NO QUADRO DE DISTRIBUICAO DE LUZ</v>
          </cell>
          <cell r="C1303" t="str">
            <v>UN</v>
          </cell>
          <cell r="D1303">
            <v>257.10000000000002</v>
          </cell>
        </row>
        <row r="1304">
          <cell r="A1304" t="str">
            <v>74132/021</v>
          </cell>
          <cell r="B1304" t="str">
            <v>INSTALACAO CONJUNTO 5 PONTOS LUZ EQUIVALENTE 7 VARAS ELETRODUTO PVC RIGIDO 1/2", 45M FIO 2,5MM2 CAIXAS CONEXOES LUVAS E CONSIDERANDO O CONTROLE DOS PONTOS DIRETO NO QUADRO DE DISTRIBUICAO DE LUZ</v>
          </cell>
          <cell r="C1304" t="str">
            <v>UN</v>
          </cell>
          <cell r="D1304">
            <v>228.07</v>
          </cell>
        </row>
        <row r="1305">
          <cell r="A1305" t="str">
            <v>74132/022</v>
          </cell>
          <cell r="B1305" t="str">
            <v>INSTALACAO 1 CONJUNTO 6 PONTOS LUZ EQUIVALENTE 8 VARAS ELETRODUTO PVC3/4” RIGIDO, 53M DE FIO 2,5MM2 CAIXAS CONEXOES LUVAS E CONSIDERANDO OCONTROLE DOS PONTOS DIRETO NO QUADRO DE DISTRIBUICAO DE LUZ</v>
          </cell>
          <cell r="C1305" t="str">
            <v>UN</v>
          </cell>
          <cell r="D1305">
            <v>300.98</v>
          </cell>
        </row>
        <row r="1306">
          <cell r="A1306" t="str">
            <v>74132/023</v>
          </cell>
          <cell r="B1306" t="str">
            <v>INSTALACAO 1 CONJUNTO 6 PONTOS LUZ EQUIVALENTE 8 VARAS ELETRODUTO PVC1/2", 53M FIO 2,5MM2 CAIXAS CONEXOES LUVAS E CONSIDERANDO O CONTROLEDOS PONTOS DIRETO NO QUADRO DE DISTRIBUICAO DE LUZ</v>
          </cell>
          <cell r="C1306" t="str">
            <v>UN</v>
          </cell>
          <cell r="D1306">
            <v>264.87</v>
          </cell>
        </row>
        <row r="1307">
          <cell r="A1307" t="str">
            <v>74132/024</v>
          </cell>
          <cell r="B1307" t="str">
            <v>INSTALACAO 1 CONJUNTO 8 PONTOS LUZ EQUIVALENTE 9 VARAS ELETRODUTO PVC3/4", 57M DE FIO 2,5MM2 CAIXAS CONEXOES LUVAS E CONSIDERANDO O CONTROLE DOS PONTOS DIRETO NO QUADRO DE DISTRIBUICAO DE LUZ</v>
          </cell>
          <cell r="C1307" t="str">
            <v>UN</v>
          </cell>
          <cell r="D1307">
            <v>342.77</v>
          </cell>
        </row>
        <row r="1308">
          <cell r="A1308">
            <v>178</v>
          </cell>
          <cell r="B1308" t="str">
            <v>GERADORES</v>
          </cell>
          <cell r="C1308" t="str">
            <v/>
          </cell>
          <cell r="D1308" t="str">
            <v/>
          </cell>
        </row>
        <row r="1309">
          <cell r="A1309">
            <v>74027</v>
          </cell>
          <cell r="B1309" t="str">
            <v>GRUPO GERADOR 150/170 KVA - MOTOR DIESEL</v>
          </cell>
          <cell r="C1309" t="str">
            <v/>
          </cell>
          <cell r="D1309" t="str">
            <v/>
          </cell>
        </row>
        <row r="1310">
          <cell r="A1310" t="str">
            <v>74027/001</v>
          </cell>
          <cell r="B1310" t="str">
            <v>GRUPO GERADOR 150/170 KVA MOTOR DIESEL - DEPRECIACAO</v>
          </cell>
          <cell r="C1310" t="str">
            <v>H</v>
          </cell>
          <cell r="D1310">
            <v>4.51</v>
          </cell>
        </row>
        <row r="1311">
          <cell r="A1311" t="str">
            <v>74027/002</v>
          </cell>
          <cell r="B1311" t="str">
            <v>GRUPO GERADOR 150/170 KVA MOTOR DIESEL - JUROS</v>
          </cell>
          <cell r="C1311" t="str">
            <v>H</v>
          </cell>
          <cell r="D1311">
            <v>1.7</v>
          </cell>
        </row>
        <row r="1312">
          <cell r="A1312" t="str">
            <v>74027/003</v>
          </cell>
          <cell r="B1312" t="str">
            <v>GRUPO GERADOR 150/170 KVA MOTOR DIESEL - MANUTENCAO</v>
          </cell>
          <cell r="C1312" t="str">
            <v>H</v>
          </cell>
          <cell r="D1312">
            <v>2.2599999999999998</v>
          </cell>
        </row>
        <row r="1313">
          <cell r="A1313" t="str">
            <v>74027/004</v>
          </cell>
          <cell r="B1313" t="str">
            <v>GRUPO GERADOR 150/170 KVA MOTOR DIESEL - MATERIAL NA OPERACAO</v>
          </cell>
          <cell r="C1313" t="str">
            <v>H</v>
          </cell>
          <cell r="D1313">
            <v>69.25</v>
          </cell>
        </row>
        <row r="1314">
          <cell r="A1314" t="str">
            <v>74027/005</v>
          </cell>
          <cell r="B1314" t="str">
            <v>GRUPO GERADOR 150/170 KVA MOTOR DIESEL - UTILIZACAO OPERATIVA</v>
          </cell>
          <cell r="C1314" t="str">
            <v>CHP</v>
          </cell>
          <cell r="D1314">
            <v>77.709999999999994</v>
          </cell>
        </row>
        <row r="1315">
          <cell r="A1315">
            <v>74028</v>
          </cell>
          <cell r="B1315" t="str">
            <v>GRUPO GERADOR 40 KVA - MOTOR DIESEL</v>
          </cell>
          <cell r="C1315" t="str">
            <v/>
          </cell>
          <cell r="D1315" t="str">
            <v/>
          </cell>
        </row>
        <row r="1316">
          <cell r="A1316" t="str">
            <v>74028/001</v>
          </cell>
          <cell r="B1316" t="str">
            <v>GRUPO GERADOR 40 KVA MOTOR DIESEL - DEPRECIACAO E JUROS</v>
          </cell>
          <cell r="C1316" t="str">
            <v>H</v>
          </cell>
          <cell r="D1316">
            <v>2.0499999999999998</v>
          </cell>
        </row>
        <row r="1317">
          <cell r="A1317" t="str">
            <v>74028/002</v>
          </cell>
          <cell r="B1317" t="str">
            <v>GRUPO GERADOR 40 KVA MOTOR DIESEL - MANUTENCAO</v>
          </cell>
          <cell r="C1317" t="str">
            <v>H</v>
          </cell>
          <cell r="D1317">
            <v>0.73</v>
          </cell>
        </row>
        <row r="1318">
          <cell r="A1318" t="str">
            <v>74028/003</v>
          </cell>
          <cell r="B1318" t="str">
            <v>GRUPO GERADOR 40 KVA MOTOR DIESEL - MATERIAL NA OPERACAO</v>
          </cell>
          <cell r="C1318" t="str">
            <v>H</v>
          </cell>
          <cell r="D1318">
            <v>22.67</v>
          </cell>
        </row>
        <row r="1319">
          <cell r="A1319" t="str">
            <v>74028/004</v>
          </cell>
          <cell r="B1319" t="str">
            <v>GRUPO GERADOR 40 KVA MOTOR DIESEL - UTILIZACAO OPERATIVA</v>
          </cell>
          <cell r="C1319" t="str">
            <v>CHP</v>
          </cell>
          <cell r="D1319">
            <v>25.45</v>
          </cell>
        </row>
        <row r="1320">
          <cell r="A1320">
            <v>243</v>
          </cell>
          <cell r="B1320" t="str">
            <v>SISTEMAS DE PROTECAO/ATERRAMENTO</v>
          </cell>
          <cell r="C1320" t="str">
            <v/>
          </cell>
          <cell r="D1320" t="str">
            <v/>
          </cell>
        </row>
        <row r="1321">
          <cell r="A1321">
            <v>68069</v>
          </cell>
          <cell r="B1321" t="str">
            <v>HASTE COPPERWELD 5/8” X 3,0M COM CONECTOR</v>
          </cell>
          <cell r="C1321" t="str">
            <v>UN</v>
          </cell>
          <cell r="D1321">
            <v>35.49</v>
          </cell>
        </row>
        <row r="1322">
          <cell r="A1322">
            <v>68070</v>
          </cell>
          <cell r="B1322" t="str">
            <v>PARA-RAIOS TIPO FRANKLIN - CABO E SUPORTE ISOLADOR</v>
          </cell>
          <cell r="C1322" t="str">
            <v>M</v>
          </cell>
          <cell r="D1322">
            <v>28.32</v>
          </cell>
        </row>
        <row r="1323">
          <cell r="A1323">
            <v>72927</v>
          </cell>
          <cell r="B1323" t="str">
            <v>CORDOALHA DE COBRE NU, INCLUSIVE ISOLADORES - 16,00 MM2 - FORNECIMENTOE INSTALACAO</v>
          </cell>
          <cell r="C1323" t="str">
            <v>M</v>
          </cell>
          <cell r="D1323">
            <v>17.28</v>
          </cell>
        </row>
        <row r="1324">
          <cell r="A1324">
            <v>72928</v>
          </cell>
          <cell r="B1324" t="str">
            <v>CORDOALHA DE COBRE NU, INCLUSIVE ISOLADORES - 25,00 MM2 - FORNECIMENTOE INSTALACAO</v>
          </cell>
          <cell r="C1324" t="str">
            <v>M</v>
          </cell>
          <cell r="D1324">
            <v>21.03</v>
          </cell>
        </row>
        <row r="1325">
          <cell r="A1325">
            <v>72929</v>
          </cell>
          <cell r="B1325" t="str">
            <v>CORDOALHA DE COBRE NU, INCLUSIVE ISOLADORES - 35,00 MM2 - FORNECIMENTOE INSTALACAO</v>
          </cell>
          <cell r="C1325" t="str">
            <v>M</v>
          </cell>
          <cell r="D1325">
            <v>24.02</v>
          </cell>
        </row>
        <row r="1326">
          <cell r="A1326">
            <v>72930</v>
          </cell>
          <cell r="B1326" t="str">
            <v>CORDOALHA DE COBRE NU, INCLUSIVE ISOLADORES - 50,00 MM2 - FORNECIMENTOE INSTALACAO</v>
          </cell>
          <cell r="C1326" t="str">
            <v>M</v>
          </cell>
          <cell r="D1326">
            <v>28.87</v>
          </cell>
        </row>
        <row r="1327">
          <cell r="A1327">
            <v>72931</v>
          </cell>
          <cell r="B1327" t="str">
            <v>CORDOALHA DE COBRE NU, INCLUSIVE ISOLADORES - 70,00 MM2 - FORNECIMENTOE INSTALACAO</v>
          </cell>
          <cell r="C1327" t="str">
            <v>M</v>
          </cell>
          <cell r="D1327">
            <v>35.869999999999997</v>
          </cell>
        </row>
        <row r="1328">
          <cell r="A1328">
            <v>72932</v>
          </cell>
          <cell r="B1328" t="str">
            <v>CORDOALHA DE COBRE NU, INCLUSIVE ISOLADORES - 95,00 MM2 - FORNECIMENTOE INSTALACAO</v>
          </cell>
          <cell r="C1328" t="str">
            <v>M</v>
          </cell>
          <cell r="D1328">
            <v>42.81</v>
          </cell>
        </row>
        <row r="1329">
          <cell r="A1329">
            <v>244</v>
          </cell>
          <cell r="B1329" t="str">
            <v>SERVICOS DIVERSOS</v>
          </cell>
          <cell r="C1329" t="str">
            <v/>
          </cell>
          <cell r="D1329" t="str">
            <v/>
          </cell>
        </row>
        <row r="1330">
          <cell r="A1330">
            <v>9535</v>
          </cell>
          <cell r="B1330" t="str">
            <v>CHUVEIRO ELETRICO COMUM CORPO PLASTICO TIPO DUCHA, FORNECIMENTO E INSTALACAO</v>
          </cell>
          <cell r="C1330" t="str">
            <v>UN</v>
          </cell>
          <cell r="D1330">
            <v>34.18</v>
          </cell>
        </row>
        <row r="1331">
          <cell r="A1331">
            <v>9540</v>
          </cell>
          <cell r="B1331" t="str">
            <v>ENTRADA DE ENERGIA ELETRICA AEREA MONOFASICA 50A</v>
          </cell>
          <cell r="C1331" t="str">
            <v>UN</v>
          </cell>
          <cell r="D1331">
            <v>751.04</v>
          </cell>
        </row>
        <row r="1332">
          <cell r="A1332">
            <v>41598</v>
          </cell>
          <cell r="B1332" t="str">
            <v>ENTRADA PROVISORIA DE ENERGIA ELETRICA AEREA TRIFASICA 40A EM POSTE MADEIRA</v>
          </cell>
          <cell r="C1332" t="str">
            <v>UN</v>
          </cell>
          <cell r="D1332">
            <v>618.29</v>
          </cell>
        </row>
        <row r="1333">
          <cell r="A1333">
            <v>72315</v>
          </cell>
          <cell r="B1333" t="str">
            <v>TERMINAL AÉREO EM AÇO GALVANIZADO COM BASE DE FIXAÇÃO H=30CM</v>
          </cell>
          <cell r="C1333" t="str">
            <v>UN</v>
          </cell>
          <cell r="D1333">
            <v>15.6</v>
          </cell>
        </row>
        <row r="1334">
          <cell r="A1334">
            <v>72941</v>
          </cell>
          <cell r="B1334" t="str">
            <v>APARELHO SINALIZADOR DE SAIDA DE GARAGEM, COM CELULA FOTOELETRICA - FORNECIMENTO E INSTALACAO</v>
          </cell>
          <cell r="C1334" t="str">
            <v>UN</v>
          </cell>
          <cell r="D1334">
            <v>272.58</v>
          </cell>
        </row>
        <row r="1335">
          <cell r="A1335">
            <v>73781</v>
          </cell>
          <cell r="B1335" t="str">
            <v>DIVERSOS PARA SUBESTACAO</v>
          </cell>
          <cell r="C1335" t="str">
            <v/>
          </cell>
          <cell r="D1335" t="str">
            <v/>
          </cell>
        </row>
        <row r="1336">
          <cell r="A1336" t="str">
            <v>73781/001</v>
          </cell>
          <cell r="B1336" t="str">
            <v>MUFLA TERMINAL PRIMARIA UNIPOLAR USO INTERNO PARA CABO 35/120MM2, ISOLACAO 15/25KV EM EPR - BORRACHA DE SILICONE. FORNECIMENTO E INSTALACAO.</v>
          </cell>
          <cell r="C1336" t="str">
            <v>UN</v>
          </cell>
          <cell r="D1336">
            <v>314.06</v>
          </cell>
        </row>
        <row r="1337">
          <cell r="A1337" t="str">
            <v>73781/002</v>
          </cell>
          <cell r="B1337" t="str">
            <v>ISOLADOR DE PINO TP HI-POT CILINDRICO CLASSE 15KV. FORNECIMENTO E INSTALACAO.</v>
          </cell>
          <cell r="C1337" t="str">
            <v>UN</v>
          </cell>
          <cell r="D1337">
            <v>14.26</v>
          </cell>
        </row>
        <row r="1338">
          <cell r="A1338" t="str">
            <v>73781/003</v>
          </cell>
          <cell r="B1338" t="str">
            <v>ISOLADOR DE SUSPENSAO (DISCO) TP CAVILHA CLASSE 15KV - 6''. FORNECIMENTO E INSTALACAO.</v>
          </cell>
          <cell r="C1338" t="str">
            <v>UN</v>
          </cell>
          <cell r="D1338">
            <v>52.34</v>
          </cell>
        </row>
        <row r="1339">
          <cell r="A1339" t="str">
            <v>73781/004</v>
          </cell>
          <cell r="B1339" t="str">
            <v>CAIXA DE MEDICAO PADRAO CONCESSIONARIA LOCAL ALTA TENSAO-FORNECIMENTOE INSTALACAO.</v>
          </cell>
          <cell r="C1339" t="str">
            <v>UN</v>
          </cell>
          <cell r="D1339">
            <v>531.79</v>
          </cell>
        </row>
        <row r="1340">
          <cell r="A1340" t="str">
            <v>73781/005</v>
          </cell>
          <cell r="B1340" t="str">
            <v>DISJUNTOR TRIFASICO A VOLUME REDUZIDO DE OLEO,INSTALACAO ABRIGADA, 15KV - CN630A, COM RELE PRIMARIO, LCC - 14,7 KA, 350MVA-FORNECIMENTO E INSTALACAO.</v>
          </cell>
          <cell r="C1340" t="str">
            <v>UN</v>
          </cell>
          <cell r="D1340">
            <v>10864.68</v>
          </cell>
        </row>
        <row r="1341">
          <cell r="A1341">
            <v>73782</v>
          </cell>
          <cell r="B1341" t="str">
            <v>TERMINAL MECANICO</v>
          </cell>
          <cell r="C1341" t="str">
            <v/>
          </cell>
          <cell r="D1341" t="str">
            <v/>
          </cell>
        </row>
        <row r="1342">
          <cell r="A1342" t="str">
            <v>73782/001</v>
          </cell>
          <cell r="B1342" t="str">
            <v>TERMINAL A PRESSAO REFORCADO PARA CONEXAO DE CABO DE COBRE A BARRA, CABO 16 E 25MM2 - FORNECIMENTO E INSTALACAO</v>
          </cell>
          <cell r="C1342" t="str">
            <v>UN</v>
          </cell>
          <cell r="D1342">
            <v>11.4</v>
          </cell>
        </row>
        <row r="1343">
          <cell r="A1343" t="str">
            <v>73782/002</v>
          </cell>
          <cell r="B1343" t="str">
            <v>TERMINAL A PRESSAO REFORCADO PARA CONEXAO DE CABO DE COBRE A BARRA, CABO 50 E 70MM2 - FORNECIMENTO E INSTALACAO</v>
          </cell>
          <cell r="C1343" t="str">
            <v>UN</v>
          </cell>
          <cell r="D1343">
            <v>18.190000000000001</v>
          </cell>
        </row>
        <row r="1344">
          <cell r="A1344" t="str">
            <v>73782/003</v>
          </cell>
          <cell r="B1344" t="str">
            <v>TERMINAL A PRESSAO REFORCADO PARA CONEXAO DE CABO DE COBRE A BARRA, CABO 95 E 120MM2 - FORNECIMENTO E INSTALACAO</v>
          </cell>
          <cell r="C1344" t="str">
            <v>UN</v>
          </cell>
          <cell r="D1344">
            <v>27.97</v>
          </cell>
        </row>
        <row r="1345">
          <cell r="A1345" t="str">
            <v>73782/004</v>
          </cell>
          <cell r="B1345" t="str">
            <v>TERMINAL A PRESSAO REFORCADO PARA CONEXAO DE CABO DE COBRE A BARRA, CABO 150 E 185MM2 - FORNECIMENTO E INSTALACAO</v>
          </cell>
          <cell r="C1345" t="str">
            <v>UN</v>
          </cell>
          <cell r="D1345">
            <v>34.19</v>
          </cell>
        </row>
        <row r="1346">
          <cell r="A1346">
            <v>73851</v>
          </cell>
          <cell r="B1346" t="str">
            <v>ARMACOES SECUNDARIAS</v>
          </cell>
          <cell r="C1346" t="str">
            <v/>
          </cell>
          <cell r="D1346" t="str">
            <v/>
          </cell>
        </row>
        <row r="1347">
          <cell r="A1347" t="str">
            <v>73851/001</v>
          </cell>
          <cell r="B1347" t="str">
            <v>ARMACAO SECUNDARIA OU REX COMPLETA PARA DUAS LINHAS-FORNECIMENTO E INSTALACAO.</v>
          </cell>
          <cell r="C1347" t="str">
            <v>UN</v>
          </cell>
          <cell r="D1347">
            <v>51.71</v>
          </cell>
        </row>
        <row r="1348">
          <cell r="A1348" t="str">
            <v>73851/002</v>
          </cell>
          <cell r="B1348" t="str">
            <v>ARMACAO SECUNDARIA OU REX COMPLETA PARA TRESLINHAS-FORNECIMENTO E INSTALACAO.</v>
          </cell>
          <cell r="C1348" t="str">
            <v>UN</v>
          </cell>
          <cell r="D1348">
            <v>73.930000000000007</v>
          </cell>
        </row>
        <row r="1349">
          <cell r="A1349" t="str">
            <v>73851/003</v>
          </cell>
          <cell r="B1349" t="str">
            <v>ARMACAO SECUNDARIA OU REX COMPLETA PARA QUATRO LINHAS-FORNECIMENTO E INSTALACAO.</v>
          </cell>
          <cell r="C1349" t="str">
            <v>UN</v>
          </cell>
          <cell r="D1349">
            <v>87.37</v>
          </cell>
        </row>
        <row r="1350">
          <cell r="A1350">
            <v>270</v>
          </cell>
          <cell r="B1350" t="str">
            <v>CHAVES EM GERAL/FUSIVEIS E CONECTORES</v>
          </cell>
          <cell r="C1350" t="str">
            <v/>
          </cell>
          <cell r="D1350" t="str">
            <v/>
          </cell>
        </row>
        <row r="1351">
          <cell r="A1351">
            <v>72322</v>
          </cell>
          <cell r="B1351" t="str">
            <v>CHAVE SECCIONADORA TRIPOLAR, ABERTURA SOB CARGA, COM FUSÍVEIS NH - 100A/250V - FORNECIMENTO E INSTALACAO</v>
          </cell>
          <cell r="C1351" t="str">
            <v>UN</v>
          </cell>
          <cell r="D1351">
            <v>185.03</v>
          </cell>
        </row>
        <row r="1352">
          <cell r="A1352">
            <v>72326</v>
          </cell>
          <cell r="B1352" t="str">
            <v>CHAVE SECCIONADORA TRIPOLAR, ABERTURA SOB CARGA, COM FUSÍVEIS NH - 200A/250V</v>
          </cell>
          <cell r="C1352" t="str">
            <v>UN</v>
          </cell>
          <cell r="D1352">
            <v>226.89</v>
          </cell>
        </row>
        <row r="1353">
          <cell r="A1353">
            <v>72327</v>
          </cell>
          <cell r="B1353" t="str">
            <v>FUSÍVEL TIPO "DIAZED", TIPO RÁPIDO OU RETARDADO - 2/25A - FORNECIMENTOE INSTALACAO</v>
          </cell>
          <cell r="C1353" t="str">
            <v>UN</v>
          </cell>
          <cell r="D1353">
            <v>2.59</v>
          </cell>
        </row>
        <row r="1354">
          <cell r="A1354">
            <v>72328</v>
          </cell>
          <cell r="B1354" t="str">
            <v>FUSÍVEL TIPO "DIAZED", TIPO RÁPIDO OU RETARDADO - 35/63A - FORNECIMENTO E INSTALACAO</v>
          </cell>
          <cell r="C1354" t="str">
            <v>UN</v>
          </cell>
          <cell r="D1354">
            <v>2.79</v>
          </cell>
        </row>
        <row r="1355">
          <cell r="A1355">
            <v>72330</v>
          </cell>
          <cell r="B1355" t="str">
            <v>FUSÍVEL TIPO NH - 100 / 200A - FORNECIMENTO E INSTALACAO</v>
          </cell>
          <cell r="C1355" t="str">
            <v>UN</v>
          </cell>
          <cell r="D1355">
            <v>12.99</v>
          </cell>
        </row>
        <row r="1356">
          <cell r="A1356">
            <v>73780</v>
          </cell>
          <cell r="B1356" t="str">
            <v>CHAVES</v>
          </cell>
          <cell r="C1356" t="str">
            <v/>
          </cell>
          <cell r="D1356" t="str">
            <v/>
          </cell>
        </row>
        <row r="1357">
          <cell r="A1357" t="str">
            <v>73780/001</v>
          </cell>
          <cell r="B1357" t="str">
            <v>CHAVE FUSIVEL UNIPOLAR, 15KV - 100A, EQUIPADA COM COMANDO PARA HASTE DE MANOBRA . FORNECIMENTO E INSTALAÇÃO.</v>
          </cell>
          <cell r="C1357" t="str">
            <v>UN</v>
          </cell>
          <cell r="D1357">
            <v>157.21</v>
          </cell>
        </row>
        <row r="1358">
          <cell r="A1358" t="str">
            <v>73780/002</v>
          </cell>
          <cell r="B1358" t="str">
            <v>CHAVE BLINDADA TRIPOLAR 250V, 30A - FORNECIMENTO E INSTALACAO</v>
          </cell>
          <cell r="C1358" t="str">
            <v>UN</v>
          </cell>
          <cell r="D1358">
            <v>98.48</v>
          </cell>
        </row>
        <row r="1359">
          <cell r="A1359" t="str">
            <v>73780/003</v>
          </cell>
          <cell r="B1359" t="str">
            <v>CHAVE BLINDADA TRIPOLAR 250V, 60A - FORNECIMENTO E INSTALACAO</v>
          </cell>
          <cell r="C1359" t="str">
            <v>UN</v>
          </cell>
          <cell r="D1359">
            <v>156.56</v>
          </cell>
        </row>
        <row r="1360">
          <cell r="A1360" t="str">
            <v>73780/004</v>
          </cell>
          <cell r="B1360" t="str">
            <v>CHAVE BLINDADA TRIPOLAR 250V, 100A - FORNECIMENTO E INSTALACAO</v>
          </cell>
          <cell r="C1360" t="str">
            <v>UN</v>
          </cell>
          <cell r="D1360">
            <v>351.51</v>
          </cell>
        </row>
        <row r="1361">
          <cell r="A1361" t="str">
            <v>INES</v>
          </cell>
          <cell r="B1361" t="str">
            <v>INSTALACOES ESPECIAIS</v>
          </cell>
          <cell r="C1361" t="str">
            <v/>
          </cell>
          <cell r="D1361" t="str">
            <v/>
          </cell>
        </row>
        <row r="1362">
          <cell r="A1362">
            <v>186</v>
          </cell>
          <cell r="B1362" t="str">
            <v>INCENDIO</v>
          </cell>
          <cell r="C1362" t="str">
            <v/>
          </cell>
          <cell r="D1362" t="str">
            <v/>
          </cell>
        </row>
        <row r="1363">
          <cell r="A1363">
            <v>72283</v>
          </cell>
          <cell r="B1363" t="str">
            <v>ABRIGO PARA HIDRANTE, 75X45X17CM, COM REGISTRO GLOBO ANGULAR 45º 2.1/2", ADAPTADOR STORZ 2.1/2", MANGUEIRA DE INCÊNDIO 15M, REDUÇÃO 2.1/2X1.1/2" E ESGUICHO EM LATÃO 1.1/2" - FORNECIMENTO E INSTALAÇÃO</v>
          </cell>
          <cell r="C1363" t="str">
            <v>UN</v>
          </cell>
          <cell r="D1363">
            <v>912.19</v>
          </cell>
        </row>
        <row r="1364">
          <cell r="A1364">
            <v>72284</v>
          </cell>
          <cell r="B1364" t="str">
            <v>ABRIGO PARA HIDRANTE, 90X60X17CM, COM REGISTRO GLOBO ANGULAR 45º 2.1/2", ADAPTADOR STORZ 2.1/2", MANGUEIRA DE INCÊNDIO 20M, REDUÇÃO 2.1/2X1.1/2" E ESGUICHO EM LATÃO 1.1/2" - FORNECIMENTO E INSTALAÇÃO</v>
          </cell>
          <cell r="C1364" t="str">
            <v>UN</v>
          </cell>
          <cell r="D1364">
            <v>1070.1400000000001</v>
          </cell>
        </row>
        <row r="1365">
          <cell r="A1365">
            <v>72287</v>
          </cell>
          <cell r="B1365" t="str">
            <v>CAIXA DE INCÊNDIO 45X75X17CM - FORNECIMENTO E INSTALAÇÃO</v>
          </cell>
          <cell r="C1365" t="str">
            <v>UN</v>
          </cell>
          <cell r="D1365">
            <v>247.33</v>
          </cell>
        </row>
        <row r="1366">
          <cell r="A1366">
            <v>72288</v>
          </cell>
          <cell r="B1366" t="str">
            <v>CAIXA DE INCÊNDIO 60X75X17CM - FORNECIMENTO E INSTALAÇÃO</v>
          </cell>
          <cell r="C1366" t="str">
            <v>UN</v>
          </cell>
          <cell r="D1366">
            <v>317.76</v>
          </cell>
        </row>
        <row r="1367">
          <cell r="A1367">
            <v>72554</v>
          </cell>
          <cell r="B1367" t="str">
            <v>EXTINTOR DE CO2 6KG - FORNECIMENTO E INSTALACAO</v>
          </cell>
          <cell r="C1367" t="str">
            <v>UN</v>
          </cell>
          <cell r="D1367">
            <v>430.23</v>
          </cell>
        </row>
        <row r="1368">
          <cell r="A1368">
            <v>73775</v>
          </cell>
          <cell r="B1368" t="str">
            <v>EXTINTOR DE INCENDIO</v>
          </cell>
          <cell r="C1368" t="str">
            <v/>
          </cell>
          <cell r="D1368" t="str">
            <v/>
          </cell>
        </row>
        <row r="1369">
          <cell r="A1369" t="str">
            <v>73775/001</v>
          </cell>
          <cell r="B1369" t="str">
            <v>EXTINTOR INCENDIO TP PO QUIMICO 4KG FORNECIMENTO E COLOCACAO</v>
          </cell>
          <cell r="C1369" t="str">
            <v>UN</v>
          </cell>
          <cell r="D1369">
            <v>112.73</v>
          </cell>
        </row>
        <row r="1370">
          <cell r="A1370" t="str">
            <v>73775/002</v>
          </cell>
          <cell r="B1370" t="str">
            <v>EXTINTOR INCENDIO AGUA-PRESSURIZADA 10L INCL SUPORTE PAREDE CARGACOMPLETA FORNECIMENTO E COLOCACAO</v>
          </cell>
          <cell r="C1370" t="str">
            <v>UN</v>
          </cell>
          <cell r="D1370">
            <v>128.18</v>
          </cell>
        </row>
        <row r="1371">
          <cell r="A1371">
            <v>187</v>
          </cell>
          <cell r="B1371" t="str">
            <v>TELEFONE</v>
          </cell>
          <cell r="C1371" t="str">
            <v/>
          </cell>
          <cell r="D1371" t="str">
            <v/>
          </cell>
        </row>
        <row r="1372">
          <cell r="A1372">
            <v>73662</v>
          </cell>
          <cell r="B1372" t="str">
            <v>PONTO DE TOMADA PARA TELEFONE, COM TOMADA PADRAO TELEBRAS EM CAIXA DEPVC COM PLACA, ELETRODUTO DE PVC RIGIDO E FIACAO ATE A CAIXA DE DISTRIBUICAO DO PAVIMENTO</v>
          </cell>
          <cell r="C1372" t="str">
            <v>PT</v>
          </cell>
          <cell r="D1372">
            <v>96.95</v>
          </cell>
        </row>
        <row r="1373">
          <cell r="A1373">
            <v>73749</v>
          </cell>
          <cell r="B1373" t="str">
            <v>CAIXAS PARA INSTALACOES TELEFONICAS</v>
          </cell>
          <cell r="C1373" t="str">
            <v/>
          </cell>
          <cell r="D1373" t="str">
            <v/>
          </cell>
        </row>
        <row r="1374">
          <cell r="A1374" t="str">
            <v>73749/001</v>
          </cell>
          <cell r="B1374" t="str">
            <v>CAIXA ENTERRADA PARA INSTALACOES TELEFONICAS TIPO R1 MEDIDAS 0,60X0,35X0,50M EM BLOCOS DE CONCRETO ESTRUTURAL 0,10X0,20X0,40M ASSENTADOS COMARGAMASSA DE CIMENTO E AREIA TRACO 1:4</v>
          </cell>
          <cell r="C1374" t="str">
            <v>UN</v>
          </cell>
          <cell r="D1374">
            <v>113.77</v>
          </cell>
        </row>
        <row r="1375">
          <cell r="A1375" t="str">
            <v>73749/002</v>
          </cell>
          <cell r="B1375" t="str">
            <v>CAIXA ENTERRADA PARA INSTALACOES TELEFONICAS TIPO R2 MEDIDAS 1,07X0,52X0,50M EM BLOCOS DE CONCRETO ESTRUTURAL 0,10X0,20X0,40M ASSENTADOS COMARGAMASSA DE CIMENTO E AREIA TRACO 1:4</v>
          </cell>
          <cell r="C1375" t="str">
            <v>UN</v>
          </cell>
          <cell r="D1375">
            <v>212.88</v>
          </cell>
        </row>
        <row r="1376">
          <cell r="A1376" t="str">
            <v>73749/003</v>
          </cell>
          <cell r="B1376" t="str">
            <v>CAIXA ENTERRADA PARA INSTALACOES TELEFONICAS TIPO R3 MEDIDAS 1,30X1,20X1,20M EM BLOCOS DE CONCRETO ESTRUTURAL 0,10X0,20X0,40M ASSENTADOS COMARGAMASSA DE CIMENTO E AREIA TRACO 1:4</v>
          </cell>
          <cell r="C1376" t="str">
            <v>UN</v>
          </cell>
          <cell r="D1376">
            <v>695.12</v>
          </cell>
        </row>
        <row r="1377">
          <cell r="A1377">
            <v>73768</v>
          </cell>
          <cell r="B1377" t="str">
            <v>CABOS TELEFONICOS</v>
          </cell>
          <cell r="C1377" t="str">
            <v/>
          </cell>
          <cell r="D1377" t="str">
            <v/>
          </cell>
        </row>
        <row r="1378">
          <cell r="A1378" t="str">
            <v>73768/001</v>
          </cell>
          <cell r="B1378" t="str">
            <v>FIO TELEFONICO FI BITOLA 0,6MM - 2 CONDUTORES - FORNECIMENTO E INSTALACAO</v>
          </cell>
          <cell r="C1378" t="str">
            <v>M</v>
          </cell>
          <cell r="D1378">
            <v>0.95</v>
          </cell>
        </row>
        <row r="1379">
          <cell r="A1379" t="str">
            <v>73768/002</v>
          </cell>
          <cell r="B1379" t="str">
            <v>CABO TELEFONICO FE BITOLA 1,0MM - 2 CONDUTORES PARA USO EXTERNO - FORNECIMENTO E INSTALACAO</v>
          </cell>
          <cell r="C1379" t="str">
            <v>M</v>
          </cell>
          <cell r="D1379">
            <v>1.74</v>
          </cell>
        </row>
        <row r="1380">
          <cell r="A1380" t="str">
            <v>73768/003</v>
          </cell>
          <cell r="B1380" t="str">
            <v>CABO TELEFONICO CI-50 10 PARES (USO INTERNO) - FORNECIMENTO E INSTALACAO</v>
          </cell>
          <cell r="C1380" t="str">
            <v>M</v>
          </cell>
          <cell r="D1380">
            <v>3.87</v>
          </cell>
        </row>
        <row r="1381">
          <cell r="A1381" t="str">
            <v>73768/004</v>
          </cell>
          <cell r="B1381" t="str">
            <v>CABO TELEFONICO CI-50 20PARES (USO INTERNO) - FORNECIMENTO E INSTALACAO</v>
          </cell>
          <cell r="C1381" t="str">
            <v>M</v>
          </cell>
          <cell r="D1381">
            <v>5.79</v>
          </cell>
        </row>
        <row r="1382">
          <cell r="A1382" t="str">
            <v>73768/005</v>
          </cell>
          <cell r="B1382" t="str">
            <v>CABO TELEFONICO CI-50 30PARES (USO INTERNO) - FORNECIMENTO E INSTALACAO</v>
          </cell>
          <cell r="C1382" t="str">
            <v>M</v>
          </cell>
          <cell r="D1382">
            <v>7.8</v>
          </cell>
        </row>
        <row r="1383">
          <cell r="A1383" t="str">
            <v>73768/006</v>
          </cell>
          <cell r="B1383" t="str">
            <v>CABO TELEFONICO CI-50 50PARES (USO INTERNO) - FORNECIMENTO E INSTALACAO</v>
          </cell>
          <cell r="C1383" t="str">
            <v>M</v>
          </cell>
          <cell r="D1383">
            <v>12.98</v>
          </cell>
        </row>
        <row r="1384">
          <cell r="A1384" t="str">
            <v>73768/007</v>
          </cell>
          <cell r="B1384" t="str">
            <v>CABO TELEFONICO CI-50 75 PARES (USO INTERNO) - FORNECIMENTO E INSTALACAO</v>
          </cell>
          <cell r="C1384" t="str">
            <v>M</v>
          </cell>
          <cell r="D1384">
            <v>15.91</v>
          </cell>
        </row>
        <row r="1385">
          <cell r="A1385" t="str">
            <v>73768/008</v>
          </cell>
          <cell r="B1385" t="str">
            <v>CABO TELEFONICO CI-50 200 PARES (USO INTERNO) - FORNECIMENTO E INSTALACAO</v>
          </cell>
          <cell r="C1385" t="str">
            <v>M</v>
          </cell>
          <cell r="D1385">
            <v>46.06</v>
          </cell>
        </row>
        <row r="1386">
          <cell r="A1386" t="str">
            <v>73768/009</v>
          </cell>
          <cell r="B1386" t="str">
            <v>CABO TELEFONICO CCI-50 1 PAR (USO INTERNO) - FORNECIMENTO E INSTALACAO</v>
          </cell>
          <cell r="C1386" t="str">
            <v>M</v>
          </cell>
          <cell r="D1386">
            <v>0.71</v>
          </cell>
        </row>
        <row r="1387">
          <cell r="A1387" t="str">
            <v>73768/010</v>
          </cell>
          <cell r="B1387" t="str">
            <v>CABO TELEFONICO CCI-50 2 PARES (USO INTERNO) - FORNECIMENTO E INSTALACAO</v>
          </cell>
          <cell r="C1387" t="str">
            <v>M</v>
          </cell>
          <cell r="D1387">
            <v>0.96</v>
          </cell>
        </row>
        <row r="1388">
          <cell r="A1388" t="str">
            <v>73768/011</v>
          </cell>
          <cell r="B1388" t="str">
            <v>CABO TELEFONICO CCI-50 3 PARES (USO INTERNO) - FORNECIMENTO E INSTALACAO</v>
          </cell>
          <cell r="C1388" t="str">
            <v>M</v>
          </cell>
          <cell r="D1388">
            <v>1.25</v>
          </cell>
        </row>
        <row r="1389">
          <cell r="A1389" t="str">
            <v>73768/012</v>
          </cell>
          <cell r="B1389" t="str">
            <v>CABO TELEFONICO CCI-50 4 PARES (USO INTERNO) - FORNECIMENTO E INSTALACAO</v>
          </cell>
          <cell r="C1389" t="str">
            <v>M</v>
          </cell>
          <cell r="D1389">
            <v>1.44</v>
          </cell>
        </row>
        <row r="1390">
          <cell r="A1390" t="str">
            <v>73768/013</v>
          </cell>
          <cell r="B1390" t="str">
            <v>CABO TELEFONICO CCI-50 5 PARES (USO INTERNO) - FORNECIMENTO E INSTALACAO</v>
          </cell>
          <cell r="C1390" t="str">
            <v>M</v>
          </cell>
          <cell r="D1390">
            <v>1.67</v>
          </cell>
        </row>
        <row r="1391">
          <cell r="A1391" t="str">
            <v>73768/014</v>
          </cell>
          <cell r="B1391" t="str">
            <v>CABO TELEFONICO CCI-50 6 PARES (USO INTERNO) - FORNECIMENTO E INSTALACAO</v>
          </cell>
          <cell r="C1391" t="str">
            <v>M</v>
          </cell>
          <cell r="D1391">
            <v>2.29</v>
          </cell>
        </row>
        <row r="1392">
          <cell r="A1392">
            <v>74002</v>
          </cell>
          <cell r="B1392" t="str">
            <v>INSTALACAO TELEFONICA</v>
          </cell>
          <cell r="C1392" t="str">
            <v/>
          </cell>
          <cell r="D1392" t="str">
            <v/>
          </cell>
        </row>
        <row r="1393">
          <cell r="A1393" t="str">
            <v>74002/001</v>
          </cell>
          <cell r="B1393" t="str">
            <v>INSTALACOES TELEFONICAS P/ EDIFICIO RESIDENCIAL C/ 4 PAVTOS 16 UNID.</v>
          </cell>
          <cell r="C1393" t="str">
            <v>UN</v>
          </cell>
          <cell r="D1393">
            <v>3041.27</v>
          </cell>
        </row>
        <row r="1394">
          <cell r="A1394">
            <v>200</v>
          </cell>
          <cell r="B1394" t="str">
            <v>PARA RAIOS</v>
          </cell>
          <cell r="C1394" t="str">
            <v/>
          </cell>
          <cell r="D1394" t="str">
            <v/>
          </cell>
        </row>
        <row r="1395">
          <cell r="A1395">
            <v>8260</v>
          </cell>
          <cell r="B1395" t="str">
            <v>INSTALACAO PARA-RAIOS P/RESERVATORIO</v>
          </cell>
          <cell r="C1395" t="str">
            <v>UN</v>
          </cell>
          <cell r="D1395">
            <v>1737.3</v>
          </cell>
        </row>
        <row r="1396">
          <cell r="A1396">
            <v>274</v>
          </cell>
          <cell r="B1396" t="str">
            <v>GAS</v>
          </cell>
          <cell r="C1396" t="str">
            <v/>
          </cell>
          <cell r="D1396" t="str">
            <v/>
          </cell>
        </row>
        <row r="1397">
          <cell r="A1397">
            <v>74003</v>
          </cell>
          <cell r="B1397" t="str">
            <v>INSTALACAO GAS</v>
          </cell>
          <cell r="C1397" t="str">
            <v/>
          </cell>
          <cell r="D1397" t="str">
            <v/>
          </cell>
        </row>
        <row r="1398">
          <cell r="A1398" t="str">
            <v>74003/001</v>
          </cell>
          <cell r="B1398" t="str">
            <v>INSTALACOES GAS CENTRAL P/ EDIFICIO RESIDENCIAL C/ 4 PAVTOS 16 UNID.UMA CENTRAL POR BLOCO COM 16 PONTOS</v>
          </cell>
          <cell r="C1398" t="str">
            <v>UN</v>
          </cell>
          <cell r="D1398">
            <v>3309.44</v>
          </cell>
        </row>
        <row r="1399">
          <cell r="A1399" t="str">
            <v>INHI</v>
          </cell>
          <cell r="B1399" t="str">
            <v>INSTALACOES HIDRO SANITARIAS</v>
          </cell>
          <cell r="C1399" t="str">
            <v/>
          </cell>
          <cell r="D1399" t="str">
            <v/>
          </cell>
        </row>
        <row r="1400">
          <cell r="A1400">
            <v>179</v>
          </cell>
          <cell r="B1400" t="str">
            <v>FORNEC. E ASSENTAMENTO DE TUBOS P/INSTALACAO DOMICILIAR</v>
          </cell>
          <cell r="C1400" t="str">
            <v/>
          </cell>
          <cell r="D1400" t="str">
            <v/>
          </cell>
        </row>
        <row r="1401">
          <cell r="A1401">
            <v>73777</v>
          </cell>
          <cell r="B1401" t="str">
            <v>TUBULAÇÃO EM PVC ROSCAVEL S/ CONEXOES P/ AGUA FRIA</v>
          </cell>
          <cell r="C1401" t="str">
            <v/>
          </cell>
          <cell r="D1401" t="str">
            <v/>
          </cell>
        </row>
        <row r="1402">
          <cell r="A1402" t="str">
            <v>73777/001</v>
          </cell>
          <cell r="B1402" t="str">
            <v>TUBO DE PVC BRANCO ROSQUEÁVEL 1/2" - FORNECIMENTO E INSTALAÇÃO</v>
          </cell>
          <cell r="C1402" t="str">
            <v>M</v>
          </cell>
          <cell r="D1402">
            <v>4.6500000000000004</v>
          </cell>
        </row>
        <row r="1403">
          <cell r="A1403" t="str">
            <v>73777/002</v>
          </cell>
          <cell r="B1403" t="str">
            <v>TUBO DE PVC BRANCO ROSQUEÁVEL 3/4" - FORNECIMENTO E INSTALAÇÃO</v>
          </cell>
          <cell r="C1403" t="str">
            <v>M</v>
          </cell>
          <cell r="D1403">
            <v>5.99</v>
          </cell>
        </row>
        <row r="1404">
          <cell r="A1404" t="str">
            <v>73777/003</v>
          </cell>
          <cell r="B1404" t="str">
            <v>TUBO DE PVC BRANCO ROSQUEÁVEL 1" - FORNECIMENTO E INSTALAÇÃO</v>
          </cell>
          <cell r="C1404" t="str">
            <v>M</v>
          </cell>
          <cell r="D1404">
            <v>10.27</v>
          </cell>
        </row>
        <row r="1405">
          <cell r="A1405" t="str">
            <v>73777/004</v>
          </cell>
          <cell r="B1405" t="str">
            <v>TUBO DE PVC BRANCO ROSQUEÁVEL 1.1/2" - FORNECIMENTO E INSTALAÇÃO</v>
          </cell>
          <cell r="C1405" t="str">
            <v>M</v>
          </cell>
          <cell r="D1405">
            <v>14.73</v>
          </cell>
        </row>
        <row r="1406">
          <cell r="A1406" t="str">
            <v>73777/005</v>
          </cell>
          <cell r="B1406" t="str">
            <v>TUBO DE PVC BRANCO ROSQUEÁVEL 2" - FORNECIMENTO E INSTALAÇÃO</v>
          </cell>
          <cell r="C1406" t="str">
            <v>M</v>
          </cell>
          <cell r="D1406">
            <v>21.36</v>
          </cell>
        </row>
        <row r="1407">
          <cell r="A1407" t="str">
            <v>73777/006</v>
          </cell>
          <cell r="B1407" t="str">
            <v>TUBO DE PVC BRANCO ROSQUEÁVEL 2.1/2" - FORNECIMENTO E INSTALAÇÃO</v>
          </cell>
          <cell r="C1407" t="str">
            <v>M</v>
          </cell>
          <cell r="D1407">
            <v>39.840000000000003</v>
          </cell>
        </row>
        <row r="1408">
          <cell r="A1408" t="str">
            <v>73777/007</v>
          </cell>
          <cell r="B1408" t="str">
            <v>TUBO DE PVC BRANCO ROSQUEÁVEL 3" - FORNECIMENTO E INSTALAÇÃO</v>
          </cell>
          <cell r="C1408" t="str">
            <v>M</v>
          </cell>
          <cell r="D1408">
            <v>51.04</v>
          </cell>
        </row>
        <row r="1409">
          <cell r="A1409" t="str">
            <v>73777/008</v>
          </cell>
          <cell r="B1409" t="str">
            <v>TUBO DE PVC BRANCO ROSQUEÁVEL 4" - FORNECIMENTO E INSTALAÇÃO</v>
          </cell>
          <cell r="C1409" t="str">
            <v>M</v>
          </cell>
          <cell r="D1409">
            <v>60.21</v>
          </cell>
        </row>
        <row r="1410">
          <cell r="A1410">
            <v>73779</v>
          </cell>
          <cell r="B1410" t="str">
            <v>TUBULAÇÃO EM PVC S/ CONEXÕES P/ ESGOTO E AGUAS PLUVIAIS</v>
          </cell>
          <cell r="C1410" t="str">
            <v/>
          </cell>
          <cell r="D1410" t="str">
            <v/>
          </cell>
        </row>
        <row r="1411">
          <cell r="A1411" t="str">
            <v>73779/001</v>
          </cell>
          <cell r="B1411" t="str">
            <v>TUBO DE PVC BRANCO, SEM CONEXÕES, PONTA E BOLSA SOLDÁVEL 40MM - FORNECIMENTO E INSTALAÇÃO</v>
          </cell>
          <cell r="C1411" t="str">
            <v>M</v>
          </cell>
          <cell r="D1411">
            <v>5.92</v>
          </cell>
        </row>
        <row r="1412">
          <cell r="A1412" t="str">
            <v>73779/002</v>
          </cell>
          <cell r="B1412" t="str">
            <v>TUBO DE PVC BRANCO, SEM CONEXÕES, PONTA, BOLSA E VIROLA 50MM - FORNECIMENTO E INSTALAÇÃO</v>
          </cell>
          <cell r="C1412" t="str">
            <v>M</v>
          </cell>
          <cell r="D1412">
            <v>8.9600000000000009</v>
          </cell>
        </row>
        <row r="1413">
          <cell r="A1413" t="str">
            <v>73779/003</v>
          </cell>
          <cell r="B1413" t="str">
            <v>TUBO DE PVC BRANCO, SEM CONEXÕES, PONTA, BOLSA E VIROLA 75MM - FORNECIMENTO E INSTALAÇÃO</v>
          </cell>
          <cell r="C1413" t="str">
            <v>M</v>
          </cell>
          <cell r="D1413">
            <v>11.75</v>
          </cell>
        </row>
        <row r="1414">
          <cell r="A1414">
            <v>73786</v>
          </cell>
          <cell r="B1414" t="str">
            <v>TUBULAÇÃO EM AÇO GALVANIZADO C/ COSTURA S/ CONEXÕES</v>
          </cell>
          <cell r="C1414" t="str">
            <v/>
          </cell>
          <cell r="D1414" t="str">
            <v/>
          </cell>
        </row>
        <row r="1415">
          <cell r="A1415" t="str">
            <v>73786/001</v>
          </cell>
          <cell r="B1415" t="str">
            <v>TUBO DE AÇO GALVANIZADO, SEM CONEXÕES COM COSTURA Ø20MM (3/4") - FORNECIMENTO E INSTALAÇÃO</v>
          </cell>
          <cell r="C1415" t="str">
            <v>M</v>
          </cell>
          <cell r="D1415">
            <v>15.12</v>
          </cell>
        </row>
        <row r="1416">
          <cell r="A1416" t="str">
            <v>73786/002</v>
          </cell>
          <cell r="B1416" t="str">
            <v>TUBO DE AÇO GALVANIZADO, SEM CONEXÕES COM COSTURA Ø25MM (1") - FORNECIMENTO E INSTALAÇÃO</v>
          </cell>
          <cell r="C1416" t="str">
            <v>M</v>
          </cell>
          <cell r="D1416">
            <v>17.829999999999998</v>
          </cell>
        </row>
        <row r="1417">
          <cell r="A1417" t="str">
            <v>73786/003</v>
          </cell>
          <cell r="B1417" t="str">
            <v>TUBO DE AÇO GALVANIZADO, SEM CONEXÕES COM COSTURA Ø32MM (1.1/4") - FORNECIMENTO E INSTALAÇÃO</v>
          </cell>
          <cell r="C1417" t="str">
            <v>M</v>
          </cell>
          <cell r="D1417">
            <v>28.09</v>
          </cell>
        </row>
        <row r="1418">
          <cell r="A1418" t="str">
            <v>73786/004</v>
          </cell>
          <cell r="B1418" t="str">
            <v>TUBO DE AÇO GALVANIZADO, SEM CONEXÕES COM COSTURA Ø40MM (1.1/2") - FORNECIMENTO E INSTALAÇÃO</v>
          </cell>
          <cell r="C1418" t="str">
            <v>M</v>
          </cell>
          <cell r="D1418">
            <v>31.2</v>
          </cell>
        </row>
        <row r="1419">
          <cell r="A1419" t="str">
            <v>73786/005</v>
          </cell>
          <cell r="B1419" t="str">
            <v>TUBO DE AÇO GALVANIZADO, SEM CONEXÕES COM COSTURA Ø50MM (2") - FORNECIMENTO E INSTALAÇÃO</v>
          </cell>
          <cell r="C1419" t="str">
            <v>M</v>
          </cell>
          <cell r="D1419">
            <v>42.88</v>
          </cell>
        </row>
        <row r="1420">
          <cell r="A1420" t="str">
            <v>73786/006</v>
          </cell>
          <cell r="B1420" t="str">
            <v>TUBO DE AÇO GALVANIZADO, SEM CONEXÕES COM COSTURA Ø65MM (2.1/2") - FORNECIMENTO E INSTALAÇÃO</v>
          </cell>
          <cell r="C1420" t="str">
            <v>M</v>
          </cell>
          <cell r="D1420">
            <v>55.9</v>
          </cell>
        </row>
        <row r="1421">
          <cell r="A1421" t="str">
            <v>73786/007</v>
          </cell>
          <cell r="B1421" t="str">
            <v>TUBO DE AÇO GALVANIZADO, SEM CONEXÕES COM COSTURA Ø80MM (3") - FORNECIMENTO E INSTALAÇÃO</v>
          </cell>
          <cell r="C1421" t="str">
            <v>M</v>
          </cell>
          <cell r="D1421">
            <v>63.08</v>
          </cell>
        </row>
        <row r="1422">
          <cell r="A1422" t="str">
            <v>73786/008</v>
          </cell>
          <cell r="B1422" t="str">
            <v>TUBO DE AÇO GALVANIZADO, SEM CONEXÕES COM COSTURA Ø100MM (4") - FORNECIMENTO E INSTALAÇÃO</v>
          </cell>
          <cell r="C1422" t="str">
            <v>M</v>
          </cell>
          <cell r="D1422">
            <v>99.83</v>
          </cell>
        </row>
        <row r="1423">
          <cell r="A1423" t="str">
            <v>73786/011</v>
          </cell>
          <cell r="B1423" t="str">
            <v>TUBO ACO GALVANIZADO, C/ COSTURA S/ CONEXÕES 15MM (1/2") - FORNECIMENTO E INSTALAÇÃO</v>
          </cell>
          <cell r="C1423" t="str">
            <v>M</v>
          </cell>
          <cell r="D1423">
            <v>13.27</v>
          </cell>
        </row>
        <row r="1424">
          <cell r="A1424">
            <v>73976</v>
          </cell>
          <cell r="B1424" t="str">
            <v>TUBULAÇÃO EM AÇO GALVANIZADO C/ COSTURA C/ CONEXÕES</v>
          </cell>
          <cell r="C1424" t="str">
            <v/>
          </cell>
          <cell r="D1424" t="str">
            <v/>
          </cell>
        </row>
        <row r="1425">
          <cell r="A1425" t="str">
            <v>73976/002</v>
          </cell>
          <cell r="B1425" t="str">
            <v>TUBO DE AÇO GALVANIZADO COM COSTURA 1/2" (15MM), INCLUSIVE CONEXÕES -FORNECIMENTO E INSTALAÇÃO</v>
          </cell>
          <cell r="C1425" t="str">
            <v>M</v>
          </cell>
          <cell r="D1425">
            <v>12.23</v>
          </cell>
        </row>
        <row r="1426">
          <cell r="A1426" t="str">
            <v>73976/003</v>
          </cell>
          <cell r="B1426" t="str">
            <v>TUBO DE AÇO GALVANIZADO COM COSTURA 3/4" (20MM), INCLUSIVE CONEXÕES -FORNECIMENTO E INSTALAÇÃO</v>
          </cell>
          <cell r="C1426" t="str">
            <v>M</v>
          </cell>
          <cell r="D1426">
            <v>16.399999999999999</v>
          </cell>
        </row>
        <row r="1427">
          <cell r="A1427" t="str">
            <v>73976/004</v>
          </cell>
          <cell r="B1427" t="str">
            <v>TUBO DE AÇO GALVANIZADO COM COSTURA 1" (25MM), INCLUSIVE CONEXOES - FORNECIMENTO E INSTALACAO</v>
          </cell>
          <cell r="C1427" t="str">
            <v>M</v>
          </cell>
          <cell r="D1427">
            <v>39.46</v>
          </cell>
        </row>
        <row r="1428">
          <cell r="A1428" t="str">
            <v>73976/005</v>
          </cell>
          <cell r="B1428" t="str">
            <v>TUBO DE AÇO GALVANIZADO COM COSTURA 1.1/4" (32MM), INCLUSIVE CONEXOES- FORNECIMENTO E INSTALACAO</v>
          </cell>
          <cell r="C1428" t="str">
            <v>M</v>
          </cell>
          <cell r="D1428">
            <v>54.72</v>
          </cell>
        </row>
        <row r="1429">
          <cell r="A1429" t="str">
            <v>73976/006</v>
          </cell>
          <cell r="B1429" t="str">
            <v>TUBO DE AÇO GALVANIZADO COM COSTURA 1.1/2" (40MM), INCLUSIVE CONEXOES- FORNECIMENTO E INSTALACAO</v>
          </cell>
          <cell r="C1429" t="str">
            <v>M</v>
          </cell>
          <cell r="D1429">
            <v>59.18</v>
          </cell>
        </row>
        <row r="1430">
          <cell r="A1430" t="str">
            <v>73976/007</v>
          </cell>
          <cell r="B1430" t="str">
            <v>TUBO DE AÇO GALVANIZADO COM COSTURA 2" (50MM), INCLUSIVE CONEXOES - FORNECIMENTO E INSTALACAO</v>
          </cell>
          <cell r="C1430" t="str">
            <v>M</v>
          </cell>
          <cell r="D1430">
            <v>76.63</v>
          </cell>
        </row>
        <row r="1431">
          <cell r="A1431" t="str">
            <v>73976/008</v>
          </cell>
          <cell r="B1431" t="str">
            <v>TUBO DE AÇO GALVANIZADO COM COSTURA 2.1/2" (65MM), INCLUSIVE CONEXOES- FORNECIMENTO E INSTALACAO</v>
          </cell>
          <cell r="C1431" t="str">
            <v>M</v>
          </cell>
          <cell r="D1431">
            <v>96.02</v>
          </cell>
        </row>
        <row r="1432">
          <cell r="A1432" t="str">
            <v>73976/009</v>
          </cell>
          <cell r="B1432" t="str">
            <v>TUBO DE AÇO GALVANIZADO COM COSTURA 3" (80MM), INCLUSIVE CONEXOES - FORNECIMENTO E INSTALACAO</v>
          </cell>
          <cell r="C1432" t="str">
            <v>M</v>
          </cell>
          <cell r="D1432">
            <v>102.86</v>
          </cell>
        </row>
        <row r="1433">
          <cell r="A1433" t="str">
            <v>73976/010</v>
          </cell>
          <cell r="B1433" t="str">
            <v>TUBO DE AÇO GALVANIZADO COM COSTURA 4" (100MM), INCLUSIVE CONEXOES - FORNECIMENTO E INSTALACAO</v>
          </cell>
          <cell r="C1433" t="str">
            <v>M</v>
          </cell>
          <cell r="D1433">
            <v>148.80000000000001</v>
          </cell>
        </row>
        <row r="1434">
          <cell r="A1434" t="str">
            <v>73976/011</v>
          </cell>
          <cell r="B1434" t="str">
            <v>TUBO DE AÇO GALVANIZADO COM COSTURA 6" (150MM), INCLUSIVE CONEXÕES - INSTALAÇÃO</v>
          </cell>
          <cell r="C1434" t="str">
            <v>M</v>
          </cell>
          <cell r="D1434">
            <v>217.67</v>
          </cell>
        </row>
        <row r="1435">
          <cell r="A1435">
            <v>74061</v>
          </cell>
          <cell r="B1435" t="str">
            <v>TUBULAÇÃO EM COBRE S/ CONEXÕES</v>
          </cell>
          <cell r="C1435" t="str">
            <v/>
          </cell>
          <cell r="D1435" t="str">
            <v/>
          </cell>
        </row>
        <row r="1436">
          <cell r="A1436" t="str">
            <v>74061/001</v>
          </cell>
          <cell r="B1436" t="str">
            <v>TUBO DE COBRE CLASSE "E" 15MM - FORNECIMENTO E INSTALACAO</v>
          </cell>
          <cell r="C1436" t="str">
            <v>M</v>
          </cell>
          <cell r="D1436">
            <v>16.54</v>
          </cell>
        </row>
        <row r="1437">
          <cell r="A1437" t="str">
            <v>74061/002</v>
          </cell>
          <cell r="B1437" t="str">
            <v>TUBO DE COBRE CLASSE "E" 22MM - FORNECIMENTO E INSTALACAO</v>
          </cell>
          <cell r="C1437" t="str">
            <v>M</v>
          </cell>
          <cell r="D1437">
            <v>22.39</v>
          </cell>
        </row>
        <row r="1438">
          <cell r="A1438" t="str">
            <v>74061/003</v>
          </cell>
          <cell r="B1438" t="str">
            <v>TUBO DE COBRE CLASSE "E" 28MM - FORNECIMENTO E INSTALACAO</v>
          </cell>
          <cell r="C1438" t="str">
            <v>M</v>
          </cell>
          <cell r="D1438">
            <v>26.79</v>
          </cell>
        </row>
        <row r="1439">
          <cell r="A1439" t="str">
            <v>74061/004</v>
          </cell>
          <cell r="B1439" t="str">
            <v>TUBO DE COBRE CLASSE "E" 35MM - FORNECIMENTO E INSTALACAO</v>
          </cell>
          <cell r="C1439" t="str">
            <v>M</v>
          </cell>
          <cell r="D1439">
            <v>39</v>
          </cell>
        </row>
        <row r="1440">
          <cell r="A1440" t="str">
            <v>74061/005</v>
          </cell>
          <cell r="B1440" t="str">
            <v>TUBO DE COBRE CLASSE "E" 42MM - FORNECIMENTO E INSTALACAO</v>
          </cell>
          <cell r="C1440" t="str">
            <v>M</v>
          </cell>
          <cell r="D1440">
            <v>61.98</v>
          </cell>
        </row>
        <row r="1441">
          <cell r="A1441" t="str">
            <v>74061/006</v>
          </cell>
          <cell r="B1441" t="str">
            <v>TUBO DE COBRE CLASSE "E" 54MM - FORNECIMENTO E INSTALACAO</v>
          </cell>
          <cell r="C1441" t="str">
            <v>M</v>
          </cell>
          <cell r="D1441">
            <v>76.34</v>
          </cell>
        </row>
        <row r="1442">
          <cell r="A1442" t="str">
            <v>74061/007</v>
          </cell>
          <cell r="B1442" t="str">
            <v>TUBO DE COBRE CLASSE "E" 66MM - FORNECIMENTO E INSTALACAO</v>
          </cell>
          <cell r="C1442" t="str">
            <v>M</v>
          </cell>
          <cell r="D1442">
            <v>106.33</v>
          </cell>
        </row>
        <row r="1443">
          <cell r="A1443" t="str">
            <v>74061/008</v>
          </cell>
          <cell r="B1443" t="str">
            <v>TUBO DE COBRE CLASSE "E" 79MM - FORNECIMENTO E INSTALACAO</v>
          </cell>
          <cell r="C1443" t="str">
            <v>M</v>
          </cell>
          <cell r="D1443">
            <v>150.66</v>
          </cell>
        </row>
        <row r="1444">
          <cell r="A1444" t="str">
            <v>74061/009</v>
          </cell>
          <cell r="B1444" t="str">
            <v>TUBO DE COBRE CLASSE "E" 104MM - FORNECIMENTO E INSTALACAO</v>
          </cell>
          <cell r="C1444" t="str">
            <v>M</v>
          </cell>
          <cell r="D1444">
            <v>215.14</v>
          </cell>
        </row>
        <row r="1445">
          <cell r="A1445">
            <v>74089</v>
          </cell>
          <cell r="B1445" t="str">
            <v>TUBULAÇÃO EM PVC SERIE 'R' C/ JUNTA SOLDADA P/ ESGOTO E AGUAS PLUVIAIS</v>
          </cell>
          <cell r="C1445" t="str">
            <v/>
          </cell>
          <cell r="D1445" t="str">
            <v/>
          </cell>
        </row>
        <row r="1446">
          <cell r="A1446" t="str">
            <v>74089/001</v>
          </cell>
          <cell r="B1446" t="str">
            <v>TUBO PVC ESGOTO SÉRIE R DN 100MM JUNTA SOLDADA - FORNECIMENTO E INSTALAÇÃO</v>
          </cell>
          <cell r="C1446" t="str">
            <v>M</v>
          </cell>
          <cell r="D1446">
            <v>18.89</v>
          </cell>
        </row>
        <row r="1447">
          <cell r="A1447">
            <v>74090</v>
          </cell>
          <cell r="B1447" t="str">
            <v>TUBULAÇÃO EM PVC ROSCAVEL C/ CONEXÕES P/ AGUA FRIA</v>
          </cell>
          <cell r="C1447" t="str">
            <v/>
          </cell>
          <cell r="D1447" t="str">
            <v/>
          </cell>
        </row>
        <row r="1448">
          <cell r="A1448" t="str">
            <v>74090/001</v>
          </cell>
          <cell r="B1448" t="str">
            <v>TUBO PVC ROSCÁVEL ÁGUA FRIA 3" (75MM), INCLUSIVE CONEXÕES - FORNECIMENTO E INSTALAÇÃ</v>
          </cell>
          <cell r="C1448" t="str">
            <v>M</v>
          </cell>
          <cell r="D1448">
            <v>71.83</v>
          </cell>
        </row>
        <row r="1449">
          <cell r="A1449" t="str">
            <v>74090/002</v>
          </cell>
          <cell r="B1449" t="str">
            <v>TUBO PVC ROSCÁVEL AGUA FRIA 1" (25MM), INCLUSIVE CONEXOES - FORNECIMENTO E INSTALACAO</v>
          </cell>
          <cell r="C1449" t="str">
            <v>M</v>
          </cell>
          <cell r="D1449">
            <v>11.07</v>
          </cell>
        </row>
        <row r="1450">
          <cell r="A1450">
            <v>74165</v>
          </cell>
          <cell r="B1450" t="str">
            <v>TUBULAÇÃO EM PVC C/ CONEXÕES P/ ESGOTO E AGUAS PLUVIAIS</v>
          </cell>
          <cell r="C1450" t="str">
            <v/>
          </cell>
          <cell r="D1450" t="str">
            <v/>
          </cell>
        </row>
        <row r="1451">
          <cell r="A1451" t="str">
            <v>74165/001</v>
          </cell>
          <cell r="B1451" t="str">
            <v>TUBO PVC ESGOTO JS PREDIAL DN 40MM, INCLUSIVE CONEXOES - FORNECIMENTOE INSTALACAO</v>
          </cell>
          <cell r="C1451" t="str">
            <v>M</v>
          </cell>
          <cell r="D1451">
            <v>13.96</v>
          </cell>
        </row>
        <row r="1452">
          <cell r="A1452" t="str">
            <v>74165/002</v>
          </cell>
          <cell r="B1452" t="str">
            <v>TUBO PVC ESGOTO PREDIAL DN 50MM, INCLUSIVE CONEXOES - FORNECIMENTO E INSTALACAO</v>
          </cell>
          <cell r="C1452" t="str">
            <v>M</v>
          </cell>
          <cell r="D1452">
            <v>18.940000000000001</v>
          </cell>
        </row>
        <row r="1453">
          <cell r="A1453" t="str">
            <v>74165/003</v>
          </cell>
          <cell r="B1453" t="str">
            <v>TUBO PVC ESGOTO PREDIAL DN 75MM, INCLUSIVE CONEXOES - FORNECIMENTO E INSTALACAO</v>
          </cell>
          <cell r="C1453" t="str">
            <v>M</v>
          </cell>
          <cell r="D1453">
            <v>25.86</v>
          </cell>
        </row>
        <row r="1454">
          <cell r="A1454" t="str">
            <v>74165/004</v>
          </cell>
          <cell r="B1454" t="str">
            <v>TUBO PVC ESGOTO PREDIAL DN 100MM, INCLUSIVE CONEXOES - FORNECIMENTO EINSTALACAO</v>
          </cell>
          <cell r="C1454" t="str">
            <v>M</v>
          </cell>
          <cell r="D1454">
            <v>27.71</v>
          </cell>
        </row>
        <row r="1455">
          <cell r="A1455">
            <v>74168</v>
          </cell>
          <cell r="B1455" t="str">
            <v>TUBULAÇÃO EM PVC SERIE 'R' C/ ANEL DE BORRACHA P/ ESGOTO E AGUAS PLUVIAIS</v>
          </cell>
          <cell r="C1455" t="str">
            <v/>
          </cell>
          <cell r="D1455" t="str">
            <v/>
          </cell>
        </row>
        <row r="1456">
          <cell r="A1456" t="str">
            <v>74168/001</v>
          </cell>
          <cell r="B1456" t="str">
            <v>TUBO PVC ESGOTO SERIE R DN 150MM C/ ANEL DE BORRACHA - FORNECIMENTO EINSTALACAO</v>
          </cell>
          <cell r="C1456" t="str">
            <v>M</v>
          </cell>
          <cell r="D1456">
            <v>42.11</v>
          </cell>
        </row>
        <row r="1457">
          <cell r="A1457" t="str">
            <v>74168/002</v>
          </cell>
          <cell r="B1457" t="str">
            <v>TUBO PVC ESGOTO SERIE R DN 100MM C/ ANEL DE BORRACHA - FORNECIMENTO EINSTALACAO</v>
          </cell>
          <cell r="C1457" t="str">
            <v>M</v>
          </cell>
          <cell r="D1457">
            <v>19.36</v>
          </cell>
        </row>
        <row r="1458">
          <cell r="A1458">
            <v>75027</v>
          </cell>
          <cell r="B1458" t="str">
            <v>TUBULAÇÃO EM AÇO PRETO S/ COSTURA C/ CONEXÕES</v>
          </cell>
          <cell r="C1458" t="str">
            <v/>
          </cell>
          <cell r="D1458" t="str">
            <v/>
          </cell>
        </row>
        <row r="1459">
          <cell r="A1459" t="str">
            <v>75027/001</v>
          </cell>
          <cell r="B1459" t="str">
            <v>TUBO DE AÇO PRETO 2" SEM COSTURA SCHEDULE 40/NBR 5590, INCLUSIVE CONEXOES - FORNECIMENTO E INSTALACAO</v>
          </cell>
          <cell r="C1459" t="str">
            <v>M</v>
          </cell>
          <cell r="D1459">
            <v>93.3</v>
          </cell>
        </row>
        <row r="1460">
          <cell r="A1460" t="str">
            <v>75027/002</v>
          </cell>
          <cell r="B1460" t="str">
            <v>TUBO DE AÇO PRETO 2.1/2" SEM COSTURA SCHEDULE 40/NBR 5590, INCLUSIVE CONEXOES - FORNECIMENTO E INSTALACAO</v>
          </cell>
          <cell r="C1460" t="str">
            <v>M</v>
          </cell>
          <cell r="D1460">
            <v>103.1</v>
          </cell>
        </row>
        <row r="1461">
          <cell r="A1461" t="str">
            <v>75027/003</v>
          </cell>
          <cell r="B1461" t="str">
            <v>TUBO DE AÇO PRETO 3" SEM COSTURA SCHEDULE 40/NBR 5590, INCLUSIVE CONEXOES - FORNECIMENTO E INSTALACAO</v>
          </cell>
          <cell r="C1461" t="str">
            <v>M</v>
          </cell>
          <cell r="D1461">
            <v>115.57</v>
          </cell>
        </row>
        <row r="1462">
          <cell r="A1462" t="str">
            <v>75027/004</v>
          </cell>
          <cell r="B1462" t="str">
            <v>TUBO DE AÇO PRETO 4" SEM COSTURA SCHEDULE 40/NBR 5590, INCLUSIVE CONEXOES - FORNECIMENTO E INSTALACAO</v>
          </cell>
          <cell r="C1462" t="str">
            <v>M</v>
          </cell>
          <cell r="D1462">
            <v>166.57</v>
          </cell>
        </row>
        <row r="1463">
          <cell r="A1463" t="str">
            <v>75027/005</v>
          </cell>
          <cell r="B1463" t="str">
            <v>TUBO DE AÇO PRETO 6" SEM COSTURA SCHEDULE 40/NBR 5590, INCLUSIVE CONEXÕES - FORNECIMENTO E INSTALAÇÃO</v>
          </cell>
          <cell r="C1463" t="str">
            <v>M</v>
          </cell>
          <cell r="D1463">
            <v>257.63</v>
          </cell>
        </row>
        <row r="1464">
          <cell r="A1464">
            <v>75028</v>
          </cell>
          <cell r="B1464" t="str">
            <v>TUBULAÇÃO CERAMICA C/ REJUNTE DE ARGAMASSA</v>
          </cell>
          <cell r="C1464" t="str">
            <v/>
          </cell>
          <cell r="D1464" t="str">
            <v/>
          </cell>
        </row>
        <row r="1465">
          <cell r="A1465" t="str">
            <v>75028/001</v>
          </cell>
          <cell r="B1465" t="str">
            <v>TUBO CERAMICO 75MM REJUNTADO COM ARGAMASSA DE CIMENTO E AREIA TRACO 1:3 - FORNECIMENTO E INSTALACAO</v>
          </cell>
          <cell r="C1465" t="str">
            <v>M</v>
          </cell>
          <cell r="D1465">
            <v>9.6</v>
          </cell>
        </row>
        <row r="1466">
          <cell r="A1466" t="str">
            <v>75028/002</v>
          </cell>
          <cell r="B1466" t="str">
            <v>TUBO CERÂMICO 100MM REJUNTADO COM ARGAMASSA DE CIMENTO E AREIA TRACO 1:3 - FORNECIMENTO E INSTALACAO</v>
          </cell>
          <cell r="C1466" t="str">
            <v>M</v>
          </cell>
          <cell r="D1466">
            <v>9.77</v>
          </cell>
        </row>
        <row r="1467">
          <cell r="A1467" t="str">
            <v>75028/003</v>
          </cell>
          <cell r="B1467" t="str">
            <v>TUBO CERÂMICO 150MM REJUNTADO COM ARGAMASSA DE CIMENTO E AREIA TRACO 1:3 - FORNECIMENTO E INSTALACAO</v>
          </cell>
          <cell r="C1467" t="str">
            <v>M</v>
          </cell>
          <cell r="D1467">
            <v>12</v>
          </cell>
        </row>
        <row r="1468">
          <cell r="A1468" t="str">
            <v>75028/004</v>
          </cell>
          <cell r="B1468" t="str">
            <v>TUBO CERÂMICO 200MM REJUNTADO COM ARGAMASSA DE CIMENTO E AREIA TRACO 1:3 - FORNECIMENTO E INSTALACAO</v>
          </cell>
          <cell r="C1468" t="str">
            <v>M</v>
          </cell>
          <cell r="D1468">
            <v>17.399999999999999</v>
          </cell>
        </row>
        <row r="1469">
          <cell r="A1469" t="str">
            <v>75028/005</v>
          </cell>
          <cell r="B1469" t="str">
            <v>TUBO CERAMICO 250MM REJUNTADO COM ARGAMASSA DE CIMENTO E AREIA TRACO 1:3 - FORNECIMENTO E INSTALACAO</v>
          </cell>
          <cell r="C1469" t="str">
            <v>M</v>
          </cell>
          <cell r="D1469">
            <v>27.04</v>
          </cell>
        </row>
        <row r="1470">
          <cell r="A1470" t="str">
            <v>75028/006</v>
          </cell>
          <cell r="B1470" t="str">
            <v>TUBO CERAMICO 300MM REJUNTADO COM ARGAMASSA DE CIMENTO E AREIA TRACO 1:3 - FORNECIMENTO E INSTALACAO</v>
          </cell>
          <cell r="C1470" t="str">
            <v>M</v>
          </cell>
          <cell r="D1470">
            <v>38.83</v>
          </cell>
        </row>
        <row r="1471">
          <cell r="A1471">
            <v>75030</v>
          </cell>
          <cell r="B1471" t="str">
            <v>TUBULAÇÃO EM PVC SOLDAVEL C/ CONEXÕES P/ AGUA FRIA</v>
          </cell>
          <cell r="C1471" t="str">
            <v/>
          </cell>
          <cell r="D1471" t="str">
            <v/>
          </cell>
        </row>
        <row r="1472">
          <cell r="A1472" t="str">
            <v>75030/001</v>
          </cell>
          <cell r="B1472" t="str">
            <v>TUBO PVC SOLDAVEL AGUA FRIA DN 25MM, INCLUSIVE CONEXOES - FORNECIMENTOE INSTALACAO</v>
          </cell>
          <cell r="C1472" t="str">
            <v>M</v>
          </cell>
          <cell r="D1472">
            <v>10.37</v>
          </cell>
        </row>
        <row r="1473">
          <cell r="A1473" t="str">
            <v>75030/002</v>
          </cell>
          <cell r="B1473" t="str">
            <v>TUBO PVC SOLDAVEL AGUA FRIA DN 32MM, INCLUSIVE CONEXOES - FORNECIMENTOE INSTALACAO</v>
          </cell>
          <cell r="C1473" t="str">
            <v>M</v>
          </cell>
          <cell r="D1473">
            <v>15.3</v>
          </cell>
        </row>
        <row r="1474">
          <cell r="A1474" t="str">
            <v>75030/003</v>
          </cell>
          <cell r="B1474" t="str">
            <v>TUBO PVC SOLDAVEL AGUA FRIA DN 40MM, INCLUSIVE CONEXOES - FORNECIMENTOE INSTALACAO</v>
          </cell>
          <cell r="C1474" t="str">
            <v>M</v>
          </cell>
          <cell r="D1474">
            <v>18.93</v>
          </cell>
        </row>
        <row r="1475">
          <cell r="A1475" t="str">
            <v>75030/004</v>
          </cell>
          <cell r="B1475" t="str">
            <v>TUBO PVC SOLDAVEL AGUA FRIA DN 50MM, INCLUSIVE CONEXOES - FORNECIMENTOE INSTALACAO</v>
          </cell>
          <cell r="C1475" t="str">
            <v>M</v>
          </cell>
          <cell r="D1475">
            <v>21.63</v>
          </cell>
        </row>
        <row r="1476">
          <cell r="A1476" t="str">
            <v>75030/005</v>
          </cell>
          <cell r="B1476" t="str">
            <v>TUBO PVC SOLDAVEL AGUA FRIA DN 60MM, INCLUSIVE CONEXOES - FORNECIMENTOE INSTALACAO</v>
          </cell>
          <cell r="C1476" t="str">
            <v>M</v>
          </cell>
          <cell r="D1476">
            <v>33.15</v>
          </cell>
        </row>
        <row r="1477">
          <cell r="A1477" t="str">
            <v>75030/006</v>
          </cell>
          <cell r="B1477" t="str">
            <v>TUBO PVC SOLDAVEL AGUA FRIA DN 75MM, INCLUSIVE CONEXOES - FORNECIMENTOE INSTALACAO</v>
          </cell>
          <cell r="C1477" t="str">
            <v>M</v>
          </cell>
          <cell r="D1477">
            <v>48.08</v>
          </cell>
        </row>
        <row r="1478">
          <cell r="A1478" t="str">
            <v>75030/007</v>
          </cell>
          <cell r="B1478" t="str">
            <v>TUBO PVC SOLDAVEL AGUA FRIA DN 85MM, INCLUSIVE CONEXOES - FORNECIMENTOE INSTALACAO</v>
          </cell>
          <cell r="C1478" t="str">
            <v>M</v>
          </cell>
          <cell r="D1478">
            <v>57.75</v>
          </cell>
        </row>
        <row r="1479">
          <cell r="A1479">
            <v>75031</v>
          </cell>
          <cell r="B1479" t="str">
            <v>TUBULAÇÃO EM CPVC S/ CONEXÕES P/ AGUA QUENTE</v>
          </cell>
          <cell r="C1479" t="str">
            <v/>
          </cell>
          <cell r="D1479" t="str">
            <v/>
          </cell>
        </row>
        <row r="1480">
          <cell r="A1480" t="str">
            <v>75031/001</v>
          </cell>
          <cell r="B1480" t="str">
            <v>TUBO CPVC 15MM - FORNECIMENTO E INSTALACAO</v>
          </cell>
          <cell r="C1480" t="str">
            <v>M</v>
          </cell>
          <cell r="D1480">
            <v>8.1999999999999993</v>
          </cell>
        </row>
        <row r="1481">
          <cell r="A1481" t="str">
            <v>75031/002</v>
          </cell>
          <cell r="B1481" t="str">
            <v>TUBO CPVC 22MM - FORNECIMENTO E INSTALACAO</v>
          </cell>
          <cell r="C1481" t="str">
            <v>M</v>
          </cell>
          <cell r="D1481">
            <v>13.42</v>
          </cell>
        </row>
        <row r="1482">
          <cell r="A1482" t="str">
            <v>75031/003</v>
          </cell>
          <cell r="B1482" t="str">
            <v>TUBO CPVC 28MM - FORNECIMENTO E INSTALACAO</v>
          </cell>
          <cell r="C1482" t="str">
            <v>M</v>
          </cell>
          <cell r="D1482">
            <v>20.59</v>
          </cell>
        </row>
        <row r="1483">
          <cell r="A1483">
            <v>75051</v>
          </cell>
          <cell r="B1483" t="str">
            <v>TUBULAÇÃO EM PVC SOLDAVEL S/ CONEXÕES P/ AGUA FRIA</v>
          </cell>
          <cell r="C1483" t="str">
            <v/>
          </cell>
          <cell r="D1483" t="str">
            <v/>
          </cell>
        </row>
        <row r="1484">
          <cell r="A1484" t="str">
            <v>75051/001</v>
          </cell>
          <cell r="B1484" t="str">
            <v>TUBO DE PVC SOLDAVEL, SEM CONEXOES 20MM - FORNECIMENTO E INSTALACAO</v>
          </cell>
          <cell r="C1484" t="str">
            <v>M</v>
          </cell>
          <cell r="D1484">
            <v>3.27</v>
          </cell>
        </row>
        <row r="1485">
          <cell r="A1485" t="str">
            <v>75051/002</v>
          </cell>
          <cell r="B1485" t="str">
            <v>TUBO DE PVC SOLDAVEL, SEM CONEXOES 25MM - FORNECIMENTO E INSTALACAO</v>
          </cell>
          <cell r="C1485" t="str">
            <v>M</v>
          </cell>
          <cell r="D1485">
            <v>4.18</v>
          </cell>
        </row>
        <row r="1486">
          <cell r="A1486" t="str">
            <v>75051/003</v>
          </cell>
          <cell r="B1486" t="str">
            <v>TUBO DE PVC SOLDAVEL, SEM CONEXOES 32MM - FORNECIMENTO E INSTALACAO</v>
          </cell>
          <cell r="C1486" t="str">
            <v>M</v>
          </cell>
          <cell r="D1486">
            <v>7.21</v>
          </cell>
        </row>
        <row r="1487">
          <cell r="A1487" t="str">
            <v>75051/004</v>
          </cell>
          <cell r="B1487" t="str">
            <v>TUBO DE PVC SOLDAVEL, SEM CONEXOES 40MM - FORNECIMENTO E INSTALACAO</v>
          </cell>
          <cell r="C1487" t="str">
            <v>M</v>
          </cell>
          <cell r="D1487">
            <v>10.199999999999999</v>
          </cell>
        </row>
        <row r="1488">
          <cell r="A1488" t="str">
            <v>75051/005</v>
          </cell>
          <cell r="B1488" t="str">
            <v>TUBO DE PVC SOLDAVEL, SEM CONEXOES 50MM - FORNECIMENTO E INSTALACAO</v>
          </cell>
          <cell r="C1488" t="str">
            <v>M</v>
          </cell>
          <cell r="D1488">
            <v>12.05</v>
          </cell>
        </row>
        <row r="1489">
          <cell r="A1489" t="str">
            <v>75051/006</v>
          </cell>
          <cell r="B1489" t="str">
            <v>TUBO DE PVC SOLDAVEL, SEM CONEXOES 60MM - FORNECIMENTO E INSTALACAO</v>
          </cell>
          <cell r="C1489" t="str">
            <v>M</v>
          </cell>
          <cell r="D1489">
            <v>20.03</v>
          </cell>
        </row>
        <row r="1490">
          <cell r="A1490" t="str">
            <v>75051/007</v>
          </cell>
          <cell r="B1490" t="str">
            <v>TUBO DE PVC SOLDAVEL, SEM CONEXOES 85MM - FORNECIMENTO E INSTALACAO</v>
          </cell>
          <cell r="C1490" t="str">
            <v>M</v>
          </cell>
          <cell r="D1490">
            <v>39.1</v>
          </cell>
        </row>
        <row r="1491">
          <cell r="A1491">
            <v>180</v>
          </cell>
          <cell r="B1491" t="str">
            <v>CONEXOES</v>
          </cell>
          <cell r="C1491" t="str">
            <v/>
          </cell>
          <cell r="D1491" t="str">
            <v/>
          </cell>
        </row>
        <row r="1492">
          <cell r="A1492">
            <v>72291</v>
          </cell>
          <cell r="B1492" t="str">
            <v>CAIXA SIFONADA EM PVC 150X185X75MM SIMPLES - FORNECIMENTO E INSTALAÇÃO</v>
          </cell>
          <cell r="C1492" t="str">
            <v>UN</v>
          </cell>
          <cell r="D1492">
            <v>33.44</v>
          </cell>
        </row>
        <row r="1493">
          <cell r="A1493">
            <v>72293</v>
          </cell>
          <cell r="B1493" t="str">
            <v>CAP PVC ESGOTO 50MM (TAMPÃO) - FORNECIMENTO E INSTALAÇÃO</v>
          </cell>
          <cell r="C1493" t="str">
            <v>UN</v>
          </cell>
          <cell r="D1493">
            <v>4.24</v>
          </cell>
        </row>
        <row r="1494">
          <cell r="A1494">
            <v>72294</v>
          </cell>
          <cell r="B1494" t="str">
            <v>CAP PVC ESGOTO 75MM (TAMPÃO) - FORNECIMENTO E INSTALAÇÃO</v>
          </cell>
          <cell r="C1494" t="str">
            <v>UN</v>
          </cell>
          <cell r="D1494">
            <v>6.72</v>
          </cell>
        </row>
        <row r="1495">
          <cell r="A1495">
            <v>72295</v>
          </cell>
          <cell r="B1495" t="str">
            <v>CAP PVC ESGOTO 100MM (TAMPÃO) - FORNECIMENTO E INSTALAÇÃO</v>
          </cell>
          <cell r="C1495" t="str">
            <v>UN</v>
          </cell>
          <cell r="D1495">
            <v>9.1300000000000008</v>
          </cell>
        </row>
        <row r="1496">
          <cell r="A1496">
            <v>72297</v>
          </cell>
          <cell r="B1496" t="str">
            <v>COTOVELO DE AÇO GALVANIZADO 1.1/2" - FORNECIMENTO E INSTALAÇÃO</v>
          </cell>
          <cell r="C1496" t="str">
            <v>UN</v>
          </cell>
          <cell r="D1496">
            <v>28.86</v>
          </cell>
        </row>
        <row r="1497">
          <cell r="A1497">
            <v>72298</v>
          </cell>
          <cell r="B1497" t="str">
            <v>COTOVELO DE AÇO GALVANIZADO 1.1/4" - FORNECIMENTO E INSTALAÇÃO</v>
          </cell>
          <cell r="C1497" t="str">
            <v>UN</v>
          </cell>
          <cell r="D1497">
            <v>22.55</v>
          </cell>
        </row>
        <row r="1498">
          <cell r="A1498">
            <v>72300</v>
          </cell>
          <cell r="B1498" t="str">
            <v>COTOVELO DE AÇO GALVANIZADO 1" - FORNECIMENTO E INSTALAÇÃO</v>
          </cell>
          <cell r="C1498" t="str">
            <v>UN</v>
          </cell>
          <cell r="D1498">
            <v>14.52</v>
          </cell>
        </row>
        <row r="1499">
          <cell r="A1499">
            <v>72301</v>
          </cell>
          <cell r="B1499" t="str">
            <v>COTOVELO DE AÇO GALVANIZADO 1/2" - FORNECIMENTO E INSTALAÇÃO</v>
          </cell>
          <cell r="C1499" t="str">
            <v>UN</v>
          </cell>
          <cell r="D1499">
            <v>10.53</v>
          </cell>
        </row>
        <row r="1500">
          <cell r="A1500">
            <v>72302</v>
          </cell>
          <cell r="B1500" t="str">
            <v>COTOVELO DE AÇO GALVANIZADO 2.1/2"</v>
          </cell>
          <cell r="C1500" t="str">
            <v>UN</v>
          </cell>
          <cell r="D1500">
            <v>66.28</v>
          </cell>
        </row>
        <row r="1501">
          <cell r="A1501">
            <v>72303</v>
          </cell>
          <cell r="B1501" t="str">
            <v>COTOVELO DE AÇO GALVANIZADO 2.1/2" - FORNECIMENTO E INSTALAÇÃO</v>
          </cell>
          <cell r="C1501" t="str">
            <v>UN</v>
          </cell>
          <cell r="D1501">
            <v>39.44</v>
          </cell>
        </row>
        <row r="1502">
          <cell r="A1502">
            <v>72304</v>
          </cell>
          <cell r="B1502" t="str">
            <v>COTOVELO DE AÇO GALVANIZADO 3" - FORNECIMENTO E INSTALAÇÃO</v>
          </cell>
          <cell r="C1502" t="str">
            <v>UN</v>
          </cell>
          <cell r="D1502">
            <v>86.4</v>
          </cell>
        </row>
        <row r="1503">
          <cell r="A1503">
            <v>72305</v>
          </cell>
          <cell r="B1503" t="str">
            <v>COTOVELO DE AÇO GALVANIZADO 3/4" - FORNECIMENTO E INSTALAÇÃO</v>
          </cell>
          <cell r="C1503" t="str">
            <v>UN</v>
          </cell>
          <cell r="D1503">
            <v>11.98</v>
          </cell>
        </row>
        <row r="1504">
          <cell r="A1504">
            <v>72306</v>
          </cell>
          <cell r="B1504" t="str">
            <v>COTOVELO DE AÇO GALVANIZADO 4" - FORNECIMENTO E INSTALAÇÃO</v>
          </cell>
          <cell r="C1504" t="str">
            <v>UN</v>
          </cell>
          <cell r="D1504">
            <v>144.58000000000001</v>
          </cell>
        </row>
        <row r="1505">
          <cell r="A1505">
            <v>72307</v>
          </cell>
          <cell r="B1505" t="str">
            <v>COTOVELO DE AÇO GALVANIZADO 5" - FORNECIMENTO E INSTALAÇÃO</v>
          </cell>
          <cell r="C1505" t="str">
            <v>UN</v>
          </cell>
          <cell r="D1505">
            <v>343.61</v>
          </cell>
        </row>
        <row r="1506">
          <cell r="A1506">
            <v>72313</v>
          </cell>
          <cell r="B1506" t="str">
            <v>COTOVELO DE AÇO GALVANIZADO 6" - FORNECIMENTO E INSTALAÇÃO</v>
          </cell>
          <cell r="C1506" t="str">
            <v>UN</v>
          </cell>
          <cell r="D1506">
            <v>426.27</v>
          </cell>
        </row>
        <row r="1507">
          <cell r="A1507">
            <v>72314</v>
          </cell>
          <cell r="B1507" t="str">
            <v>COTOVELO DE COBRE 42MM, LIGAÇÃO SOLDADA - FORNECIMENTO E INSTALAÇÃO</v>
          </cell>
          <cell r="C1507" t="str">
            <v>UN</v>
          </cell>
          <cell r="D1507">
            <v>45.5</v>
          </cell>
        </row>
        <row r="1508">
          <cell r="A1508">
            <v>72317</v>
          </cell>
          <cell r="B1508" t="str">
            <v>COTOVELO DE COBRE 54MM, LIGAÇÃO SOLDADA - FORNECIMENTO E INSTALAÇÃO</v>
          </cell>
          <cell r="C1508" t="str">
            <v>UN</v>
          </cell>
          <cell r="D1508">
            <v>65.23</v>
          </cell>
        </row>
        <row r="1509">
          <cell r="A1509">
            <v>72318</v>
          </cell>
          <cell r="B1509" t="str">
            <v>COTOVELO DE COBRE 66MM, LIGAÇÃO SOLDADA - FORNECIMENTO E INSTALAÇÃO</v>
          </cell>
          <cell r="C1509" t="str">
            <v>UN</v>
          </cell>
          <cell r="D1509">
            <v>184.36</v>
          </cell>
        </row>
        <row r="1510">
          <cell r="A1510">
            <v>72320</v>
          </cell>
          <cell r="B1510" t="str">
            <v>COTOVELO DE COBRE 79MM, LIGAÇÃO SOLDADA - FORNECIMENTO E INSTALAÇÃO</v>
          </cell>
          <cell r="C1510" t="str">
            <v>UN</v>
          </cell>
          <cell r="D1510">
            <v>219.45</v>
          </cell>
        </row>
        <row r="1511">
          <cell r="A1511">
            <v>72431</v>
          </cell>
          <cell r="B1511" t="str">
            <v>TE DE PVC ROSQUEAVEL AGUA FRIA 1.1/2" - FORNECIMENTO E INSTALACAO</v>
          </cell>
          <cell r="C1511" t="str">
            <v>UN</v>
          </cell>
          <cell r="D1511">
            <v>17.34</v>
          </cell>
        </row>
        <row r="1512">
          <cell r="A1512">
            <v>72432</v>
          </cell>
          <cell r="B1512" t="str">
            <v>TE DE PVC ROSQUEAVEL AGUA FRIA 1.1/4" - FORNECIMENTO E INSTALACAO</v>
          </cell>
          <cell r="C1512" t="str">
            <v>UN</v>
          </cell>
          <cell r="D1512">
            <v>15.97</v>
          </cell>
        </row>
        <row r="1513">
          <cell r="A1513">
            <v>72433</v>
          </cell>
          <cell r="B1513" t="str">
            <v>TE DE PVC ROSQUEAVEL AGUA FRIA 1" - FORNECIMENTO E INSTALACAO</v>
          </cell>
          <cell r="C1513" t="str">
            <v>UN</v>
          </cell>
          <cell r="D1513">
            <v>8.92</v>
          </cell>
        </row>
        <row r="1514">
          <cell r="A1514">
            <v>72434</v>
          </cell>
          <cell r="B1514" t="str">
            <v>TE DE PVC ROSQUEAVEL AGUA FRIA 1/2" - FORNECIMENTO E INSTALACAO</v>
          </cell>
          <cell r="C1514" t="str">
            <v>UN</v>
          </cell>
          <cell r="D1514">
            <v>4.58</v>
          </cell>
        </row>
        <row r="1515">
          <cell r="A1515">
            <v>72435</v>
          </cell>
          <cell r="B1515" t="str">
            <v>TE DE PVC ROSQUEAVEL AGUA FRIA 2" - FORNECIMENTO E INSTALACAO</v>
          </cell>
          <cell r="C1515" t="str">
            <v>UN</v>
          </cell>
          <cell r="D1515">
            <v>27.93</v>
          </cell>
        </row>
        <row r="1516">
          <cell r="A1516">
            <v>72436</v>
          </cell>
          <cell r="B1516" t="str">
            <v>TE DE PVC ROSQUEAVEL AGUA FRIA 3/4" - FORNECIMENTO E INSTALACAO</v>
          </cell>
          <cell r="C1516" t="str">
            <v>UN</v>
          </cell>
          <cell r="D1516">
            <v>5.21</v>
          </cell>
        </row>
        <row r="1517">
          <cell r="A1517">
            <v>72437</v>
          </cell>
          <cell r="B1517" t="str">
            <v>TE DE PVC SOLDAVEL AGUA FRIA 110MM - FORNECIMENTO E INSTALACAO</v>
          </cell>
          <cell r="C1517" t="str">
            <v>UN</v>
          </cell>
          <cell r="D1517">
            <v>111.84</v>
          </cell>
        </row>
        <row r="1518">
          <cell r="A1518">
            <v>72438</v>
          </cell>
          <cell r="B1518" t="str">
            <v>TE DE PVC SOLDAVEL AGUA FRIA 20MM - FORNECIMENTO E INSTALACAO</v>
          </cell>
          <cell r="C1518" t="str">
            <v>UN</v>
          </cell>
          <cell r="D1518">
            <v>3.68</v>
          </cell>
        </row>
        <row r="1519">
          <cell r="A1519">
            <v>72439</v>
          </cell>
          <cell r="B1519" t="str">
            <v>TE DE PVC SOLDAVEL AGUA FRIA 25MM - FORNECIMENTO E INSTALACAO</v>
          </cell>
          <cell r="C1519" t="str">
            <v>UN</v>
          </cell>
          <cell r="D1519">
            <v>4.0199999999999996</v>
          </cell>
        </row>
        <row r="1520">
          <cell r="A1520">
            <v>72440</v>
          </cell>
          <cell r="B1520" t="str">
            <v>TE DE PVC SOLDAVEL AGUA FRIA 32MM - FORNECIMENTO E INSTALACAO</v>
          </cell>
          <cell r="C1520" t="str">
            <v>UN</v>
          </cell>
          <cell r="D1520">
            <v>5.64</v>
          </cell>
        </row>
        <row r="1521">
          <cell r="A1521">
            <v>72441</v>
          </cell>
          <cell r="B1521" t="str">
            <v>TE DE PVC SOLDAVEL AGUA FRIA 40MM - FORNECIMENTO E INSTALACAO</v>
          </cell>
          <cell r="C1521" t="str">
            <v>UN</v>
          </cell>
          <cell r="D1521">
            <v>9.6999999999999993</v>
          </cell>
        </row>
        <row r="1522">
          <cell r="A1522">
            <v>72442</v>
          </cell>
          <cell r="B1522" t="str">
            <v>TE DE PVC SOLDAVEL AGUA FRIA 50MM - FORNECIMENTO E INSTALACAO</v>
          </cell>
          <cell r="C1522" t="str">
            <v>UN</v>
          </cell>
          <cell r="D1522">
            <v>10.81</v>
          </cell>
        </row>
        <row r="1523">
          <cell r="A1523">
            <v>72443</v>
          </cell>
          <cell r="B1523" t="str">
            <v>TE DE PVC SOLDAVEL AGUA FRIA 60MM - FORNECIMENTO E INSTALACAO</v>
          </cell>
          <cell r="C1523" t="str">
            <v>UN</v>
          </cell>
          <cell r="D1523">
            <v>27.45</v>
          </cell>
        </row>
        <row r="1524">
          <cell r="A1524">
            <v>72444</v>
          </cell>
          <cell r="B1524" t="str">
            <v>TE DE PVC SOLDAVEL AGUA FRIA 75MM - FORNECIMENTO E INSTALACAO</v>
          </cell>
          <cell r="C1524" t="str">
            <v>UN</v>
          </cell>
          <cell r="D1524">
            <v>43.14</v>
          </cell>
        </row>
        <row r="1525">
          <cell r="A1525">
            <v>72445</v>
          </cell>
          <cell r="B1525" t="str">
            <v>TE DE PVC SOLDAVEL AGUA FRIA 85MM - FORNECIMENTO E INSTALACAO</v>
          </cell>
          <cell r="C1525" t="str">
            <v>UN</v>
          </cell>
          <cell r="D1525">
            <v>57.76</v>
          </cell>
        </row>
        <row r="1526">
          <cell r="A1526">
            <v>72446</v>
          </cell>
          <cell r="B1526" t="str">
            <v>TE REDUÇÃO PVC ROSQUEAVEL AGUA FRIA 1.1/2X3/4" - FORNECIMENTO E INSTALACAO</v>
          </cell>
          <cell r="C1526" t="str">
            <v>UN</v>
          </cell>
          <cell r="D1526">
            <v>14.99</v>
          </cell>
        </row>
        <row r="1527">
          <cell r="A1527">
            <v>72447</v>
          </cell>
          <cell r="B1527" t="str">
            <v>TE REDUÇÃO PVC ROSQUEAVEL AGUA FRIA 1X3/4" - FORNECIMENTO E INSTALACAO</v>
          </cell>
          <cell r="C1527" t="str">
            <v>UN</v>
          </cell>
          <cell r="D1527">
            <v>8.35</v>
          </cell>
        </row>
        <row r="1528">
          <cell r="A1528">
            <v>72448</v>
          </cell>
          <cell r="B1528" t="str">
            <v>TE REDUÇÃO PVC ROSQUEAVEL AGUA FRIA 3/4X1/2" - FORNECIMENTO E INSTALACAO</v>
          </cell>
          <cell r="C1528" t="str">
            <v>UN</v>
          </cell>
          <cell r="D1528">
            <v>6.25</v>
          </cell>
        </row>
        <row r="1529">
          <cell r="A1529">
            <v>72449</v>
          </cell>
          <cell r="B1529" t="str">
            <v>TE REDUÇÃO PVC SOLDAVEL AGUA FRIA 110X60MM - FORNECIMENTO E INSTALACAO</v>
          </cell>
          <cell r="C1529" t="str">
            <v>UN</v>
          </cell>
          <cell r="D1529">
            <v>75.19</v>
          </cell>
        </row>
        <row r="1530">
          <cell r="A1530">
            <v>72450</v>
          </cell>
          <cell r="B1530" t="str">
            <v>TE REDUÇÃO PVC SOLDAVEL AGUA FRIA 25X20MM - FORNECIMENTO E INSTALACAO</v>
          </cell>
          <cell r="C1530" t="str">
            <v>UN</v>
          </cell>
          <cell r="D1530">
            <v>4.95</v>
          </cell>
        </row>
        <row r="1531">
          <cell r="A1531">
            <v>72451</v>
          </cell>
          <cell r="B1531" t="str">
            <v>TE REDUÇÃO PVC SOLDAVEL AGUA FRIA 32X25MM - FORNECIMENTO E INSTALACAO</v>
          </cell>
          <cell r="C1531" t="str">
            <v>UN</v>
          </cell>
          <cell r="D1531">
            <v>7.3</v>
          </cell>
        </row>
        <row r="1532">
          <cell r="A1532">
            <v>72452</v>
          </cell>
          <cell r="B1532" t="str">
            <v>TE REDUÇÃO PVC SOLDAVEL AGUA FRIA 40X32MM - FORNECIMENTO E INSTALACAO</v>
          </cell>
          <cell r="C1532" t="str">
            <v>UN</v>
          </cell>
          <cell r="D1532">
            <v>8.7899999999999991</v>
          </cell>
        </row>
        <row r="1533">
          <cell r="A1533">
            <v>72453</v>
          </cell>
          <cell r="B1533" t="str">
            <v>TE REDUÇÃO PVC SOLDAVEL AGUA FRIA 50X20MM - FORNECIMENTO E INSTALACAO</v>
          </cell>
          <cell r="C1533" t="str">
            <v>UN</v>
          </cell>
          <cell r="D1533">
            <v>11.11</v>
          </cell>
        </row>
        <row r="1534">
          <cell r="A1534">
            <v>72454</v>
          </cell>
          <cell r="B1534" t="str">
            <v>TE REDUÇÃO PVC SOLDAVEL AGUA FRIA 50X25MM - FORNECIMENTO E INSTALACAO</v>
          </cell>
          <cell r="C1534" t="str">
            <v>UN</v>
          </cell>
          <cell r="D1534">
            <v>11.13</v>
          </cell>
        </row>
        <row r="1535">
          <cell r="A1535">
            <v>72455</v>
          </cell>
          <cell r="B1535" t="str">
            <v>TE REDUÇÃO PVC SOLDAVEL AGUA FRIA 50X32MM - FORNECIMENTO E INSTALACAO</v>
          </cell>
          <cell r="C1535" t="str">
            <v>UN</v>
          </cell>
          <cell r="D1535">
            <v>14.6</v>
          </cell>
        </row>
        <row r="1536">
          <cell r="A1536">
            <v>72456</v>
          </cell>
          <cell r="B1536" t="str">
            <v>TE REDUÇÃO PVC SOLDAVEL AGUA FRIA 50X40MM - FORNECIMENTO E INSTALACAO</v>
          </cell>
          <cell r="C1536" t="str">
            <v>UN</v>
          </cell>
          <cell r="D1536">
            <v>17.190000000000001</v>
          </cell>
        </row>
        <row r="1537">
          <cell r="A1537">
            <v>72457</v>
          </cell>
          <cell r="B1537" t="str">
            <v>TE REDUCAO PVC SOLDAVEL AGUA FRIA 75X50MM - FORNECIMENTO E INSTALACAO</v>
          </cell>
          <cell r="C1537" t="str">
            <v>UN</v>
          </cell>
          <cell r="D1537">
            <v>31.8</v>
          </cell>
        </row>
        <row r="1538">
          <cell r="A1538">
            <v>72458</v>
          </cell>
          <cell r="B1538" t="str">
            <v>TE REDUCAO PVC SOLDAVEL AGUA FRIA 85X60MM - FORNECIMENTO E INSTALACAO</v>
          </cell>
          <cell r="C1538" t="str">
            <v>UN</v>
          </cell>
          <cell r="D1538">
            <v>61.29</v>
          </cell>
        </row>
        <row r="1539">
          <cell r="A1539">
            <v>72459</v>
          </cell>
          <cell r="B1539" t="str">
            <v>TE SANITARIO 100X100MM, JUNTA SOLDADA - FORNECIMENTO E INSTALACAO</v>
          </cell>
          <cell r="C1539" t="str">
            <v>UN</v>
          </cell>
          <cell r="D1539">
            <v>19.93</v>
          </cell>
        </row>
        <row r="1540">
          <cell r="A1540">
            <v>72460</v>
          </cell>
          <cell r="B1540" t="str">
            <v>TE SANITARIO 100X100MM, COM ANEIS - FORNECIMENTO E INSTALACAO</v>
          </cell>
          <cell r="C1540" t="str">
            <v>UN</v>
          </cell>
          <cell r="D1540">
            <v>24.32</v>
          </cell>
        </row>
        <row r="1541">
          <cell r="A1541">
            <v>72461</v>
          </cell>
          <cell r="B1541" t="str">
            <v>TE SANITARIO 100X50MM, COM ANÉIS - FORNECIMENTO E INSTALACAO</v>
          </cell>
          <cell r="C1541" t="str">
            <v>UN</v>
          </cell>
          <cell r="D1541">
            <v>21.39</v>
          </cell>
        </row>
        <row r="1542">
          <cell r="A1542">
            <v>72462</v>
          </cell>
          <cell r="B1542" t="str">
            <v>TE SANITARIO 100X75MM, COM ANÉIS - FORNECIMENTO E INSTALACAO</v>
          </cell>
          <cell r="C1542" t="str">
            <v>UN</v>
          </cell>
          <cell r="D1542">
            <v>21.77</v>
          </cell>
        </row>
        <row r="1543">
          <cell r="A1543">
            <v>72463</v>
          </cell>
          <cell r="B1543" t="str">
            <v>TE SANITARIO 50X50MM, JUNTA SOLDADA - FORNECIMENTO E INSTALACAO</v>
          </cell>
          <cell r="C1543" t="str">
            <v>UN</v>
          </cell>
          <cell r="D1543">
            <v>9.9499999999999993</v>
          </cell>
        </row>
        <row r="1544">
          <cell r="A1544">
            <v>72464</v>
          </cell>
          <cell r="B1544" t="str">
            <v>TE SANITARIO 50X50MM, COM ANÉIS - FORNECIMENTO E INSTALACAO</v>
          </cell>
          <cell r="C1544" t="str">
            <v>UN</v>
          </cell>
          <cell r="D1544">
            <v>12.25</v>
          </cell>
        </row>
        <row r="1545">
          <cell r="A1545">
            <v>72465</v>
          </cell>
          <cell r="B1545" t="str">
            <v>TE SANITARIO 75X50MM, COM ANÉIS - FORNECIMENTO E INSTALACAO</v>
          </cell>
          <cell r="C1545" t="str">
            <v>UN</v>
          </cell>
          <cell r="D1545">
            <v>17.149999999999999</v>
          </cell>
        </row>
        <row r="1546">
          <cell r="A1546">
            <v>72466</v>
          </cell>
          <cell r="B1546" t="str">
            <v>TE SANITARIO 75X75MM, JUNTA SOLDADA - FORNECIMENTO E INSTALACAO</v>
          </cell>
          <cell r="C1546" t="str">
            <v>UN</v>
          </cell>
          <cell r="D1546">
            <v>17.940000000000001</v>
          </cell>
        </row>
        <row r="1547">
          <cell r="A1547">
            <v>72467</v>
          </cell>
          <cell r="B1547" t="str">
            <v>TE SANITARIO 75X75MM, COM ANEIS - FORNECIMENTO E INSTALACAO</v>
          </cell>
          <cell r="C1547" t="str">
            <v>UN</v>
          </cell>
          <cell r="D1547">
            <v>22.28</v>
          </cell>
        </row>
        <row r="1548">
          <cell r="A1548">
            <v>72474</v>
          </cell>
          <cell r="B1548" t="str">
            <v>UNIAO DE ACO GALVANIZADO 1.1/2" - FORNECIMENTO E INSTALACAO</v>
          </cell>
          <cell r="C1548" t="str">
            <v>UN</v>
          </cell>
          <cell r="D1548">
            <v>47.63</v>
          </cell>
        </row>
        <row r="1549">
          <cell r="A1549">
            <v>72475</v>
          </cell>
          <cell r="B1549" t="str">
            <v>UNIAO DE ACO GALVANIZADO 1.1/4" - FORNECIMENTO E INSTALACAO</v>
          </cell>
          <cell r="C1549" t="str">
            <v>UN</v>
          </cell>
          <cell r="D1549">
            <v>41.48</v>
          </cell>
        </row>
        <row r="1550">
          <cell r="A1550">
            <v>72476</v>
          </cell>
          <cell r="B1550" t="str">
            <v>UNIAO DE ACO GALVANIZADO 1" - FORNECIMENTO E INSTALACAO</v>
          </cell>
          <cell r="C1550" t="str">
            <v>UN</v>
          </cell>
          <cell r="D1550">
            <v>28.98</v>
          </cell>
        </row>
        <row r="1551">
          <cell r="A1551">
            <v>72477</v>
          </cell>
          <cell r="B1551" t="str">
            <v>UNIAO DE ACO GALVANIZADO 1/2" - FORNECIMENTO E INSTALACAO</v>
          </cell>
          <cell r="C1551" t="str">
            <v>UN</v>
          </cell>
          <cell r="D1551">
            <v>20.02</v>
          </cell>
        </row>
        <row r="1552">
          <cell r="A1552">
            <v>72478</v>
          </cell>
          <cell r="B1552" t="str">
            <v>UNIAO DE ACO GALVANIZADO 2.1/2" - FORNECIMENTO E INSTALACAO</v>
          </cell>
          <cell r="C1552" t="str">
            <v>UN</v>
          </cell>
          <cell r="D1552">
            <v>104.42</v>
          </cell>
        </row>
        <row r="1553">
          <cell r="A1553">
            <v>72479</v>
          </cell>
          <cell r="B1553" t="str">
            <v>UNIAO DE ACO GALVANIZADO 2" - FORNECIMENTO E INSTALACAO</v>
          </cell>
          <cell r="C1553" t="str">
            <v>UN</v>
          </cell>
          <cell r="D1553">
            <v>69.41</v>
          </cell>
        </row>
        <row r="1554">
          <cell r="A1554">
            <v>72480</v>
          </cell>
          <cell r="B1554" t="str">
            <v>UNIAO DE ACO GALVANIZADO 3" - FORNECIMENTO E INSTALACAO</v>
          </cell>
          <cell r="C1554" t="str">
            <v>UN</v>
          </cell>
          <cell r="D1554">
            <v>151.6</v>
          </cell>
        </row>
        <row r="1555">
          <cell r="A1555">
            <v>72481</v>
          </cell>
          <cell r="B1555" t="str">
            <v>UNIAO DE ACO GALVANIZADO 3/4" - FORNECIMENTO E INSTALACAO</v>
          </cell>
          <cell r="C1555" t="str">
            <v>UN</v>
          </cell>
          <cell r="D1555">
            <v>26.02</v>
          </cell>
        </row>
        <row r="1556">
          <cell r="A1556">
            <v>72482</v>
          </cell>
          <cell r="B1556" t="str">
            <v>UNIAO DE ACO GALVANIZADO 4" - FORNECIMENTO E INSTALACAO</v>
          </cell>
          <cell r="C1556" t="str">
            <v>UN</v>
          </cell>
          <cell r="D1556">
            <v>201.49</v>
          </cell>
        </row>
        <row r="1557">
          <cell r="A1557">
            <v>72539</v>
          </cell>
          <cell r="B1557" t="str">
            <v>CURVA PVC 90º ESGOTO 100X50MM COM VISITA - FORNECIMENTO E INSTALACAO</v>
          </cell>
          <cell r="C1557" t="str">
            <v>UN</v>
          </cell>
          <cell r="D1557">
            <v>16.64</v>
          </cell>
        </row>
        <row r="1558">
          <cell r="A1558">
            <v>72540</v>
          </cell>
          <cell r="B1558" t="str">
            <v>CURVA PVC 90º ESGOTO 100X75MM COM VISITA - FORNECIMENTO E INSTALACAO</v>
          </cell>
          <cell r="C1558" t="str">
            <v>UN</v>
          </cell>
          <cell r="D1558">
            <v>37.380000000000003</v>
          </cell>
        </row>
        <row r="1559">
          <cell r="A1559">
            <v>72541</v>
          </cell>
          <cell r="B1559" t="str">
            <v>CURVA PVC CURTA 90º ESGOTO 100MM - FORNECIMENTO E INSTALACAO</v>
          </cell>
          <cell r="C1559" t="str">
            <v>UN</v>
          </cell>
          <cell r="D1559">
            <v>20.64</v>
          </cell>
        </row>
        <row r="1560">
          <cell r="A1560">
            <v>72542</v>
          </cell>
          <cell r="B1560" t="str">
            <v>CURVA PVC LONGA 90º ESGOTO 100MM - FORNECIMENTO E INSTALACAO</v>
          </cell>
          <cell r="C1560" t="str">
            <v>UN</v>
          </cell>
          <cell r="D1560">
            <v>34.65</v>
          </cell>
        </row>
        <row r="1561">
          <cell r="A1561">
            <v>72543</v>
          </cell>
          <cell r="B1561" t="str">
            <v>CURVA PVC LONGA 45º ESGOTO 100MM - FORNECIMENTO E INSTALACAO</v>
          </cell>
          <cell r="C1561" t="str">
            <v>UN</v>
          </cell>
          <cell r="D1561">
            <v>35.21</v>
          </cell>
        </row>
        <row r="1562">
          <cell r="A1562">
            <v>72544</v>
          </cell>
          <cell r="B1562" t="str">
            <v>CURVA PVC CURTA 90º ESGOTO 50MM - FORNECIMENTO E INSTALACAO</v>
          </cell>
          <cell r="C1562" t="str">
            <v>UN</v>
          </cell>
          <cell r="D1562">
            <v>10.7</v>
          </cell>
        </row>
        <row r="1563">
          <cell r="A1563">
            <v>72545</v>
          </cell>
          <cell r="B1563" t="str">
            <v>CURVA PVC LONGA 90º ESGOTO 50MM - FORNECIMENTO E INSTALACAO</v>
          </cell>
          <cell r="C1563" t="str">
            <v>UN</v>
          </cell>
          <cell r="D1563">
            <v>8.93</v>
          </cell>
        </row>
        <row r="1564">
          <cell r="A1564">
            <v>72546</v>
          </cell>
          <cell r="B1564" t="str">
            <v>CURVA PVC LONGA 45º ESGOTO 50MM - FORNECIMENTO E INSTALACAO</v>
          </cell>
          <cell r="C1564" t="str">
            <v>UN</v>
          </cell>
          <cell r="D1564">
            <v>15.71</v>
          </cell>
        </row>
        <row r="1565">
          <cell r="A1565">
            <v>72547</v>
          </cell>
          <cell r="B1565" t="str">
            <v>CURVA PVC CURTA 90º ESGOTO 40MM - FORNECIMENTO E INSTALACAO</v>
          </cell>
          <cell r="C1565" t="str">
            <v>UN</v>
          </cell>
          <cell r="D1565">
            <v>5.07</v>
          </cell>
        </row>
        <row r="1566">
          <cell r="A1566">
            <v>72548</v>
          </cell>
          <cell r="B1566" t="str">
            <v>CURVA PVC LONGA 90º ESGOTO 40MM - FORNECIMENTO E INSTALACAO</v>
          </cell>
          <cell r="C1566" t="str">
            <v>UN</v>
          </cell>
          <cell r="D1566">
            <v>5.73</v>
          </cell>
        </row>
        <row r="1567">
          <cell r="A1567">
            <v>72550</v>
          </cell>
          <cell r="B1567" t="str">
            <v>CURVA PVC CURTA 90º ESGOTO 75MM - FORNECIMENTO E INSTALACAO</v>
          </cell>
          <cell r="C1567" t="str">
            <v>UN</v>
          </cell>
          <cell r="D1567">
            <v>18.3</v>
          </cell>
        </row>
        <row r="1568">
          <cell r="A1568">
            <v>72551</v>
          </cell>
          <cell r="B1568" t="str">
            <v>CURVA PVC LONGA 90º ESGOTO 75MM - FORNECIMENTO E INSTALACAO</v>
          </cell>
          <cell r="C1568" t="str">
            <v>UN</v>
          </cell>
          <cell r="D1568">
            <v>22.02</v>
          </cell>
        </row>
        <row r="1569">
          <cell r="A1569">
            <v>72552</v>
          </cell>
          <cell r="B1569" t="str">
            <v>CURVA PVC LONGA 45º ESGOTO 75MM - FORNECIMENTO E INSTALACAO</v>
          </cell>
          <cell r="C1569" t="str">
            <v>UN</v>
          </cell>
          <cell r="D1569">
            <v>32.36</v>
          </cell>
        </row>
        <row r="1570">
          <cell r="A1570">
            <v>72556</v>
          </cell>
          <cell r="B1570" t="str">
            <v>JOELHO PVC 90º ESGOTO 100MM - FORNECIMENTO E INSTALACAO</v>
          </cell>
          <cell r="C1570" t="str">
            <v>UN</v>
          </cell>
          <cell r="D1570">
            <v>14.65</v>
          </cell>
        </row>
        <row r="1571">
          <cell r="A1571">
            <v>72557</v>
          </cell>
          <cell r="B1571" t="str">
            <v>JOELHO PVC 45º ESGOTO 100MM - FORNECIMENTO E INSTALACAO</v>
          </cell>
          <cell r="C1571" t="str">
            <v>UN</v>
          </cell>
          <cell r="D1571">
            <v>14.21</v>
          </cell>
        </row>
        <row r="1572">
          <cell r="A1572">
            <v>72558</v>
          </cell>
          <cell r="B1572" t="str">
            <v>JOELHO PVC 90º ESGOTO 40MM - FORNECIMENTO E INSTALACAO</v>
          </cell>
          <cell r="C1572" t="str">
            <v>UN</v>
          </cell>
          <cell r="D1572">
            <v>5.67</v>
          </cell>
        </row>
        <row r="1573">
          <cell r="A1573">
            <v>72559</v>
          </cell>
          <cell r="B1573" t="str">
            <v>JOELHO PVC 45º ESGOTO 40MM - FORNECIMENTO E INSTALACAO</v>
          </cell>
          <cell r="C1573" t="str">
            <v>UN</v>
          </cell>
          <cell r="D1573">
            <v>5.87</v>
          </cell>
        </row>
        <row r="1574">
          <cell r="A1574">
            <v>72560</v>
          </cell>
          <cell r="B1574" t="str">
            <v>JOELHO PVC 90º ESGOTO 50MM - FORNECIMENTO E INSTALACAO</v>
          </cell>
          <cell r="C1574" t="str">
            <v>UN</v>
          </cell>
          <cell r="D1574">
            <v>6.81</v>
          </cell>
        </row>
        <row r="1575">
          <cell r="A1575">
            <v>72561</v>
          </cell>
          <cell r="B1575" t="str">
            <v>JOELHO PVC 45º ESGOTO 50MM - FORNECIMENTO E INSTALACAO</v>
          </cell>
          <cell r="C1575" t="str">
            <v>UN</v>
          </cell>
          <cell r="D1575">
            <v>7.31</v>
          </cell>
        </row>
        <row r="1576">
          <cell r="A1576">
            <v>72562</v>
          </cell>
          <cell r="B1576" t="str">
            <v>JOELHO PVC 90º ESGOTO 75MM - FORNECIMENTO E INSTALACAO</v>
          </cell>
          <cell r="C1576" t="str">
            <v>UN</v>
          </cell>
          <cell r="D1576">
            <v>11.17</v>
          </cell>
        </row>
        <row r="1577">
          <cell r="A1577">
            <v>72563</v>
          </cell>
          <cell r="B1577" t="str">
            <v>JOELHO PVC SOLDAVEL 90º AGUA FRIA 110MM - FORNECIMENTO E INSTALACAO</v>
          </cell>
          <cell r="C1577" t="str">
            <v>UN</v>
          </cell>
          <cell r="D1577">
            <v>151.05000000000001</v>
          </cell>
        </row>
        <row r="1578">
          <cell r="A1578">
            <v>72564</v>
          </cell>
          <cell r="B1578" t="str">
            <v>JOELHO PVC 45º ESGOTO 75MM - FORNECIMENTO E INSTALACAO</v>
          </cell>
          <cell r="C1578" t="str">
            <v>UN</v>
          </cell>
          <cell r="D1578">
            <v>11.81</v>
          </cell>
        </row>
        <row r="1579">
          <cell r="A1579">
            <v>72570</v>
          </cell>
          <cell r="B1579" t="str">
            <v>JOELHO PVC SOLDAVEL 45º AGUA FRIA 110MM - FORNECIMENTO E INSTALACAO</v>
          </cell>
          <cell r="C1579" t="str">
            <v>UN</v>
          </cell>
          <cell r="D1579">
            <v>138.79</v>
          </cell>
        </row>
        <row r="1580">
          <cell r="A1580">
            <v>72571</v>
          </cell>
          <cell r="B1580" t="str">
            <v>JOELHO PVC SOLDAVEL 90º AGUA FRIA 20MM - FORNECIMENTO E INSTALACAO</v>
          </cell>
          <cell r="C1580" t="str">
            <v>UN</v>
          </cell>
          <cell r="D1580">
            <v>3.37</v>
          </cell>
        </row>
        <row r="1581">
          <cell r="A1581">
            <v>72572</v>
          </cell>
          <cell r="B1581" t="str">
            <v>JOELHO PVC SOLDAVEL 45º AGUA FRIA 20MM - FORNECIMENTO E INSTALACAO</v>
          </cell>
          <cell r="C1581" t="str">
            <v>UN</v>
          </cell>
          <cell r="D1581">
            <v>3.52</v>
          </cell>
        </row>
        <row r="1582">
          <cell r="A1582">
            <v>72573</v>
          </cell>
          <cell r="B1582" t="str">
            <v>JOELHO PVC SOLDAVEL 90º AGUA FRIA 25MM - FORNECIMENTO E INSTALACAO</v>
          </cell>
          <cell r="C1582" t="str">
            <v>UN</v>
          </cell>
          <cell r="D1582">
            <v>3.68</v>
          </cell>
        </row>
        <row r="1583">
          <cell r="A1583">
            <v>72574</v>
          </cell>
          <cell r="B1583" t="str">
            <v>JOELHO PVC SOLDAVEL 45º AGUA FRIA 25MM - FORNECIMENTO E INSTALACAO</v>
          </cell>
          <cell r="C1583" t="str">
            <v>UN</v>
          </cell>
          <cell r="D1583">
            <v>4.2300000000000004</v>
          </cell>
        </row>
        <row r="1584">
          <cell r="A1584">
            <v>72575</v>
          </cell>
          <cell r="B1584" t="str">
            <v>JOELHO PVC SOLDAVEL 90º AGUA FRIA 32MM - FORNECIMENTO E INSTALACAO</v>
          </cell>
          <cell r="C1584" t="str">
            <v>UN</v>
          </cell>
          <cell r="D1584">
            <v>4.55</v>
          </cell>
        </row>
        <row r="1585">
          <cell r="A1585">
            <v>72576</v>
          </cell>
          <cell r="B1585" t="str">
            <v>JOELHO PVC SOLDAVEL 45º AGUA FRIA 32MM - FORNECIMENTO E INSTALACAO</v>
          </cell>
          <cell r="C1585" t="str">
            <v>UN</v>
          </cell>
          <cell r="D1585">
            <v>5.79</v>
          </cell>
        </row>
        <row r="1586">
          <cell r="A1586">
            <v>72577</v>
          </cell>
          <cell r="B1586" t="str">
            <v>JOELHO PVC SOLDAVEL 90º AGUA FRIA 40MM - FORNECIMENTO E INSTALACAO</v>
          </cell>
          <cell r="C1586" t="str">
            <v>UN</v>
          </cell>
          <cell r="D1586">
            <v>7.31</v>
          </cell>
        </row>
        <row r="1587">
          <cell r="A1587">
            <v>72578</v>
          </cell>
          <cell r="B1587" t="str">
            <v>JOELHO PVC SOLDAVEL 45º AGUA FRIA 40MM - FORNECIMENTO E INSTALACAO</v>
          </cell>
          <cell r="C1587" t="str">
            <v>UN</v>
          </cell>
          <cell r="D1587">
            <v>8.0500000000000007</v>
          </cell>
        </row>
        <row r="1588">
          <cell r="A1588">
            <v>72579</v>
          </cell>
          <cell r="B1588" t="str">
            <v>JOELHO PVC SOLDAVEL 90º AGUA FRIA 50MM - FORNECIMENTO E INSTALACAO</v>
          </cell>
          <cell r="C1588" t="str">
            <v>UN</v>
          </cell>
          <cell r="D1588">
            <v>7.96</v>
          </cell>
        </row>
        <row r="1589">
          <cell r="A1589">
            <v>72580</v>
          </cell>
          <cell r="B1589" t="str">
            <v>JOELHO PVC SOLDAVEL 45º AGUA FRIA 50MM - FORNECIMENTO E INSTALACAO</v>
          </cell>
          <cell r="C1589" t="str">
            <v>UN</v>
          </cell>
          <cell r="D1589">
            <v>9.1999999999999993</v>
          </cell>
        </row>
        <row r="1590">
          <cell r="A1590">
            <v>72581</v>
          </cell>
          <cell r="B1590" t="str">
            <v>JOELHO PVC SOLDAVEL 90º AGUA FRIA 60MM - FORNECIMENTO E INSTALACAO</v>
          </cell>
          <cell r="C1590" t="str">
            <v>UN</v>
          </cell>
          <cell r="D1590">
            <v>22.28</v>
          </cell>
        </row>
        <row r="1591">
          <cell r="A1591">
            <v>72582</v>
          </cell>
          <cell r="B1591" t="str">
            <v>JOELHO PVC SOLDAVEL 45º AGUA FRIA 60MM - FORNECIMENTO E INSTALACAO</v>
          </cell>
          <cell r="C1591" t="str">
            <v>UN</v>
          </cell>
          <cell r="D1591">
            <v>21.88</v>
          </cell>
        </row>
        <row r="1592">
          <cell r="A1592">
            <v>72583</v>
          </cell>
          <cell r="B1592" t="str">
            <v>JOELHO PVC SOLDAVEL 90º AGUA FRIA 75MM - FORNECIMENTO E INSTALACAO</v>
          </cell>
          <cell r="C1592" t="str">
            <v>UN</v>
          </cell>
          <cell r="D1592">
            <v>60.7</v>
          </cell>
        </row>
        <row r="1593">
          <cell r="A1593">
            <v>72584</v>
          </cell>
          <cell r="B1593" t="str">
            <v>JOELHO PVC SOLDAVEL 45º AGUA FRIA 75MM - FORNECIMENTO E INSTALACAO</v>
          </cell>
          <cell r="C1593" t="str">
            <v>UN</v>
          </cell>
          <cell r="D1593">
            <v>46.41</v>
          </cell>
        </row>
        <row r="1594">
          <cell r="A1594">
            <v>72585</v>
          </cell>
          <cell r="B1594" t="str">
            <v>JOELHO PVC SOLDAVEL 90º AGUA FRIA 85MM - FORNECIMENTO E INSTALACAO</v>
          </cell>
          <cell r="C1594" t="str">
            <v>UN</v>
          </cell>
          <cell r="D1594">
            <v>68.47</v>
          </cell>
        </row>
        <row r="1595">
          <cell r="A1595">
            <v>72586</v>
          </cell>
          <cell r="B1595" t="str">
            <v>JOELHO PVC SOLDAVEL 45º AGUA FRIA 85MM - FORNECIMENTO E INSTALACAO</v>
          </cell>
          <cell r="C1595" t="str">
            <v>UN</v>
          </cell>
          <cell r="D1595">
            <v>52.64</v>
          </cell>
        </row>
        <row r="1596">
          <cell r="A1596">
            <v>72587</v>
          </cell>
          <cell r="B1596" t="str">
            <v>JOELHO PVC ROSQUEAVEL 90º AGUA FRIA 1.1/2" - FORNECIMENTO E INSTALACAO</v>
          </cell>
          <cell r="C1596" t="str">
            <v>UN</v>
          </cell>
          <cell r="D1596">
            <v>13.16</v>
          </cell>
        </row>
        <row r="1597">
          <cell r="A1597">
            <v>72588</v>
          </cell>
          <cell r="B1597" t="str">
            <v>JOELHO PVC ROSQUEAVEL 45º AGUA FRIA 1.1/2" - FORNECIMENTO E INSTALACAO</v>
          </cell>
          <cell r="C1597" t="str">
            <v>UN</v>
          </cell>
          <cell r="D1597">
            <v>14.86</v>
          </cell>
        </row>
        <row r="1598">
          <cell r="A1598">
            <v>72589</v>
          </cell>
          <cell r="B1598" t="str">
            <v>JOELHO PVC ROSQUEAVEL 90º AGUA FRIA 1.1/4" - FORNECIMENTO E INSTALACAO</v>
          </cell>
          <cell r="C1598" t="str">
            <v>UN</v>
          </cell>
          <cell r="D1598">
            <v>12.28</v>
          </cell>
        </row>
        <row r="1599">
          <cell r="A1599">
            <v>72590</v>
          </cell>
          <cell r="B1599" t="str">
            <v>JOELHO PVC ROSQUEAVEL 45º AGUA FRIA 1.1/4" - FORNECIMENTO E INSTALACAO</v>
          </cell>
          <cell r="C1599" t="str">
            <v>UN</v>
          </cell>
          <cell r="D1599">
            <v>10.67</v>
          </cell>
        </row>
        <row r="1600">
          <cell r="A1600">
            <v>72591</v>
          </cell>
          <cell r="B1600" t="str">
            <v>JOELHO PVC ROSQUEAVEL 90º AGUA FRIA 1" - FORNECIMENTO E INSTALACAO</v>
          </cell>
          <cell r="C1600" t="str">
            <v>UN</v>
          </cell>
          <cell r="D1600">
            <v>6.5</v>
          </cell>
        </row>
        <row r="1601">
          <cell r="A1601">
            <v>72592</v>
          </cell>
          <cell r="B1601" t="str">
            <v>JOELHO PVC ROSQUEAVEL 45º AGUA FRIA 1" - FORNECIMENTO E INSTALACAO</v>
          </cell>
          <cell r="C1601" t="str">
            <v>UN</v>
          </cell>
          <cell r="D1601">
            <v>9.76</v>
          </cell>
        </row>
        <row r="1602">
          <cell r="A1602">
            <v>72593</v>
          </cell>
          <cell r="B1602" t="str">
            <v>JOELHO PVC ROSQUEAVEL 90º AGUA FRIA 1/2" - FORNECIMENTO E INSTALACAO</v>
          </cell>
          <cell r="C1602" t="str">
            <v>UN</v>
          </cell>
          <cell r="D1602">
            <v>4.13</v>
          </cell>
        </row>
        <row r="1603">
          <cell r="A1603">
            <v>72594</v>
          </cell>
          <cell r="B1603" t="str">
            <v>JOELHO PVC ROSQUEAVEL 45º AGUA FRIA 1/2" - FORNECIMENTO E INSTALACAO</v>
          </cell>
          <cell r="C1603" t="str">
            <v>UN</v>
          </cell>
          <cell r="D1603">
            <v>4.87</v>
          </cell>
        </row>
        <row r="1604">
          <cell r="A1604">
            <v>72595</v>
          </cell>
          <cell r="B1604" t="str">
            <v>JOELHO PVC ROSQUEAVEL 90º AGUA FRIA 2" - FORNECIMENTO E INSTALACAO</v>
          </cell>
          <cell r="C1604" t="str">
            <v>UN</v>
          </cell>
          <cell r="D1604">
            <v>23.01</v>
          </cell>
        </row>
        <row r="1605">
          <cell r="A1605">
            <v>72596</v>
          </cell>
          <cell r="B1605" t="str">
            <v>JOELHO PVC ROSQUEAVEL 45º AGUA FRIA 2" - FORNECIMENTO E INSTALACAO</v>
          </cell>
          <cell r="C1605" t="str">
            <v>UN</v>
          </cell>
          <cell r="D1605">
            <v>20.100000000000001</v>
          </cell>
        </row>
        <row r="1606">
          <cell r="A1606">
            <v>72597</v>
          </cell>
          <cell r="B1606" t="str">
            <v>JOELHO PVC ROSQUEAVEL 90º AGUA FRIA 3/4" - FORNECIMENTO E INSTALACAO</v>
          </cell>
          <cell r="C1606" t="str">
            <v>UN</v>
          </cell>
          <cell r="D1606">
            <v>4.92</v>
          </cell>
        </row>
        <row r="1607">
          <cell r="A1607">
            <v>72598</v>
          </cell>
          <cell r="B1607" t="str">
            <v>JOELHO PVC ROSQUEAVEL 45º AGUA FRIA 3/4" - FORNECIMENTO E INSTALACAO</v>
          </cell>
          <cell r="C1607" t="str">
            <v>UN</v>
          </cell>
          <cell r="D1607">
            <v>5.76</v>
          </cell>
        </row>
        <row r="1608">
          <cell r="A1608">
            <v>72599</v>
          </cell>
          <cell r="B1608" t="str">
            <v>JOELHO REDUCAO PVC ROSQUEAVEL 90º AGUA FRIA 1X3/4" - FORNECIMENTO E INSTALACAO</v>
          </cell>
          <cell r="C1608" t="str">
            <v>UN</v>
          </cell>
          <cell r="D1608">
            <v>6.53</v>
          </cell>
        </row>
        <row r="1609">
          <cell r="A1609">
            <v>72600</v>
          </cell>
          <cell r="B1609" t="str">
            <v>JOELHO REDUCAO PVC ROSQUEAVEL 90º AGUA FRIA 3/4X1/2" - FORNECIMENTO EINSTALACAO</v>
          </cell>
          <cell r="C1609" t="str">
            <v>UN</v>
          </cell>
          <cell r="D1609">
            <v>5.0999999999999996</v>
          </cell>
        </row>
        <row r="1610">
          <cell r="A1610">
            <v>72601</v>
          </cell>
          <cell r="B1610" t="str">
            <v>JOELHO REDUCAO PVC SOLDAVEL 90º AGUA FRIA 25X20MM - FORNECIMENTO E INSTALACAO</v>
          </cell>
          <cell r="C1610" t="str">
            <v>UN</v>
          </cell>
          <cell r="D1610">
            <v>4.57</v>
          </cell>
        </row>
        <row r="1611">
          <cell r="A1611">
            <v>72602</v>
          </cell>
          <cell r="B1611" t="str">
            <v>JOELHO REDUCAO PVC SOLDAVEL 90º AGUA FRIA 32X25MM - FORNECIMENTO E INSTALACAO</v>
          </cell>
          <cell r="C1611" t="str">
            <v>UN</v>
          </cell>
          <cell r="D1611">
            <v>5.44</v>
          </cell>
        </row>
        <row r="1612">
          <cell r="A1612">
            <v>72603</v>
          </cell>
          <cell r="B1612" t="str">
            <v>JUNCAO PVC ESGOTO 100X100MM - FORNECIMENTO E INSTALACAO</v>
          </cell>
          <cell r="C1612" t="str">
            <v>UN</v>
          </cell>
          <cell r="D1612">
            <v>22.96</v>
          </cell>
        </row>
        <row r="1613">
          <cell r="A1613">
            <v>72604</v>
          </cell>
          <cell r="B1613" t="str">
            <v>JUNCAO PVC ESGOTO 50X50MM - FORNECIMENTO E INSTALACAO</v>
          </cell>
          <cell r="C1613" t="str">
            <v>UN</v>
          </cell>
          <cell r="D1613">
            <v>9.84</v>
          </cell>
        </row>
        <row r="1614">
          <cell r="A1614">
            <v>72605</v>
          </cell>
          <cell r="B1614" t="str">
            <v>JUNCAO PVC ESGOTO 75X75MM - FORNECIMENTO E INSTALACAO</v>
          </cell>
          <cell r="C1614" t="str">
            <v>UN</v>
          </cell>
          <cell r="D1614">
            <v>17.79</v>
          </cell>
        </row>
        <row r="1615">
          <cell r="A1615">
            <v>72609</v>
          </cell>
          <cell r="B1615" t="str">
            <v>JUNCAO DUPLA PVC ESGOTO 100X100X100MM - FORNECIMENTO E INSTALACAO</v>
          </cell>
          <cell r="C1615" t="str">
            <v>UN</v>
          </cell>
          <cell r="D1615">
            <v>35.07</v>
          </cell>
        </row>
        <row r="1616">
          <cell r="A1616">
            <v>72610</v>
          </cell>
          <cell r="B1616" t="str">
            <v>JUNCAO DUPLA PVC ESGOTO 75X75X75MM - FORNECIMENTO E INSTALACAO</v>
          </cell>
          <cell r="C1616" t="str">
            <v>UN</v>
          </cell>
          <cell r="D1616">
            <v>20.52</v>
          </cell>
        </row>
        <row r="1617">
          <cell r="A1617">
            <v>72611</v>
          </cell>
          <cell r="B1617" t="str">
            <v>LUVA DE ACO GALVANIZADO 1.1/2" - FORNECIMENTO E INSTALACAO</v>
          </cell>
          <cell r="C1617" t="str">
            <v>UN</v>
          </cell>
          <cell r="D1617">
            <v>18.32</v>
          </cell>
        </row>
        <row r="1618">
          <cell r="A1618">
            <v>72612</v>
          </cell>
          <cell r="B1618" t="str">
            <v>LUVA DE ACO GALVANIZADO 1.1/4" - FORNECIMENTO E INSTALACAO</v>
          </cell>
          <cell r="C1618" t="str">
            <v>UN</v>
          </cell>
          <cell r="D1618">
            <v>14.61</v>
          </cell>
        </row>
        <row r="1619">
          <cell r="A1619">
            <v>72613</v>
          </cell>
          <cell r="B1619" t="str">
            <v>LUVA DE ACO GALVANIZADO 1" - FORNECIMENTO E INSTALACAO</v>
          </cell>
          <cell r="C1619" t="str">
            <v>UN</v>
          </cell>
          <cell r="D1619">
            <v>11.43</v>
          </cell>
        </row>
        <row r="1620">
          <cell r="A1620">
            <v>72614</v>
          </cell>
          <cell r="B1620" t="str">
            <v>LUVA DE ACO GALVANIZADO 1/2" - FORNECIMENTO E INSTALACAO</v>
          </cell>
          <cell r="C1620" t="str">
            <v>UN</v>
          </cell>
          <cell r="D1620">
            <v>7.09</v>
          </cell>
        </row>
        <row r="1621">
          <cell r="A1621">
            <v>72615</v>
          </cell>
          <cell r="B1621" t="str">
            <v>LUVA DE ACO GALVANIZADO 2.1/2" - FORNECIMENTO E INSTALACAO</v>
          </cell>
          <cell r="C1621" t="str">
            <v>UN</v>
          </cell>
          <cell r="D1621">
            <v>43.7</v>
          </cell>
        </row>
        <row r="1622">
          <cell r="A1622">
            <v>72616</v>
          </cell>
          <cell r="B1622" t="str">
            <v>LUVA DE ACO GALVANIZADO 2" - FORNECIMENTO E INSTALACAO</v>
          </cell>
          <cell r="C1622" t="str">
            <v>UN</v>
          </cell>
          <cell r="D1622">
            <v>25.28</v>
          </cell>
        </row>
        <row r="1623">
          <cell r="A1623">
            <v>72617</v>
          </cell>
          <cell r="B1623" t="str">
            <v>LUVA DE ACO GALVANIZADO 3" - FORNECIMENTO E INSTALACAO</v>
          </cell>
          <cell r="C1623" t="str">
            <v>UN</v>
          </cell>
          <cell r="D1623">
            <v>62.03</v>
          </cell>
        </row>
        <row r="1624">
          <cell r="A1624">
            <v>72618</v>
          </cell>
          <cell r="B1624" t="str">
            <v>LUVA DE ACO GALVANIZADO 3/4" - FORNECIMENTO E INSTALACAO</v>
          </cell>
          <cell r="C1624" t="str">
            <v>UN</v>
          </cell>
          <cell r="D1624">
            <v>8.89</v>
          </cell>
        </row>
        <row r="1625">
          <cell r="A1625">
            <v>72619</v>
          </cell>
          <cell r="B1625" t="str">
            <v>LUVA DE ACO GALVANIZADO 4" - FORNECIMENTO E INSTALACAO</v>
          </cell>
          <cell r="C1625" t="str">
            <v>UN</v>
          </cell>
          <cell r="D1625">
            <v>89.22</v>
          </cell>
        </row>
        <row r="1626">
          <cell r="A1626">
            <v>72620</v>
          </cell>
          <cell r="B1626" t="str">
            <v>LUVA DE ACO GALVANIZADO 5" - FORNECIMENTO E INSTALACAO</v>
          </cell>
          <cell r="C1626" t="str">
            <v>UN</v>
          </cell>
          <cell r="D1626">
            <v>170.5</v>
          </cell>
        </row>
        <row r="1627">
          <cell r="A1627">
            <v>72621</v>
          </cell>
          <cell r="B1627" t="str">
            <v>LUVA DE ACO GALVANIZADO 6" - FORNECIMENTO E INSTALACAO</v>
          </cell>
          <cell r="C1627" t="str">
            <v>UN</v>
          </cell>
          <cell r="D1627">
            <v>241.54</v>
          </cell>
        </row>
        <row r="1628">
          <cell r="A1628">
            <v>72622</v>
          </cell>
          <cell r="B1628" t="str">
            <v>LUVA DE COBRE SEM ANEL SOLDA 15MM - FORNECIMENTO E INSTALACAO</v>
          </cell>
          <cell r="C1628" t="str">
            <v>UN</v>
          </cell>
          <cell r="D1628">
            <v>4.08</v>
          </cell>
        </row>
        <row r="1629">
          <cell r="A1629">
            <v>72623</v>
          </cell>
          <cell r="B1629" t="str">
            <v>LUVA DE COBRE SEM ANEL SOLDA 28MM - FORNECIMENTO E INSTALACAO</v>
          </cell>
          <cell r="C1629" t="str">
            <v>UN</v>
          </cell>
          <cell r="D1629">
            <v>9.19</v>
          </cell>
        </row>
        <row r="1630">
          <cell r="A1630">
            <v>72624</v>
          </cell>
          <cell r="B1630" t="str">
            <v>LUVA DE COBRE SEM ANEL SOLDA 42MM - FORNECIMENTO E INSTALACAO</v>
          </cell>
          <cell r="C1630" t="str">
            <v>UN</v>
          </cell>
          <cell r="D1630">
            <v>25.33</v>
          </cell>
        </row>
        <row r="1631">
          <cell r="A1631">
            <v>72625</v>
          </cell>
          <cell r="B1631" t="str">
            <v>LUVA DE COBRE SEM ANEL SOLDA 54MM - FORNECIMENTO E INSTALACAO</v>
          </cell>
          <cell r="C1631" t="str">
            <v>UN</v>
          </cell>
          <cell r="D1631">
            <v>37.409999999999997</v>
          </cell>
        </row>
        <row r="1632">
          <cell r="A1632">
            <v>72626</v>
          </cell>
          <cell r="B1632" t="str">
            <v>LUVA DE COBRE SEM ANEL SOLDA 66MM - FORNECIMENTO E INSTALACAO</v>
          </cell>
          <cell r="C1632" t="str">
            <v>UN</v>
          </cell>
          <cell r="D1632">
            <v>101.87</v>
          </cell>
        </row>
        <row r="1633">
          <cell r="A1633">
            <v>72627</v>
          </cell>
          <cell r="B1633" t="str">
            <v>LUVA DE COBRE SEM ANEL SOLDA 79MM - FORNECIMENTO E INSTALACAO</v>
          </cell>
          <cell r="C1633" t="str">
            <v>UN</v>
          </cell>
          <cell r="D1633">
            <v>138.62</v>
          </cell>
        </row>
        <row r="1634">
          <cell r="A1634">
            <v>72628</v>
          </cell>
          <cell r="B1634" t="str">
            <v>LUVA PVC ESGOTO 100MM - FORNECIMENTO E INSTALACAO</v>
          </cell>
          <cell r="C1634" t="str">
            <v>UN</v>
          </cell>
          <cell r="D1634">
            <v>9.3800000000000008</v>
          </cell>
        </row>
        <row r="1635">
          <cell r="A1635">
            <v>72629</v>
          </cell>
          <cell r="B1635" t="str">
            <v>LUVA PVC ESGOTO 40MM - FORNECIMENTO E INSTALACAO</v>
          </cell>
          <cell r="C1635" t="str">
            <v>UN</v>
          </cell>
          <cell r="D1635">
            <v>3.32</v>
          </cell>
        </row>
        <row r="1636">
          <cell r="A1636">
            <v>72630</v>
          </cell>
          <cell r="B1636" t="str">
            <v>LUVA PVC ESGOTO 50MM - FORNECIMENTO E INSTALACAO</v>
          </cell>
          <cell r="C1636" t="str">
            <v>UN</v>
          </cell>
          <cell r="D1636">
            <v>4.8499999999999996</v>
          </cell>
        </row>
        <row r="1637">
          <cell r="A1637">
            <v>72631</v>
          </cell>
          <cell r="B1637" t="str">
            <v>LUVA PVC ESGOTO 75MM - FORNECIMENTO E INSTALACAO</v>
          </cell>
          <cell r="C1637" t="str">
            <v>UN</v>
          </cell>
          <cell r="D1637">
            <v>7.17</v>
          </cell>
        </row>
        <row r="1638">
          <cell r="A1638">
            <v>72632</v>
          </cell>
          <cell r="B1638" t="str">
            <v>LUVA PVC ROSQUEAVEL AGUA FRIA 1.1/2" - FORNECIMENTO E INSTALACAO</v>
          </cell>
          <cell r="C1638" t="str">
            <v>UN</v>
          </cell>
          <cell r="D1638">
            <v>5.85</v>
          </cell>
        </row>
        <row r="1639">
          <cell r="A1639">
            <v>72633</v>
          </cell>
          <cell r="B1639" t="str">
            <v>LUVA PVC ROSQUEAVEL AGUA FRIA 1.1/4" - FORNECIMENTO E INSTALACAO</v>
          </cell>
          <cell r="C1639" t="str">
            <v>UN</v>
          </cell>
          <cell r="D1639">
            <v>5.78</v>
          </cell>
        </row>
        <row r="1640">
          <cell r="A1640">
            <v>72634</v>
          </cell>
          <cell r="B1640" t="str">
            <v>LUVA PVC ROSQUEAVEL AGUA FRIA 1" - FORNECIMENTO E INSTALACAO</v>
          </cell>
          <cell r="C1640" t="str">
            <v>UN</v>
          </cell>
          <cell r="D1640">
            <v>3.96</v>
          </cell>
        </row>
        <row r="1641">
          <cell r="A1641">
            <v>72635</v>
          </cell>
          <cell r="B1641" t="str">
            <v>LUVA PVC ROSQUEAVEL AGUA FRIA 1/2" - FORNECIMENTO E INSTALACAO</v>
          </cell>
          <cell r="C1641" t="str">
            <v>UN</v>
          </cell>
          <cell r="D1641">
            <v>2.38</v>
          </cell>
        </row>
        <row r="1642">
          <cell r="A1642">
            <v>72636</v>
          </cell>
          <cell r="B1642" t="str">
            <v>LUVA PVC ROSQUEAVEL AGUA FRIA 2.1/2" - FORNECIMENTO E INSTALACAO</v>
          </cell>
          <cell r="C1642" t="str">
            <v>UN</v>
          </cell>
          <cell r="D1642">
            <v>14.65</v>
          </cell>
        </row>
        <row r="1643">
          <cell r="A1643">
            <v>72637</v>
          </cell>
          <cell r="B1643" t="str">
            <v>LUVA PVC ROSQUEAVEL AGUA FRIA 2" - FORNECIMENTO E INSTALACAO</v>
          </cell>
          <cell r="C1643" t="str">
            <v>UN</v>
          </cell>
          <cell r="D1643">
            <v>10.68</v>
          </cell>
        </row>
        <row r="1644">
          <cell r="A1644">
            <v>72638</v>
          </cell>
          <cell r="B1644" t="str">
            <v>LUVA PVC ROSQUEAVEL AGUA FRIA 3" - FORNECIMENTO E INSTALACAO</v>
          </cell>
          <cell r="C1644" t="str">
            <v>UN</v>
          </cell>
          <cell r="D1644">
            <v>17.37</v>
          </cell>
        </row>
        <row r="1645">
          <cell r="A1645">
            <v>72639</v>
          </cell>
          <cell r="B1645" t="str">
            <v>LUVA PVC ROSQUEAVEL AGUA FRIA 3/4" - FORNECIMENTO E INSTALACAO</v>
          </cell>
          <cell r="C1645" t="str">
            <v>UN</v>
          </cell>
          <cell r="D1645">
            <v>2.92</v>
          </cell>
        </row>
        <row r="1646">
          <cell r="A1646">
            <v>72640</v>
          </cell>
          <cell r="B1646" t="str">
            <v>LUVA PVC ROSQUEAVEL AGUA FRIA 4" - FORNECIMENTO E INSTALACAO</v>
          </cell>
          <cell r="C1646" t="str">
            <v>UN</v>
          </cell>
          <cell r="D1646">
            <v>27.26</v>
          </cell>
        </row>
        <row r="1647">
          <cell r="A1647">
            <v>72641</v>
          </cell>
          <cell r="B1647" t="str">
            <v>LUVA PVC SOLDAVEL AGUA FRIA 110MM - FORNECIMENTO E INSTALACAO</v>
          </cell>
          <cell r="C1647" t="str">
            <v>UN</v>
          </cell>
          <cell r="D1647">
            <v>55.24</v>
          </cell>
        </row>
        <row r="1648">
          <cell r="A1648">
            <v>72642</v>
          </cell>
          <cell r="B1648" t="str">
            <v>LUVA PVC SOLDAVEL AGUA FRIA 20MM - FORNECIMENTO E INSTALACAO</v>
          </cell>
          <cell r="C1648" t="str">
            <v>UN</v>
          </cell>
          <cell r="D1648">
            <v>2.15</v>
          </cell>
        </row>
        <row r="1649">
          <cell r="A1649">
            <v>72643</v>
          </cell>
          <cell r="B1649" t="str">
            <v>LUVA PVC SOLDAVEL AGUA FRIA 25MM - FORNECIMENTO E INSTALACAO</v>
          </cell>
          <cell r="C1649" t="str">
            <v>UN</v>
          </cell>
          <cell r="D1649">
            <v>2.39</v>
          </cell>
        </row>
        <row r="1650">
          <cell r="A1650">
            <v>72644</v>
          </cell>
          <cell r="B1650" t="str">
            <v>LUVA PVC SOLDAVEL AGUA FRIA 32MM - FORNECIMENTO E INSTALACAO</v>
          </cell>
          <cell r="C1650" t="str">
            <v>UN</v>
          </cell>
          <cell r="D1650">
            <v>3.33</v>
          </cell>
        </row>
        <row r="1651">
          <cell r="A1651">
            <v>72645</v>
          </cell>
          <cell r="B1651" t="str">
            <v>LUVA PVC SOLDAVEL AGUA FRIA 40MM - FORNECIMENTO E INSTALACAO</v>
          </cell>
          <cell r="C1651" t="str">
            <v>UN</v>
          </cell>
          <cell r="D1651">
            <v>5.33</v>
          </cell>
        </row>
        <row r="1652">
          <cell r="A1652">
            <v>72646</v>
          </cell>
          <cell r="B1652" t="str">
            <v>LUVA PVC SOLDAVEL AGUA FRIA 50MM - FORNECIMENTO E INSTALACAO</v>
          </cell>
          <cell r="C1652" t="str">
            <v>UN</v>
          </cell>
          <cell r="D1652">
            <v>5.62</v>
          </cell>
        </row>
        <row r="1653">
          <cell r="A1653">
            <v>72647</v>
          </cell>
          <cell r="B1653" t="str">
            <v>LUVA PVC SOLDAVEL AGUA FRIA 60MM - FORNECIMENTO E INSTALACAO</v>
          </cell>
          <cell r="C1653" t="str">
            <v>UN</v>
          </cell>
          <cell r="D1653">
            <v>13.29</v>
          </cell>
        </row>
        <row r="1654">
          <cell r="A1654">
            <v>72648</v>
          </cell>
          <cell r="B1654" t="str">
            <v>LUVA PVC SOLDAVEL AGUA FRIA 75MM - FORNECIMENTO E INSTALACAO</v>
          </cell>
          <cell r="C1654" t="str">
            <v>UN</v>
          </cell>
          <cell r="D1654">
            <v>17.05</v>
          </cell>
        </row>
        <row r="1655">
          <cell r="A1655">
            <v>72649</v>
          </cell>
          <cell r="B1655" t="str">
            <v>LUVA PVC SOLDAVEL AGUA FRIA 85MM - FORNECIMENTO E INSTALACAO</v>
          </cell>
          <cell r="C1655" t="str">
            <v>UN</v>
          </cell>
          <cell r="D1655">
            <v>41.07</v>
          </cell>
        </row>
        <row r="1656">
          <cell r="A1656">
            <v>72650</v>
          </cell>
          <cell r="B1656" t="str">
            <v>LUVA REDUCAO ACO GALVANIZADO 1.1/2X1.1/4" - FORNECIMENTO E INSTALACAO</v>
          </cell>
          <cell r="C1656" t="str">
            <v>UN</v>
          </cell>
          <cell r="D1656">
            <v>25.61</v>
          </cell>
        </row>
        <row r="1657">
          <cell r="A1657">
            <v>72651</v>
          </cell>
          <cell r="B1657" t="str">
            <v>LUVA REDUCAO ACO GALVANIZADO 1.1/2X1" - FORNECIMENTO E INSTALACAO</v>
          </cell>
          <cell r="C1657" t="str">
            <v>UN</v>
          </cell>
          <cell r="D1657">
            <v>24.76</v>
          </cell>
        </row>
        <row r="1658">
          <cell r="A1658">
            <v>72652</v>
          </cell>
          <cell r="B1658" t="str">
            <v>LUVA REDUCAO ACO GALVANIZADO 1.1/2X3/4" - FORNECIMENTO E INSTALACAO</v>
          </cell>
          <cell r="C1658" t="str">
            <v>UN</v>
          </cell>
          <cell r="D1658">
            <v>23.37</v>
          </cell>
        </row>
        <row r="1659">
          <cell r="A1659">
            <v>72653</v>
          </cell>
          <cell r="B1659" t="str">
            <v>LUVA REDUCAO ACO GALVANIZADO 1.1/4X1" - FORNECIMENTO E INSTALACAO</v>
          </cell>
          <cell r="C1659" t="str">
            <v>UN</v>
          </cell>
          <cell r="D1659">
            <v>19.649999999999999</v>
          </cell>
        </row>
        <row r="1660">
          <cell r="A1660">
            <v>72654</v>
          </cell>
          <cell r="B1660" t="str">
            <v>LUVA REDUCAO ACO GALVANIZADO 1.1/4X1/2" - FORNECIMENTO E INSTALACAO</v>
          </cell>
          <cell r="C1660" t="str">
            <v>UN</v>
          </cell>
          <cell r="D1660">
            <v>17.77</v>
          </cell>
        </row>
        <row r="1661">
          <cell r="A1661">
            <v>72655</v>
          </cell>
          <cell r="B1661" t="str">
            <v>LUVA REDUCAO ACO GALVANIZADO 1.1/4X3/4" - FORNECIMENTO E INSTALACAO</v>
          </cell>
          <cell r="C1661" t="str">
            <v>UN</v>
          </cell>
          <cell r="D1661">
            <v>18.62</v>
          </cell>
        </row>
        <row r="1662">
          <cell r="A1662">
            <v>72656</v>
          </cell>
          <cell r="B1662" t="str">
            <v>LUVA REDUCAO ACO GALVANIZADO 1X1/2" - FORNECIMENTO E INSTALACAO</v>
          </cell>
          <cell r="C1662" t="str">
            <v>UN</v>
          </cell>
          <cell r="D1662">
            <v>13.53</v>
          </cell>
        </row>
        <row r="1663">
          <cell r="A1663">
            <v>72657</v>
          </cell>
          <cell r="B1663" t="str">
            <v>LUVA REDUCAO ACO GALVANIZADO 1X3/4" - FORNECIMENTO E INSTALACAO</v>
          </cell>
          <cell r="C1663" t="str">
            <v>UN</v>
          </cell>
          <cell r="D1663">
            <v>14.3</v>
          </cell>
        </row>
        <row r="1664">
          <cell r="A1664">
            <v>72658</v>
          </cell>
          <cell r="B1664" t="str">
            <v>LUVA REDUCAO ACO GALVANIZADO 2.1/2X1.1/2" - FORNECIMENTO E INSTALACAO</v>
          </cell>
          <cell r="C1664" t="str">
            <v>UN</v>
          </cell>
          <cell r="D1664">
            <v>51.83</v>
          </cell>
        </row>
        <row r="1665">
          <cell r="A1665">
            <v>72659</v>
          </cell>
          <cell r="B1665" t="str">
            <v>LUVA REDUCAO ACO GALVANIZADO 2.1/2X2" - FORNECIMENTO E INSTALACAO</v>
          </cell>
          <cell r="C1665" t="str">
            <v>UN</v>
          </cell>
          <cell r="D1665">
            <v>52.19</v>
          </cell>
        </row>
        <row r="1666">
          <cell r="A1666">
            <v>72660</v>
          </cell>
          <cell r="B1666" t="str">
            <v>LUVA REDUCAO ACO GALVANIZADO 2X1.1/2" - FORNECIMENTO E INSTALACAO</v>
          </cell>
          <cell r="C1666" t="str">
            <v>UN</v>
          </cell>
          <cell r="D1666">
            <v>33.97</v>
          </cell>
        </row>
        <row r="1667">
          <cell r="A1667">
            <v>72661</v>
          </cell>
          <cell r="B1667" t="str">
            <v>LUVA REDUCAO ACO GALVANIZADO 2X1.1/4" - FORNECIMENTO E INSTALACAO</v>
          </cell>
          <cell r="C1667" t="str">
            <v>UN</v>
          </cell>
          <cell r="D1667">
            <v>33.25</v>
          </cell>
        </row>
        <row r="1668">
          <cell r="A1668">
            <v>72662</v>
          </cell>
          <cell r="B1668" t="str">
            <v>LUVA REDUCAO ACO GALVANIZADO 2X1" - FORNECIMENTO E INSTALACAO</v>
          </cell>
          <cell r="C1668" t="str">
            <v>UN</v>
          </cell>
          <cell r="D1668">
            <v>32.72</v>
          </cell>
        </row>
        <row r="1669">
          <cell r="A1669">
            <v>72663</v>
          </cell>
          <cell r="B1669" t="str">
            <v>LUVA REDUCAO ACO GALVANIZADO 3/4X1/2" - FORNECIMENTO E INSTALACAO</v>
          </cell>
          <cell r="C1669" t="str">
            <v>UN</v>
          </cell>
          <cell r="D1669">
            <v>10.75</v>
          </cell>
        </row>
        <row r="1670">
          <cell r="A1670">
            <v>72664</v>
          </cell>
          <cell r="B1670" t="str">
            <v>LUVA REDUCAO ACO GALVANIZADO 3X1.1/2" - FORNECIMENTO E INSTALACAO</v>
          </cell>
          <cell r="C1670" t="str">
            <v>UN</v>
          </cell>
          <cell r="D1670">
            <v>69.510000000000005</v>
          </cell>
        </row>
        <row r="1671">
          <cell r="A1671">
            <v>72665</v>
          </cell>
          <cell r="B1671" t="str">
            <v>LUVA REDUCAO ACO GALVANIZADO 3X2.1/2" - FORNECIMENTO E INSTALACAO</v>
          </cell>
          <cell r="C1671" t="str">
            <v>UN</v>
          </cell>
          <cell r="D1671">
            <v>70.39</v>
          </cell>
        </row>
        <row r="1672">
          <cell r="A1672">
            <v>72666</v>
          </cell>
          <cell r="B1672" t="str">
            <v>LUVA REDUCAO ACO GALVANIZADO 3X2" - FORNECIMENTO E INSTALACAO</v>
          </cell>
          <cell r="C1672" t="str">
            <v>UN</v>
          </cell>
          <cell r="D1672">
            <v>69.87</v>
          </cell>
        </row>
        <row r="1673">
          <cell r="A1673">
            <v>72667</v>
          </cell>
          <cell r="B1673" t="str">
            <v>LUVA REDUCAO ACO GALVANIZADO 4X2.1/2" - FORNECIMENTO E INSTALACAO</v>
          </cell>
          <cell r="C1673" t="str">
            <v>UN</v>
          </cell>
          <cell r="D1673">
            <v>97.55</v>
          </cell>
        </row>
        <row r="1674">
          <cell r="A1674">
            <v>72668</v>
          </cell>
          <cell r="B1674" t="str">
            <v>LUVA REDUCAO ACO GALVANIZADO 4X2" - FORNECIMENTO E INSTALACAO</v>
          </cell>
          <cell r="C1674" t="str">
            <v>UN</v>
          </cell>
          <cell r="D1674">
            <v>97.21</v>
          </cell>
        </row>
        <row r="1675">
          <cell r="A1675">
            <v>72669</v>
          </cell>
          <cell r="B1675" t="str">
            <v>LUVA REDUCAO ACO GALVANIZADO 4X3" - FORNECIMENTO E INSTALACAO</v>
          </cell>
          <cell r="C1675" t="str">
            <v>UN</v>
          </cell>
          <cell r="D1675">
            <v>100.59</v>
          </cell>
        </row>
        <row r="1676">
          <cell r="A1676">
            <v>72670</v>
          </cell>
          <cell r="B1676" t="str">
            <v>NIPLE DE PVC ROSQUEAVEL AGUA FRIA 1" - FORNECIMENTO E INSTALACAO</v>
          </cell>
          <cell r="C1676" t="str">
            <v>UN</v>
          </cell>
          <cell r="D1676">
            <v>3.74</v>
          </cell>
        </row>
        <row r="1677">
          <cell r="A1677">
            <v>72671</v>
          </cell>
          <cell r="B1677" t="str">
            <v>NIPLE DE PVC ROSQUEAVEL AGUA FRIA 1/2" - FORNECIMENTO E INSTALACAO</v>
          </cell>
          <cell r="C1677" t="str">
            <v>UN</v>
          </cell>
          <cell r="D1677">
            <v>2.5499999999999998</v>
          </cell>
        </row>
        <row r="1678">
          <cell r="A1678">
            <v>72672</v>
          </cell>
          <cell r="B1678" t="str">
            <v>NIPLE DE PVC ROSQUEAVEL AGUA FRIA 2" - FORNECIMENTO E INSTALACAO</v>
          </cell>
          <cell r="C1678" t="str">
            <v>UN</v>
          </cell>
          <cell r="D1678">
            <v>9.6300000000000008</v>
          </cell>
        </row>
        <row r="1679">
          <cell r="A1679">
            <v>72673</v>
          </cell>
          <cell r="B1679" t="str">
            <v>NIPLE DE ACO GALVANIZADO 1.1/2" - FORNECIMENTO E INSTALACAO</v>
          </cell>
          <cell r="C1679" t="str">
            <v>UN</v>
          </cell>
          <cell r="D1679">
            <v>15.09</v>
          </cell>
        </row>
        <row r="1680">
          <cell r="A1680">
            <v>72674</v>
          </cell>
          <cell r="B1680" t="str">
            <v>NIPLE DE ACO GALVANIZADO 1.1/4" - FORNECIMENTO E INSTALACAO</v>
          </cell>
          <cell r="C1680" t="str">
            <v>UN</v>
          </cell>
          <cell r="D1680">
            <v>13.31</v>
          </cell>
        </row>
        <row r="1681">
          <cell r="A1681">
            <v>72675</v>
          </cell>
          <cell r="B1681" t="str">
            <v>NIPLE DE ACO GALVANIZADO 1" - FORNECIMENTO E INSTALACAO</v>
          </cell>
          <cell r="C1681" t="str">
            <v>UN</v>
          </cell>
          <cell r="D1681">
            <v>10.6</v>
          </cell>
        </row>
        <row r="1682">
          <cell r="A1682">
            <v>72676</v>
          </cell>
          <cell r="B1682" t="str">
            <v>NIPLE DE ACO GALVANIZADO 1/2" - FORNECIMENTO E INSTALACAO</v>
          </cell>
          <cell r="C1682" t="str">
            <v>UN</v>
          </cell>
          <cell r="D1682">
            <v>6.4</v>
          </cell>
        </row>
        <row r="1683">
          <cell r="A1683">
            <v>72677</v>
          </cell>
          <cell r="B1683" t="str">
            <v>NIPLE DE ACO GALVANIZADO 2.1/2" - FORNECIMENTO E INSTALACAO</v>
          </cell>
          <cell r="C1683" t="str">
            <v>UN</v>
          </cell>
          <cell r="D1683">
            <v>36.28</v>
          </cell>
        </row>
        <row r="1684">
          <cell r="A1684">
            <v>72678</v>
          </cell>
          <cell r="B1684" t="str">
            <v>NIPLE DE ACO GALVANIZADO 2" - FORNECIMENTO E INSTALACAO</v>
          </cell>
          <cell r="C1684" t="str">
            <v>UN</v>
          </cell>
          <cell r="D1684">
            <v>27.02</v>
          </cell>
        </row>
        <row r="1685">
          <cell r="A1685">
            <v>72679</v>
          </cell>
          <cell r="B1685" t="str">
            <v>NIPLE DE ACO GALVANIZADO 3" - FORNECIMENTO E INSTALACAO</v>
          </cell>
          <cell r="C1685" t="str">
            <v>UN</v>
          </cell>
          <cell r="D1685">
            <v>49.63</v>
          </cell>
        </row>
        <row r="1686">
          <cell r="A1686">
            <v>72680</v>
          </cell>
          <cell r="B1686" t="str">
            <v>NIPLE DE ACO GALVANIZADO 3/4" - FORNECIMENTO E INSTALACAO</v>
          </cell>
          <cell r="C1686" t="str">
            <v>UN</v>
          </cell>
          <cell r="D1686">
            <v>7.81</v>
          </cell>
        </row>
        <row r="1687">
          <cell r="A1687">
            <v>72681</v>
          </cell>
          <cell r="B1687" t="str">
            <v>NIPLE DE ACO GALVANIZADO 4" - FORNECIMENTO E INSTALACAO</v>
          </cell>
          <cell r="C1687" t="str">
            <v>UN</v>
          </cell>
          <cell r="D1687">
            <v>74.599999999999994</v>
          </cell>
        </row>
        <row r="1688">
          <cell r="A1688">
            <v>72682</v>
          </cell>
          <cell r="B1688" t="str">
            <v>NIPLE DE ACO GALVANIZADO 5" - FORNECIMENTO E INSTALACAO</v>
          </cell>
          <cell r="C1688" t="str">
            <v>UN</v>
          </cell>
          <cell r="D1688">
            <v>128.35</v>
          </cell>
        </row>
        <row r="1689">
          <cell r="A1689">
            <v>72683</v>
          </cell>
          <cell r="B1689" t="str">
            <v>NIPLE DE ACO GALVANIZADO 6" - FORNECIMENTO E INSTALACAO</v>
          </cell>
          <cell r="C1689" t="str">
            <v>UN</v>
          </cell>
          <cell r="D1689">
            <v>155.66999999999999</v>
          </cell>
        </row>
        <row r="1690">
          <cell r="A1690">
            <v>72686</v>
          </cell>
          <cell r="B1690" t="str">
            <v>REDUCAO DE PVC ROSQUEAVEL AGUA FRIA 1.1/2X1.1/4" - FORNECIMENTO E INSTALACAO</v>
          </cell>
          <cell r="C1690" t="str">
            <v>UN</v>
          </cell>
          <cell r="D1690">
            <v>7.31</v>
          </cell>
        </row>
        <row r="1691">
          <cell r="A1691">
            <v>72687</v>
          </cell>
          <cell r="B1691" t="str">
            <v>REDUCAO DE PVC ROSQUEAVEL AGUA FRIA 1.1/2X1" - FORNECIMENTO E INSTALACAO</v>
          </cell>
          <cell r="C1691" t="str">
            <v>UN</v>
          </cell>
          <cell r="D1691">
            <v>8.81</v>
          </cell>
        </row>
        <row r="1692">
          <cell r="A1692">
            <v>72688</v>
          </cell>
          <cell r="B1692" t="str">
            <v>REDUCAO DE PVC ROSQUEAVEL AGUA FRIA 1.1/2X3/4" - FORNECIMENTO E INSTALACAO</v>
          </cell>
          <cell r="C1692" t="str">
            <v>UN</v>
          </cell>
          <cell r="D1692">
            <v>8.4</v>
          </cell>
        </row>
        <row r="1693">
          <cell r="A1693">
            <v>72689</v>
          </cell>
          <cell r="B1693" t="str">
            <v>REDUCAO DE PVC ROSQUEAVEL AGUA FRIA 1.1/4X1" - FORNECIMENTO E INSTALACAO</v>
          </cell>
          <cell r="C1693" t="str">
            <v>UN</v>
          </cell>
          <cell r="D1693">
            <v>5.18</v>
          </cell>
        </row>
        <row r="1694">
          <cell r="A1694">
            <v>72690</v>
          </cell>
          <cell r="B1694" t="str">
            <v>REDUCAO DE PVC ROSQUEAVEL AGUA FRIA 1.1/4X3/4" - FORNECIMENTO E INSTALACAO</v>
          </cell>
          <cell r="C1694" t="str">
            <v>UN</v>
          </cell>
          <cell r="D1694">
            <v>4.76</v>
          </cell>
        </row>
        <row r="1695">
          <cell r="A1695">
            <v>72691</v>
          </cell>
          <cell r="B1695" t="str">
            <v>REDUCAO DE PVC ROSQUEAVEL AGUA FRIA 1X1/2" - FORNECIMENTO E INSTALACAO</v>
          </cell>
          <cell r="C1695" t="str">
            <v>UN</v>
          </cell>
          <cell r="D1695">
            <v>3.92</v>
          </cell>
        </row>
        <row r="1696">
          <cell r="A1696">
            <v>72692</v>
          </cell>
          <cell r="B1696" t="str">
            <v>REDUCAO DE PVC ROSQUEAVEL AGUA FRIA 1X3/4" - FORNECIMENTO E INSTALACAO</v>
          </cell>
          <cell r="C1696" t="str">
            <v>UN</v>
          </cell>
          <cell r="D1696">
            <v>3.52</v>
          </cell>
        </row>
        <row r="1697">
          <cell r="A1697">
            <v>72693</v>
          </cell>
          <cell r="B1697" t="str">
            <v>REDUCAO DE PVC ROSQUEAVEL AGUA FRIA 2X1.1/2" - FORNECIMENTO E INSTALACAO</v>
          </cell>
          <cell r="C1697" t="str">
            <v>UN</v>
          </cell>
          <cell r="D1697">
            <v>12.18</v>
          </cell>
        </row>
        <row r="1698">
          <cell r="A1698">
            <v>72694</v>
          </cell>
          <cell r="B1698" t="str">
            <v>REDUCAO DE PVC ROSQUEAVEL AGUA FRIA 2X1.1/4" - FORNECIMENTO E INSTALACAO</v>
          </cell>
          <cell r="C1698" t="str">
            <v>UN</v>
          </cell>
          <cell r="D1698">
            <v>12.56</v>
          </cell>
        </row>
        <row r="1699">
          <cell r="A1699">
            <v>72695</v>
          </cell>
          <cell r="B1699" t="str">
            <v>REDUCAO DE PVC ROSQUEAVEL AGUA FRIA 2X1" - FORNECIMENTO E INSTALACAO</v>
          </cell>
          <cell r="C1699" t="str">
            <v>UN</v>
          </cell>
          <cell r="D1699">
            <v>13.72</v>
          </cell>
        </row>
        <row r="1700">
          <cell r="A1700">
            <v>72696</v>
          </cell>
          <cell r="B1700" t="str">
            <v>REDUCAO DE PVC ROSQUEAVEL AGUA FRIA 3/4X1/2" - FORNECIMENTO E INSTALACAO</v>
          </cell>
          <cell r="C1700" t="str">
            <v>UN</v>
          </cell>
          <cell r="D1700">
            <v>2.38</v>
          </cell>
        </row>
        <row r="1701">
          <cell r="A1701">
            <v>72697</v>
          </cell>
          <cell r="B1701" t="str">
            <v>REDUCAO DE PVC SOLDAVEL AGUA FRIA 110X60MM - FORNECIMENTO E INSTALACAO</v>
          </cell>
          <cell r="C1701" t="str">
            <v>UN</v>
          </cell>
          <cell r="D1701">
            <v>27.84</v>
          </cell>
        </row>
        <row r="1702">
          <cell r="A1702">
            <v>72698</v>
          </cell>
          <cell r="B1702" t="str">
            <v>REDUCAO DE PVC SOLDAVEL AGUA FRIA 110X75MM - FORNECIMENTO E INSTALACAO</v>
          </cell>
          <cell r="C1702" t="str">
            <v>UN</v>
          </cell>
          <cell r="D1702">
            <v>32.08</v>
          </cell>
        </row>
        <row r="1703">
          <cell r="A1703">
            <v>72699</v>
          </cell>
          <cell r="B1703" t="str">
            <v>REDUCAO DE PVC SOLDAVEL AGUA FRIA 32X20MM - FORNECIMENTO E INSTALACAO</v>
          </cell>
          <cell r="C1703" t="str">
            <v>UN</v>
          </cell>
          <cell r="D1703">
            <v>3.24</v>
          </cell>
        </row>
        <row r="1704">
          <cell r="A1704">
            <v>72700</v>
          </cell>
          <cell r="B1704" t="str">
            <v>REDUCAO DE PVC SOLDAVEL AGUA FRIA 40X20MM - FORNECIMENTO E INSTALACAO</v>
          </cell>
          <cell r="C1704" t="str">
            <v>UN</v>
          </cell>
          <cell r="D1704">
            <v>4.16</v>
          </cell>
        </row>
        <row r="1705">
          <cell r="A1705">
            <v>72701</v>
          </cell>
          <cell r="B1705" t="str">
            <v>REDUCAO DE PVC SOLDAVEL AGUA FRIA 40X25MM - FORNECIMENTO E INSTALACAO</v>
          </cell>
          <cell r="C1705" t="str">
            <v>UN</v>
          </cell>
          <cell r="D1705">
            <v>4.63</v>
          </cell>
        </row>
        <row r="1706">
          <cell r="A1706">
            <v>72702</v>
          </cell>
          <cell r="B1706" t="str">
            <v>REDUCAO DE PVC SOLDAVEL AGUA FRIA 50X20MM - FORNECIMENTO E INSTALACAO</v>
          </cell>
          <cell r="C1706" t="str">
            <v>UN</v>
          </cell>
          <cell r="D1706">
            <v>5.21</v>
          </cell>
        </row>
        <row r="1707">
          <cell r="A1707">
            <v>72703</v>
          </cell>
          <cell r="B1707" t="str">
            <v>REDUCAO DE PVC SOLDAVEL AGUA FRIA 50X25MM - FORNECIMENTO E INSTALACAO</v>
          </cell>
          <cell r="C1707" t="str">
            <v>UN</v>
          </cell>
          <cell r="D1707">
            <v>5.33</v>
          </cell>
        </row>
        <row r="1708">
          <cell r="A1708">
            <v>72704</v>
          </cell>
          <cell r="B1708" t="str">
            <v>REDUCAO DE PVC SOLDAVEL AGUA FRIA 50X32MM - FORNECIMENTO E INSTALACAO</v>
          </cell>
          <cell r="C1708" t="str">
            <v>UN</v>
          </cell>
          <cell r="D1708">
            <v>6.49</v>
          </cell>
        </row>
        <row r="1709">
          <cell r="A1709">
            <v>72705</v>
          </cell>
          <cell r="B1709" t="str">
            <v>REDUCAO DE PVC SOLDAVEL AGUA FRIA 60X25MM - FORNECIMENTO E INSTALACAO</v>
          </cell>
          <cell r="C1709" t="str">
            <v>UN</v>
          </cell>
          <cell r="D1709">
            <v>9.49</v>
          </cell>
        </row>
        <row r="1710">
          <cell r="A1710">
            <v>72706</v>
          </cell>
          <cell r="B1710" t="str">
            <v>REDUCAO DE PVC SOLDAVEL AGUA FRIA 60X32MM - FORNECIMENTO E INSTALACAO</v>
          </cell>
          <cell r="C1710" t="str">
            <v>UN</v>
          </cell>
          <cell r="D1710">
            <v>11.36</v>
          </cell>
        </row>
        <row r="1711">
          <cell r="A1711">
            <v>72707</v>
          </cell>
          <cell r="B1711" t="str">
            <v>REDUCAO DE PVC SOLDAVEL AGUA FRIA 60X40MM - FORNECIMENTO E INSTALACAO</v>
          </cell>
          <cell r="C1711" t="str">
            <v>UN</v>
          </cell>
          <cell r="D1711">
            <v>12.67</v>
          </cell>
        </row>
        <row r="1712">
          <cell r="A1712">
            <v>72708</v>
          </cell>
          <cell r="B1712" t="str">
            <v>REDUCAO DE PVC SOLDAVEL AGUA FRIA 60X50MM - FORNECIMENTO E INSTALACAO</v>
          </cell>
          <cell r="C1712" t="str">
            <v>UN</v>
          </cell>
          <cell r="D1712">
            <v>16.02</v>
          </cell>
        </row>
        <row r="1713">
          <cell r="A1713">
            <v>72709</v>
          </cell>
          <cell r="B1713" t="str">
            <v>REDUCAO DE PVC SOLDAVEL AGUA FRIA 75X50MM - FORNECIMENTO E INSTALACAO</v>
          </cell>
          <cell r="C1713" t="str">
            <v>UN</v>
          </cell>
          <cell r="D1713">
            <v>18.18</v>
          </cell>
        </row>
        <row r="1714">
          <cell r="A1714">
            <v>72710</v>
          </cell>
          <cell r="B1714" t="str">
            <v>REDUCAO DE PVC SOLDAVEL AGUA FRIA 85X60MM - FORNECIMENTO E INSTALACAO</v>
          </cell>
          <cell r="C1714" t="str">
            <v>UN</v>
          </cell>
          <cell r="D1714">
            <v>20.04</v>
          </cell>
        </row>
        <row r="1715">
          <cell r="A1715">
            <v>72712</v>
          </cell>
          <cell r="B1715" t="str">
            <v>TE DE ACO GALVANIZADO 1.1/2" - FORNECIMENTO E INSTALACAO</v>
          </cell>
          <cell r="C1715" t="str">
            <v>UN</v>
          </cell>
          <cell r="D1715">
            <v>31.8</v>
          </cell>
        </row>
        <row r="1716">
          <cell r="A1716">
            <v>72713</v>
          </cell>
          <cell r="B1716" t="str">
            <v>TE DE ACO GALVANIZADO 1.1/4" - FORNECIMENTO E INSTALACAO</v>
          </cell>
          <cell r="C1716" t="str">
            <v>UN</v>
          </cell>
          <cell r="D1716">
            <v>26.86</v>
          </cell>
        </row>
        <row r="1717">
          <cell r="A1717">
            <v>72714</v>
          </cell>
          <cell r="B1717" t="str">
            <v>TE DE ACO GALVANIZADO 1" - FORNECIMENTO E INSTALACAO</v>
          </cell>
          <cell r="C1717" t="str">
            <v>UN</v>
          </cell>
          <cell r="D1717">
            <v>18.420000000000002</v>
          </cell>
        </row>
        <row r="1718">
          <cell r="A1718">
            <v>72715</v>
          </cell>
          <cell r="B1718" t="str">
            <v>TE DE ACO GALVANIZADO 2.1/2" - FORNECIMENTO E INSTALACAO</v>
          </cell>
          <cell r="C1718" t="str">
            <v>UN</v>
          </cell>
          <cell r="D1718">
            <v>79.22</v>
          </cell>
        </row>
        <row r="1719">
          <cell r="A1719">
            <v>72716</v>
          </cell>
          <cell r="B1719" t="str">
            <v>TE DE ACO GALVANIZADO 2" - FORNECIMENTO E INSTALACAO</v>
          </cell>
          <cell r="C1719" t="str">
            <v>UN</v>
          </cell>
          <cell r="D1719">
            <v>50.12</v>
          </cell>
        </row>
        <row r="1720">
          <cell r="A1720">
            <v>72717</v>
          </cell>
          <cell r="B1720" t="str">
            <v>TE DE ACO GALVANIZADO 3" - FORNECIMENTO E INSTALACAO</v>
          </cell>
          <cell r="C1720" t="str">
            <v>UN</v>
          </cell>
          <cell r="D1720">
            <v>99.51</v>
          </cell>
        </row>
        <row r="1721">
          <cell r="A1721">
            <v>72718</v>
          </cell>
          <cell r="B1721" t="str">
            <v>TE DE ACO GALVANIZADO 3/4" - FORNECIMENTO E INSTALACAO</v>
          </cell>
          <cell r="C1721" t="str">
            <v>UN</v>
          </cell>
          <cell r="D1721">
            <v>13.37</v>
          </cell>
        </row>
        <row r="1722">
          <cell r="A1722">
            <v>72719</v>
          </cell>
          <cell r="B1722" t="str">
            <v>TE DE ACO GALVANIZADO 4" - FORNECIMENTO E INSTALACAO</v>
          </cell>
          <cell r="C1722" t="str">
            <v>UN</v>
          </cell>
          <cell r="D1722">
            <v>179.59</v>
          </cell>
        </row>
        <row r="1723">
          <cell r="A1723">
            <v>72720</v>
          </cell>
          <cell r="B1723" t="str">
            <v>TE DE ACO GALVANIZADO 5" - FORNECIMENTO E INSTALACAO</v>
          </cell>
          <cell r="C1723" t="str">
            <v>UN</v>
          </cell>
          <cell r="D1723">
            <v>324.43</v>
          </cell>
        </row>
        <row r="1724">
          <cell r="A1724">
            <v>72721</v>
          </cell>
          <cell r="B1724" t="str">
            <v>TE DE ACO GALVANIZADO 6" - FORNECIMENTO E INSTALACAO</v>
          </cell>
          <cell r="C1724" t="str">
            <v>UN</v>
          </cell>
          <cell r="D1724">
            <v>458.33</v>
          </cell>
        </row>
        <row r="1725">
          <cell r="A1725">
            <v>72722</v>
          </cell>
          <cell r="B1725" t="str">
            <v>TE DE COBRE 15MM LIGAÇÃO SOLDADA - FORNECIMENTO E INSTALACAO</v>
          </cell>
          <cell r="C1725" t="str">
            <v>UN</v>
          </cell>
          <cell r="D1725">
            <v>5.92</v>
          </cell>
        </row>
        <row r="1726">
          <cell r="A1726">
            <v>72723</v>
          </cell>
          <cell r="B1726" t="str">
            <v>TE DE COBRE 22MM LIGAÇÃO SOLDADA - FORNECIMENTO E INSTALACAO</v>
          </cell>
          <cell r="C1726" t="str">
            <v>UN</v>
          </cell>
          <cell r="D1726">
            <v>10.69</v>
          </cell>
        </row>
        <row r="1727">
          <cell r="A1727">
            <v>72724</v>
          </cell>
          <cell r="B1727" t="str">
            <v>TE DE COBRE 28MM LIGAÇÃO SOLDADA - FORNECIMENTO E INSTALACAO</v>
          </cell>
          <cell r="C1727" t="str">
            <v>UN</v>
          </cell>
          <cell r="D1727">
            <v>16.84</v>
          </cell>
        </row>
        <row r="1728">
          <cell r="A1728">
            <v>72725</v>
          </cell>
          <cell r="B1728" t="str">
            <v>TE DE COBRE 35MM LIGAÇÃO SOLDADA - FORNECIMENTO E INSTALACAO</v>
          </cell>
          <cell r="C1728" t="str">
            <v>UN</v>
          </cell>
          <cell r="D1728">
            <v>36.11</v>
          </cell>
        </row>
        <row r="1729">
          <cell r="A1729">
            <v>72726</v>
          </cell>
          <cell r="B1729" t="str">
            <v>TE DE COBRE 42MM LIGAÇÃO SOLDADA - FORNECIMENTO E INSTALACAO</v>
          </cell>
          <cell r="C1729" t="str">
            <v>UN</v>
          </cell>
          <cell r="D1729">
            <v>47.84</v>
          </cell>
        </row>
        <row r="1730">
          <cell r="A1730">
            <v>72727</v>
          </cell>
          <cell r="B1730" t="str">
            <v>TE DE COBRE 54MM LIGAÇÃO SOLDADA - FORNECIMENTO E INSTALACAO</v>
          </cell>
          <cell r="C1730" t="str">
            <v>UN</v>
          </cell>
          <cell r="D1730">
            <v>96.75</v>
          </cell>
        </row>
        <row r="1731">
          <cell r="A1731">
            <v>72728</v>
          </cell>
          <cell r="B1731" t="str">
            <v>TE DE COBRE 66MM LIGAÇÃO SOLDADA - FORNECIMENTO E INSTALACAO</v>
          </cell>
          <cell r="C1731" t="str">
            <v>UN</v>
          </cell>
          <cell r="D1731">
            <v>214.5</v>
          </cell>
        </row>
        <row r="1732">
          <cell r="A1732">
            <v>72729</v>
          </cell>
          <cell r="B1732" t="str">
            <v>TE DE COBRE 79MM LIGAÇÃO SOLDADA - FORNECIMENTO E INSTALACAO</v>
          </cell>
          <cell r="C1732" t="str">
            <v>UN</v>
          </cell>
          <cell r="D1732">
            <v>344.7</v>
          </cell>
        </row>
        <row r="1733">
          <cell r="A1733">
            <v>72773</v>
          </cell>
          <cell r="B1733" t="str">
            <v>JUNCAO PVC ESGOTO 75X50MM - FORNECIMENTO E INSTALACAO</v>
          </cell>
          <cell r="C1733" t="str">
            <v>UN</v>
          </cell>
          <cell r="D1733">
            <v>18.13</v>
          </cell>
        </row>
        <row r="1734">
          <cell r="A1734">
            <v>72774</v>
          </cell>
          <cell r="B1734" t="str">
            <v>JUNCAO PVC ESGOTO 100X50MM - FORNECIMENTO E INSTALACAO</v>
          </cell>
          <cell r="C1734" t="str">
            <v>UN</v>
          </cell>
          <cell r="D1734">
            <v>21.08</v>
          </cell>
        </row>
        <row r="1735">
          <cell r="A1735">
            <v>72775</v>
          </cell>
          <cell r="B1735" t="str">
            <v>JUNCAO PVC ESGOTO 100X75MM - FORNECIMENTO E INSTALACAO</v>
          </cell>
          <cell r="C1735" t="str">
            <v>UN</v>
          </cell>
          <cell r="D1735">
            <v>28.55</v>
          </cell>
        </row>
        <row r="1736">
          <cell r="A1736">
            <v>72783</v>
          </cell>
          <cell r="B1736" t="str">
            <v>ADAPTADOR PVC SOLDAVEL COM FLANGES E ANEL PARA CAIXA D'AGUA 20MMX1/2"- FORNECIMENTO E INSTALACAO</v>
          </cell>
          <cell r="C1736" t="str">
            <v>UN</v>
          </cell>
          <cell r="D1736">
            <v>8.01</v>
          </cell>
        </row>
        <row r="1737">
          <cell r="A1737">
            <v>72784</v>
          </cell>
          <cell r="B1737" t="str">
            <v>ADAPTADOR PVC SOLDAVEL COM FLANGES E ANEL PARA CAIXA D'AGUA 25MMX3/4"- FORNECIMENTO E INSTALACAO</v>
          </cell>
          <cell r="C1737" t="str">
            <v>UN</v>
          </cell>
          <cell r="D1737">
            <v>9.5500000000000007</v>
          </cell>
        </row>
        <row r="1738">
          <cell r="A1738">
            <v>72785</v>
          </cell>
          <cell r="B1738" t="str">
            <v>ADAPTADOR PVC SOLDAVEL COM FLANGES E ANEL PARA CAIXA D'AGUA 32MMX1" -FORNECIMENTO E INSTALACAO</v>
          </cell>
          <cell r="C1738" t="str">
            <v>UN</v>
          </cell>
          <cell r="D1738">
            <v>15.47</v>
          </cell>
        </row>
        <row r="1739">
          <cell r="A1739">
            <v>72786</v>
          </cell>
          <cell r="B1739" t="str">
            <v>ADAPTADOR PVC SOLDAVEL COM FLANGES E ANEL PARA CAIXA D'AGUA 40MMX1.1/4" - FORNECIMENTO E INSTALACAO</v>
          </cell>
          <cell r="C1739" t="str">
            <v>UN</v>
          </cell>
          <cell r="D1739">
            <v>20.49</v>
          </cell>
        </row>
        <row r="1740">
          <cell r="A1740">
            <v>72787</v>
          </cell>
          <cell r="B1740" t="str">
            <v>ADAPTADOR PVC SOLDAVEL COM FLANGES E ANEL PARA CAIXA D'AGUA 50MMX1.1/2" - FORNECIMENTO E INSTALACAO</v>
          </cell>
          <cell r="C1740" t="str">
            <v>UN</v>
          </cell>
          <cell r="D1740">
            <v>21.22</v>
          </cell>
        </row>
        <row r="1741">
          <cell r="A1741">
            <v>72788</v>
          </cell>
          <cell r="B1741" t="str">
            <v>ADAPTADOR PVC SOLDAVEL COM FLANGES E ANEL PARA CAIXA D'AGUA 60MMX2" -FORNECIMENTO E INSTALACAO</v>
          </cell>
          <cell r="C1741" t="str">
            <v>UN</v>
          </cell>
          <cell r="D1741">
            <v>32.06</v>
          </cell>
        </row>
        <row r="1742">
          <cell r="A1742">
            <v>72789</v>
          </cell>
          <cell r="B1742" t="str">
            <v>ADAPTADOR PVC SOLDAVEL COM FLANGES LIVRES PARA CAIXA D'AGUA 25MMX3/4"- FORNECIMENTO E INSTALACAO</v>
          </cell>
          <cell r="C1742" t="str">
            <v>UN</v>
          </cell>
          <cell r="D1742">
            <v>10.65</v>
          </cell>
        </row>
        <row r="1743">
          <cell r="A1743">
            <v>72790</v>
          </cell>
          <cell r="B1743" t="str">
            <v>ADAPTADOR PVC SOLDAVEL COM FLANGES LIVRES PARA CAIXA D'AGUA 32MMX1" -FORNECIMENTO E INSTALACAO</v>
          </cell>
          <cell r="C1743" t="str">
            <v>UN</v>
          </cell>
          <cell r="D1743">
            <v>12.89</v>
          </cell>
        </row>
        <row r="1744">
          <cell r="A1744">
            <v>72791</v>
          </cell>
          <cell r="B1744" t="str">
            <v>ADAPTADOR PVC SOLDAVEL COM FLANGES LIVRES PARA CAIXA D'AGUA 40MMX1.1/4" - FORNECIMENTO E INSTALACAO</v>
          </cell>
          <cell r="C1744" t="str">
            <v>UN</v>
          </cell>
          <cell r="D1744">
            <v>16.37</v>
          </cell>
        </row>
        <row r="1745">
          <cell r="A1745">
            <v>72792</v>
          </cell>
          <cell r="B1745" t="str">
            <v>ADAPTADOR PVC SOLDAVEL COM FLANGES LIVRES PARA CAIXA D'AGUA 50MMX1.1/2" - FORNECIMENTO E INSTALACAO</v>
          </cell>
          <cell r="C1745" t="str">
            <v>UN</v>
          </cell>
          <cell r="D1745">
            <v>28.97</v>
          </cell>
        </row>
        <row r="1746">
          <cell r="A1746">
            <v>72793</v>
          </cell>
          <cell r="B1746" t="str">
            <v>ADAPTADOR PVC SOLDAVEL COM FLANGES LIVRES PARA CAIXA D'AGUA 60MMX2" -FORNECIMENTO E INSTALACAO</v>
          </cell>
          <cell r="C1746" t="str">
            <v>UN</v>
          </cell>
          <cell r="D1746">
            <v>40.64</v>
          </cell>
        </row>
        <row r="1747">
          <cell r="A1747">
            <v>72794</v>
          </cell>
          <cell r="B1747" t="str">
            <v>ADAPTADOR PVC SOLDAVEL COM FLANGES LIVRES PARA CAIXA D'AGUA 75MMX2.1/2" - FORNECIMENTO E INSTALACAO</v>
          </cell>
          <cell r="C1747" t="str">
            <v>UN</v>
          </cell>
          <cell r="D1747">
            <v>122.09</v>
          </cell>
        </row>
        <row r="1748">
          <cell r="A1748">
            <v>72795</v>
          </cell>
          <cell r="B1748" t="str">
            <v>ADAPTADOR PVC SOLDAVEL COM FLANGES LIVRES PARA CAIXA D'AGUA 85MMX3" -FORNECIMENTO E INSTALACAO</v>
          </cell>
          <cell r="C1748" t="str">
            <v>UN</v>
          </cell>
          <cell r="D1748">
            <v>166.3</v>
          </cell>
        </row>
        <row r="1749">
          <cell r="A1749">
            <v>72796</v>
          </cell>
          <cell r="B1749" t="str">
            <v>ADAPTADOR PVC SOLDAVEL COM FLANGES LIVRES PARA CAIXA D'AGUA 110MMX4" -FORNECIMENTO E INSTALACAO</v>
          </cell>
          <cell r="C1749" t="str">
            <v>UN</v>
          </cell>
          <cell r="D1749">
            <v>232.64</v>
          </cell>
        </row>
        <row r="1750">
          <cell r="A1750">
            <v>72797</v>
          </cell>
          <cell r="B1750" t="str">
            <v>ADAPTADOR PVC SOLDAVEL LONGO COM FLANGES LIVRES PARA CAIXA D'AGUA 25MMX3/4" - FORNECIMENTO E INSTALACAO</v>
          </cell>
          <cell r="C1750" t="str">
            <v>UN</v>
          </cell>
          <cell r="D1750">
            <v>12.14</v>
          </cell>
        </row>
        <row r="1751">
          <cell r="A1751">
            <v>72798</v>
          </cell>
          <cell r="B1751" t="str">
            <v>ADAPTADOR PVC SOLDAVEL LONGO COM FLANGES LIVRES PARA CAIXA D'AGUA 32MMX1" - FORNECIMENTO E INSTALACAO</v>
          </cell>
          <cell r="C1751" t="str">
            <v>UN</v>
          </cell>
          <cell r="D1751">
            <v>14.65</v>
          </cell>
        </row>
        <row r="1752">
          <cell r="A1752">
            <v>72800</v>
          </cell>
          <cell r="B1752" t="str">
            <v>ADAPTADOR PVC SOLDAVEL LONGO COM FLANGES LIVRES PARA CAIXA D'AGUA 40MMX1.1/4" - FORNECIMENTO E INSTALACAO</v>
          </cell>
          <cell r="C1752" t="str">
            <v>UN</v>
          </cell>
          <cell r="D1752">
            <v>18.62</v>
          </cell>
        </row>
        <row r="1753">
          <cell r="A1753">
            <v>72801</v>
          </cell>
          <cell r="B1753" t="str">
            <v>ADAPTADOR PVC SOLDAVEL LONGO COM FLANGES LIVRES PARA CAIXA D'AGUA 50MMX1.1/2" - FORNECIMENTO E INSTALACAO</v>
          </cell>
          <cell r="C1753" t="str">
            <v>UN</v>
          </cell>
          <cell r="D1753">
            <v>33.1</v>
          </cell>
        </row>
        <row r="1754">
          <cell r="A1754">
            <v>72802</v>
          </cell>
          <cell r="B1754" t="str">
            <v>ADAPTADOR PVC SOLDAVEL LONGO COM FLANGES LIVRES PARA CAIXA D'AGUA 60MMX2" - FORNECIMENTO E INSTALACAO</v>
          </cell>
          <cell r="C1754" t="str">
            <v>UN</v>
          </cell>
          <cell r="D1754">
            <v>44.43</v>
          </cell>
        </row>
        <row r="1755">
          <cell r="A1755">
            <v>72803</v>
          </cell>
          <cell r="B1755" t="str">
            <v>ADAPTADOR PVC SOLDAVEL LONGO COM FLANGES LIVRES PARA CAIXA D'AGUA 75MMX2.1/2" - FORNECIMENTO E INSTALACAO</v>
          </cell>
          <cell r="C1755" t="str">
            <v>UN</v>
          </cell>
          <cell r="D1755">
            <v>133.86000000000001</v>
          </cell>
        </row>
        <row r="1756">
          <cell r="A1756">
            <v>72804</v>
          </cell>
          <cell r="B1756" t="str">
            <v>ADAPTADOR PVC SOLDAVEL LONGO COM FLANGES LIVRES PARA CAIXA D'AGUA 85MMX3" - FORNECIMENTO E INSTALACAO</v>
          </cell>
          <cell r="C1756" t="str">
            <v>UN</v>
          </cell>
          <cell r="D1756">
            <v>181.08</v>
          </cell>
        </row>
        <row r="1757">
          <cell r="A1757">
            <v>72805</v>
          </cell>
          <cell r="B1757" t="str">
            <v>ADAPTADOR PVC SOLDAVEL LONGO COM FLANGES LIVRES PARA CAIXA D'AGUA 110MMX4" - FORNECIMENTO E INSTALACAO</v>
          </cell>
          <cell r="C1757" t="str">
            <v>UN</v>
          </cell>
          <cell r="D1757">
            <v>255.52</v>
          </cell>
        </row>
        <row r="1758">
          <cell r="A1758">
            <v>72806</v>
          </cell>
          <cell r="B1758" t="str">
            <v>TE PVC SOLDAVEL COM ROSCA AGUA FRIA 20MMX20MMX1/2" - FORNECIMENTO E INSTALACAO</v>
          </cell>
          <cell r="C1758" t="str">
            <v>UN</v>
          </cell>
          <cell r="D1758">
            <v>3.7</v>
          </cell>
        </row>
        <row r="1759">
          <cell r="A1759">
            <v>72808</v>
          </cell>
          <cell r="B1759" t="str">
            <v>TE PVC SOLDAVEL COM ROSCA AGUA FRIA 25MMX25MMX1/2" - FORNECIMENTO E INSTALACAO</v>
          </cell>
          <cell r="C1759" t="str">
            <v>UN</v>
          </cell>
          <cell r="D1759">
            <v>4.72</v>
          </cell>
        </row>
        <row r="1760">
          <cell r="A1760">
            <v>72809</v>
          </cell>
          <cell r="B1760" t="str">
            <v>TE PVC SOLDAVEL COM ROSCA AGUA FRIA 32MMX32MMX3/4" - FORNECIMENTO E INSTALACAO</v>
          </cell>
          <cell r="C1760" t="str">
            <v>UN</v>
          </cell>
          <cell r="D1760">
            <v>8.7799999999999994</v>
          </cell>
        </row>
        <row r="1761">
          <cell r="A1761">
            <v>73636</v>
          </cell>
          <cell r="B1761" t="str">
            <v>TE PVC SOLDAVEL COM ROSCA METALICA AGUA FRIA 25MMX25MMX1/2" - FORNECIMENTO E INSTALACAO</v>
          </cell>
          <cell r="C1761" t="str">
            <v>UN</v>
          </cell>
          <cell r="D1761">
            <v>9.9700000000000006</v>
          </cell>
        </row>
        <row r="1762">
          <cell r="A1762">
            <v>73637</v>
          </cell>
          <cell r="B1762" t="str">
            <v>TE PVC SOLDAVEL COM ROSCA METALICA AGUA FRIA 25MMX25MMX3/4" - FORNECIMENTO E INSTALACAO</v>
          </cell>
          <cell r="C1762" t="str">
            <v>UN</v>
          </cell>
          <cell r="D1762">
            <v>10.130000000000001</v>
          </cell>
        </row>
        <row r="1763">
          <cell r="A1763">
            <v>73638</v>
          </cell>
          <cell r="B1763" t="str">
            <v>TE PVC SOLDAVEL COM ROSCA METALICA AGUA FRIA 20MMX20MMX1/2" - FORNECIMENTO E INSTALACAO</v>
          </cell>
          <cell r="C1763" t="str">
            <v>UN</v>
          </cell>
          <cell r="D1763">
            <v>9.32</v>
          </cell>
        </row>
        <row r="1764">
          <cell r="A1764">
            <v>73639</v>
          </cell>
          <cell r="B1764" t="str">
            <v>JOELHO PVC SOLDAVEL COM ROSCA METALICA 90º AGUA FRIA 25MMX3/4" - FORNECIMENTO E INSTALACAO</v>
          </cell>
          <cell r="C1764" t="str">
            <v>UN</v>
          </cell>
          <cell r="D1764">
            <v>8.16</v>
          </cell>
        </row>
        <row r="1765">
          <cell r="A1765">
            <v>73640</v>
          </cell>
          <cell r="B1765" t="str">
            <v>JOELHO PVC SOLDAVEL COM ROSCA METALICA 90º ÁGUA FRIA 20MMX1/2" - FORNECIMENTO E INSTALACAO</v>
          </cell>
          <cell r="C1765" t="str">
            <v>UN</v>
          </cell>
          <cell r="D1765">
            <v>7</v>
          </cell>
        </row>
        <row r="1766">
          <cell r="A1766">
            <v>73641</v>
          </cell>
          <cell r="B1766" t="str">
            <v>JOELHO PVC SOLDAVEL COM ROSCA 90º AGUA FRIA 25MMX1/2" - FORNECIMENTO EINSTALACAO</v>
          </cell>
          <cell r="C1766" t="str">
            <v>UN</v>
          </cell>
          <cell r="D1766">
            <v>4.82</v>
          </cell>
        </row>
        <row r="1767">
          <cell r="A1767">
            <v>73642</v>
          </cell>
          <cell r="B1767" t="str">
            <v>JOELHO PVC SOLDAVEL COM ROSCA METALICA 90º AGUA FRIA 25MMX1/2" - FORNECIMENTO E INSTALACAO</v>
          </cell>
          <cell r="C1767" t="str">
            <v>UN</v>
          </cell>
          <cell r="D1767">
            <v>7.35</v>
          </cell>
        </row>
        <row r="1768">
          <cell r="A1768">
            <v>73643</v>
          </cell>
          <cell r="B1768" t="str">
            <v>JOELHO PVC SOLDAVEL COM ROSCA 90º AGUA FRIA 25MMX3/4" - FORNECIMENTO EINSTALACAO</v>
          </cell>
          <cell r="C1768" t="str">
            <v>UN</v>
          </cell>
          <cell r="D1768">
            <v>5.33</v>
          </cell>
        </row>
        <row r="1769">
          <cell r="A1769">
            <v>73644</v>
          </cell>
          <cell r="B1769" t="str">
            <v>JOELHO PVC SOLDAVEL COM ROSCA 90º AGUA FRIA 20MMX1/2" - FORNECIMENTO EINSTALACAO</v>
          </cell>
          <cell r="C1769" t="str">
            <v>UN</v>
          </cell>
          <cell r="D1769">
            <v>4.5199999999999996</v>
          </cell>
        </row>
        <row r="1770">
          <cell r="A1770">
            <v>73645</v>
          </cell>
          <cell r="B1770" t="str">
            <v>LUVA PVC SOLDAVEL COM ROSCA AGUA FRIA 50MMX1.1/2" - FORNECIMENTO E INSTALACAO</v>
          </cell>
          <cell r="C1770" t="str">
            <v>UN</v>
          </cell>
          <cell r="D1770">
            <v>23.29</v>
          </cell>
        </row>
        <row r="1771">
          <cell r="A1771">
            <v>73646</v>
          </cell>
          <cell r="B1771" t="str">
            <v>LUVA PVC SOLDAVEL COM ROSCA AGUA FRIA 40MMX1.1/4" - FORNECIMENTO E INSTALACAO</v>
          </cell>
          <cell r="C1771" t="str">
            <v>UN</v>
          </cell>
          <cell r="D1771">
            <v>12.1</v>
          </cell>
        </row>
        <row r="1772">
          <cell r="A1772">
            <v>73647</v>
          </cell>
          <cell r="B1772" t="str">
            <v>LUVA PVC SOLDAVEL COM ROSCA AGUA FRIA 32MMX1" - FORNECIMENTO E INSTALACAO</v>
          </cell>
          <cell r="C1772" t="str">
            <v>UN</v>
          </cell>
          <cell r="D1772">
            <v>5.39</v>
          </cell>
        </row>
        <row r="1773">
          <cell r="A1773">
            <v>73648</v>
          </cell>
          <cell r="B1773" t="str">
            <v>LUVA PVC SOLDAVEL COM ROSCA AGUA FRIA 25MMX3/4" - FORNECIMENTO E INSTALACAO</v>
          </cell>
          <cell r="C1773" t="str">
            <v>UN</v>
          </cell>
          <cell r="D1773">
            <v>3.54</v>
          </cell>
        </row>
        <row r="1774">
          <cell r="A1774">
            <v>73649</v>
          </cell>
          <cell r="B1774" t="str">
            <v>LUVA PVC SOLDAVEL COM ROSCA AGUA FRIA 20MMX1/2" - FORNECIMENTO E INSTALACAO</v>
          </cell>
          <cell r="C1774" t="str">
            <v>UN</v>
          </cell>
          <cell r="D1774">
            <v>3.37</v>
          </cell>
        </row>
        <row r="1775">
          <cell r="A1775">
            <v>73650</v>
          </cell>
          <cell r="B1775" t="str">
            <v>LUVA PVC SOLDAVEL COM ROSCA AGUA FRIA 25MMX1/2" - FORNECIMENTO E INSTALACAO</v>
          </cell>
          <cell r="C1775" t="str">
            <v>UN</v>
          </cell>
          <cell r="D1775">
            <v>3.94</v>
          </cell>
        </row>
        <row r="1776">
          <cell r="A1776">
            <v>73691</v>
          </cell>
          <cell r="B1776" t="str">
            <v>LUVA PVC SOLDAVEL COM ROSCA METALICA AGUA FRIA 25MMX1/2" - FORNECIMENTO E INSTALACAO</v>
          </cell>
          <cell r="C1776" t="str">
            <v>UN</v>
          </cell>
          <cell r="D1776">
            <v>5.59</v>
          </cell>
        </row>
        <row r="1777">
          <cell r="A1777">
            <v>74059</v>
          </cell>
          <cell r="B1777" t="str">
            <v>LUVA COBRE</v>
          </cell>
          <cell r="C1777" t="str">
            <v/>
          </cell>
          <cell r="D1777" t="str">
            <v/>
          </cell>
        </row>
        <row r="1778">
          <cell r="A1778" t="str">
            <v>74059/001</v>
          </cell>
          <cell r="B1778" t="str">
            <v>LUVA DE COBRE SEM ANEL SOLDA 22MM - FORNECIMENTO E INSTALACAO</v>
          </cell>
          <cell r="C1778" t="str">
            <v>UN</v>
          </cell>
          <cell r="D1778">
            <v>6.2</v>
          </cell>
        </row>
        <row r="1779">
          <cell r="A1779" t="str">
            <v>74059/002</v>
          </cell>
          <cell r="B1779" t="str">
            <v>LUVA DE COBRE SEM ANEL SOLDA 35MM - FORNECIMENTO E INSTALAÇÃO</v>
          </cell>
          <cell r="C1779" t="str">
            <v>UN</v>
          </cell>
          <cell r="D1779">
            <v>19.88</v>
          </cell>
        </row>
        <row r="1780">
          <cell r="A1780">
            <v>74060</v>
          </cell>
          <cell r="B1780" t="str">
            <v>COTOVELO COBRE</v>
          </cell>
          <cell r="C1780" t="str">
            <v/>
          </cell>
          <cell r="D1780" t="str">
            <v/>
          </cell>
        </row>
        <row r="1781">
          <cell r="A1781" t="str">
            <v>74060/001</v>
          </cell>
          <cell r="B1781" t="str">
            <v>COTOVELO DE COBRE SEM ANEL SOLDA 22MM - FORNECIMENTO E INSTALACAO</v>
          </cell>
          <cell r="C1781" t="str">
            <v>UN</v>
          </cell>
          <cell r="D1781">
            <v>10.41</v>
          </cell>
        </row>
        <row r="1782">
          <cell r="A1782" t="str">
            <v>74060/002</v>
          </cell>
          <cell r="B1782" t="str">
            <v>COTOVELO DE COBRE SEM ANEL SOLDA 28MM - FORNECIMENTO E INSTALACAO</v>
          </cell>
          <cell r="C1782" t="str">
            <v>UN</v>
          </cell>
          <cell r="D1782">
            <v>13.16</v>
          </cell>
        </row>
        <row r="1783">
          <cell r="A1783" t="str">
            <v>74060/003</v>
          </cell>
          <cell r="B1783" t="str">
            <v>COTOVELO DE COBRE SEM ANEL SOLDA 35MM - FORNECIMENTO E INSTALACAO</v>
          </cell>
          <cell r="C1783" t="str">
            <v>UN</v>
          </cell>
          <cell r="D1783">
            <v>31.92</v>
          </cell>
        </row>
        <row r="1784">
          <cell r="A1784" t="str">
            <v>74060/004</v>
          </cell>
          <cell r="B1784" t="str">
            <v>COTOVELO DE COBRE SEM ANEL SOLDA 15MM - FORNECIMENTO E INSTALACAO</v>
          </cell>
          <cell r="C1784" t="str">
            <v>UN</v>
          </cell>
          <cell r="D1784">
            <v>6.1</v>
          </cell>
        </row>
        <row r="1785">
          <cell r="A1785">
            <v>181</v>
          </cell>
          <cell r="B1785" t="str">
            <v>CAIXAS D'DAGUA, DE INSPECAO E DE GORDURA</v>
          </cell>
          <cell r="C1785" t="str">
            <v/>
          </cell>
          <cell r="D1785" t="str">
            <v/>
          </cell>
        </row>
        <row r="1786">
          <cell r="A1786">
            <v>6171</v>
          </cell>
          <cell r="B1786" t="str">
            <v>TAMPA DE CONCRETO ARMADO 60X60X5CM PARA CAIXA</v>
          </cell>
          <cell r="C1786" t="str">
            <v>UN</v>
          </cell>
          <cell r="D1786">
            <v>17.920000000000002</v>
          </cell>
        </row>
        <row r="1787">
          <cell r="A1787">
            <v>73735</v>
          </cell>
          <cell r="B1787" t="str">
            <v>RESERVATORIO DE FIBROCIMENTO</v>
          </cell>
          <cell r="C1787" t="str">
            <v/>
          </cell>
          <cell r="D1787" t="str">
            <v/>
          </cell>
        </row>
        <row r="1788">
          <cell r="A1788" t="str">
            <v>73735/001</v>
          </cell>
          <cell r="B1788" t="str">
            <v>RESERV. DE FIBROC. CAP=1000L C/ACESSORIOS</v>
          </cell>
          <cell r="C1788" t="str">
            <v>UN</v>
          </cell>
          <cell r="D1788">
            <v>468.68</v>
          </cell>
        </row>
        <row r="1789">
          <cell r="A1789" t="str">
            <v>73735/002</v>
          </cell>
          <cell r="B1789" t="str">
            <v>RESERV. DE FIBROC. CAP=500L SOBRE ESTRUT. DE MADEIRA</v>
          </cell>
          <cell r="C1789" t="str">
            <v>UN</v>
          </cell>
          <cell r="D1789">
            <v>340.4</v>
          </cell>
        </row>
        <row r="1790">
          <cell r="A1790">
            <v>73748</v>
          </cell>
          <cell r="B1790" t="str">
            <v>FORNECIMENTO E COLOCACAO DE CAIXAS D AGUA EM FIBROCIMENT</v>
          </cell>
          <cell r="C1790" t="str">
            <v/>
          </cell>
          <cell r="D1790" t="str">
            <v/>
          </cell>
        </row>
        <row r="1791">
          <cell r="A1791" t="str">
            <v>73748/001</v>
          </cell>
          <cell r="B1791" t="str">
            <v>RESERVATÓRIO D’ÁGUA DE FIBROCIMENTO CILÍNDRICO OU RETANGULAR, CAPACIDADE 1.000L - FORNECIMENTO E COLOCAÇÃO ( EXCLUSIVE TUBULAÇÕES E BOIA)</v>
          </cell>
          <cell r="C1791" t="str">
            <v>UN</v>
          </cell>
          <cell r="D1791">
            <v>275.19</v>
          </cell>
        </row>
        <row r="1792">
          <cell r="A1792" t="str">
            <v>73748/002</v>
          </cell>
          <cell r="B1792" t="str">
            <v>FORNECIMETO E INSTALAÇÃO DE CAIXA D´ÁGUA FIBROCIMENTO 500L, ENTRADA 20MM COM BÓIA 1/2", SAÍDA 25MM E SISTEMA DE LIMPEZA E EXTRAVASOR 32MM (PADRÃO POPULAR)</v>
          </cell>
          <cell r="C1792" t="str">
            <v>UN</v>
          </cell>
          <cell r="D1792">
            <v>339.07</v>
          </cell>
        </row>
        <row r="1793">
          <cell r="A1793">
            <v>74051</v>
          </cell>
          <cell r="B1793" t="str">
            <v>CAIXA GORDURA CONCRETO PRE-MOLDADO</v>
          </cell>
          <cell r="C1793" t="str">
            <v/>
          </cell>
          <cell r="D1793" t="str">
            <v/>
          </cell>
        </row>
        <row r="1794">
          <cell r="A1794" t="str">
            <v>74051/001</v>
          </cell>
          <cell r="B1794" t="str">
            <v>CAIXA DE GORDURA DUPLA EM CONCRETO PRE-MOLDADO DN 60MM COM TAMPA - FORNECIMENTO E INSTALACAO</v>
          </cell>
          <cell r="C1794" t="str">
            <v>UN</v>
          </cell>
          <cell r="D1794">
            <v>111.24</v>
          </cell>
        </row>
        <row r="1795">
          <cell r="A1795" t="str">
            <v>74051/002</v>
          </cell>
          <cell r="B1795" t="str">
            <v>CAIXA DE GORDURA SIMPLES EM CONCRETO PRE-MOLDADO DN 40MM COM TAMPA - FORNECIMENTO E INSTALACAO</v>
          </cell>
          <cell r="C1795" t="str">
            <v>UN</v>
          </cell>
          <cell r="D1795">
            <v>53.27</v>
          </cell>
        </row>
        <row r="1796">
          <cell r="A1796">
            <v>74058</v>
          </cell>
          <cell r="B1796" t="str">
            <v>TORNEIRA BOIA BRUTO 1"</v>
          </cell>
          <cell r="C1796" t="str">
            <v/>
          </cell>
          <cell r="D1796" t="str">
            <v/>
          </cell>
        </row>
        <row r="1797">
          <cell r="A1797" t="str">
            <v>74058/001</v>
          </cell>
          <cell r="B1797" t="str">
            <v>TORNEIRA DE BOIA REAL 1/2” COM BALAO METALICO - FORNECIMENTO E INSTALACAO</v>
          </cell>
          <cell r="C1797" t="str">
            <v>UN</v>
          </cell>
          <cell r="D1797">
            <v>32.04</v>
          </cell>
        </row>
        <row r="1798">
          <cell r="A1798" t="str">
            <v>74058/002</v>
          </cell>
          <cell r="B1798" t="str">
            <v>TORNEIRA DE BOIA VAZAO TOTAL 3/4” COM BALAO PLASTICO - FORNECIMENTO EINSTALACAO</v>
          </cell>
          <cell r="C1798" t="str">
            <v>UN</v>
          </cell>
          <cell r="D1798">
            <v>42.96</v>
          </cell>
        </row>
        <row r="1799">
          <cell r="A1799" t="str">
            <v>74058/003</v>
          </cell>
          <cell r="B1799" t="str">
            <v>TORNEIRA DE BOIA REAL 1” COM BALAO PLASTICO - FORNECIMENTO E INSTALACAO</v>
          </cell>
          <cell r="C1799" t="str">
            <v>UN</v>
          </cell>
          <cell r="D1799">
            <v>45.04</v>
          </cell>
        </row>
        <row r="1800">
          <cell r="A1800" t="str">
            <v>74058/004</v>
          </cell>
          <cell r="B1800" t="str">
            <v>TORNEIRA DE BÓIA REAL 2" COM BALAO PLASTICO - FORNECIMENTO E INSTALACAO</v>
          </cell>
          <cell r="C1800" t="str">
            <v>UN</v>
          </cell>
          <cell r="D1800">
            <v>95.23</v>
          </cell>
        </row>
        <row r="1801">
          <cell r="A1801">
            <v>74104</v>
          </cell>
          <cell r="B1801" t="str">
            <v>CAIXA DE INSPECAO OU PASSAGEM 60X60CM TAMPA DE CONCRETO</v>
          </cell>
          <cell r="C1801" t="str">
            <v/>
          </cell>
          <cell r="D1801" t="str">
            <v/>
          </cell>
        </row>
        <row r="1802">
          <cell r="A1802" t="str">
            <v>74104/001</v>
          </cell>
          <cell r="B1802" t="str">
            <v>CAIXA DE INSPEÇÃO EM ALVENARIA DE TIJOLO MACIÇO 60X60X60CM, REVESTIDAINTERNAMENTO COM BARRA LISA (CIMENTO E AREIA, TRAÇO 1:4) E=2,0CM, COMTAMPA PRÉ-MOLDADA DE CONCRETO E FUNDO DE CONCRETO 15MPA TIPO C - ESCAVAÇÃO E CONFECÇÃO</v>
          </cell>
          <cell r="C1802" t="str">
            <v>UN</v>
          </cell>
          <cell r="D1802">
            <v>84.64</v>
          </cell>
        </row>
        <row r="1803">
          <cell r="A1803">
            <v>74166</v>
          </cell>
          <cell r="B1803" t="str">
            <v>CAIXA DE PASSAGEM (INSPECAO) PRE-MOLDADA DN 60 CM</v>
          </cell>
          <cell r="C1803" t="str">
            <v/>
          </cell>
          <cell r="D1803" t="str">
            <v/>
          </cell>
        </row>
        <row r="1804">
          <cell r="A1804" t="str">
            <v>74166/001</v>
          </cell>
          <cell r="B1804" t="str">
            <v>CAIXA DE INSPEÇÃO EM CONCRETO PRÉ-MOLDADO DN 60MM COM TAMPA H= 60CM -FORNECIMENTO E INSTALACAO</v>
          </cell>
          <cell r="C1804" t="str">
            <v>UN</v>
          </cell>
          <cell r="D1804">
            <v>91.56</v>
          </cell>
        </row>
        <row r="1805">
          <cell r="A1805" t="str">
            <v>74166/002</v>
          </cell>
          <cell r="B1805" t="str">
            <v>CAIXA DE INSPECAO EM ANEL DE CONCRETO PRE MOLDADO, COM 950MM DE ALTURATOTAL. ANEIS COM ESP=50MM, DIAM.=600MM. EXCLUSIVE TAMPAO E ESCAVACAO- FORNECIMENTO E INSTALACAO</v>
          </cell>
          <cell r="C1805" t="str">
            <v>UN</v>
          </cell>
          <cell r="D1805">
            <v>115.08</v>
          </cell>
        </row>
        <row r="1806">
          <cell r="A1806">
            <v>74225</v>
          </cell>
          <cell r="B1806" t="str">
            <v>CAIXA GORDURA PVC</v>
          </cell>
          <cell r="C1806" t="str">
            <v/>
          </cell>
          <cell r="D1806" t="str">
            <v/>
          </cell>
        </row>
        <row r="1807">
          <cell r="A1807" t="str">
            <v>74225/001</v>
          </cell>
          <cell r="B1807" t="str">
            <v>CAIXA DE GORDURA EM PVC 250X230X75MM, COM TAMPA E PORTA-TAMPA - FORNECIMENTO E INSTALACAO</v>
          </cell>
          <cell r="C1807" t="str">
            <v>UN</v>
          </cell>
          <cell r="D1807">
            <v>55.74</v>
          </cell>
        </row>
        <row r="1808">
          <cell r="A1808">
            <v>182</v>
          </cell>
          <cell r="B1808" t="str">
            <v>RALOS/CAIXA SIFONADA</v>
          </cell>
          <cell r="C1808" t="str">
            <v/>
          </cell>
          <cell r="D1808" t="str">
            <v/>
          </cell>
        </row>
        <row r="1809">
          <cell r="A1809">
            <v>40777</v>
          </cell>
          <cell r="B1809" t="str">
            <v>CAIXA SIFONADA PVC 150X150X50MM COM GRELHA REDONDA BRANCA - FORNECIMENTO E INSTALACAO</v>
          </cell>
          <cell r="C1809" t="str">
            <v>UN</v>
          </cell>
          <cell r="D1809">
            <v>25.06</v>
          </cell>
        </row>
        <row r="1810">
          <cell r="A1810">
            <v>72292</v>
          </cell>
          <cell r="B1810" t="str">
            <v>CAIXA SIFONADA EM PVC 100X100X50MM SIMPLES - FORNECIMENTO E INSTALAÇÃO</v>
          </cell>
          <cell r="C1810" t="str">
            <v>UN</v>
          </cell>
          <cell r="D1810">
            <v>25.82</v>
          </cell>
        </row>
        <row r="1811">
          <cell r="A1811">
            <v>72684</v>
          </cell>
          <cell r="B1811" t="str">
            <v>RALO SECO DE PVC 100X100MM SIMPLES - FORNECIMENTO E INSTALACAO</v>
          </cell>
          <cell r="C1811" t="str">
            <v>UN</v>
          </cell>
          <cell r="D1811">
            <v>12.44</v>
          </cell>
        </row>
        <row r="1812">
          <cell r="A1812">
            <v>72685</v>
          </cell>
          <cell r="B1812" t="str">
            <v>RALO SIFONADO DE PVC 100X100MM SIMPLES - FORNECIMENTO E INSTALACAO</v>
          </cell>
          <cell r="C1812" t="str">
            <v>UN</v>
          </cell>
          <cell r="D1812">
            <v>14.35</v>
          </cell>
        </row>
        <row r="1813">
          <cell r="A1813">
            <v>183</v>
          </cell>
          <cell r="B1813" t="str">
            <v>APARELHOS SANITARIOS, LOUCAS, METAIS E OUTROS</v>
          </cell>
          <cell r="C1813" t="str">
            <v/>
          </cell>
          <cell r="D1813" t="str">
            <v/>
          </cell>
        </row>
        <row r="1814">
          <cell r="A1814">
            <v>6004</v>
          </cell>
          <cell r="B1814" t="str">
            <v>PAPELEIRA DE LOUCA BRANCA - FORNECIMENTO E INSTALACAO</v>
          </cell>
          <cell r="C1814" t="str">
            <v>UN</v>
          </cell>
          <cell r="D1814">
            <v>36.130000000000003</v>
          </cell>
        </row>
        <row r="1815">
          <cell r="A1815">
            <v>6007</v>
          </cell>
          <cell r="B1815" t="str">
            <v>SABONETEIRA DE LOUCA BRANCA 7,5X15CM - FORNECIMENTO E INSTALACAO</v>
          </cell>
          <cell r="C1815" t="str">
            <v>UN</v>
          </cell>
          <cell r="D1815">
            <v>29.76</v>
          </cell>
        </row>
        <row r="1816">
          <cell r="A1816">
            <v>6008</v>
          </cell>
          <cell r="B1816" t="str">
            <v>CABIDE DE LOUCA BRANCA SIMPLES TIPO GANCHO - FORNECIMENTO E INSTALACAO</v>
          </cell>
          <cell r="C1816" t="str">
            <v>UN</v>
          </cell>
          <cell r="D1816">
            <v>25.24</v>
          </cell>
        </row>
        <row r="1817">
          <cell r="A1817">
            <v>6009</v>
          </cell>
          <cell r="B1817" t="str">
            <v>LAVATORIO EM LOUCA BRANCA, SEM COLUNA PADRAO POPULAR, COM TORNEIRA CROMADA POPULAR , SIFAO,VALVULA E ENGATE PLASTICO</v>
          </cell>
          <cell r="C1817" t="str">
            <v>UN</v>
          </cell>
          <cell r="D1817">
            <v>117.02</v>
          </cell>
        </row>
        <row r="1818">
          <cell r="A1818">
            <v>6021</v>
          </cell>
          <cell r="B1818" t="str">
            <v>VASO SANITARIO SIFONADO LOUÇA BRANCA PADRAO POPULAR, COM CONJUNTO PARAFIXAÇAO PARA VASO SANITÁRIO COM PARAFUSO, ARRUELA E BUCHA - FORNECIMENTO E INSTALACAO</v>
          </cell>
          <cell r="C1818" t="str">
            <v>UN</v>
          </cell>
          <cell r="D1818">
            <v>119.07</v>
          </cell>
        </row>
        <row r="1819">
          <cell r="A1819">
            <v>6024</v>
          </cell>
          <cell r="B1819" t="str">
            <v>CAIXA DE DESCARGA PLASTICA EXTERNA COMPLETA,CAPACIDADE 9L COM TUBO DEDESCARGA, ENGATE FLEXIVEL, BOIA E SUPORTE PARA FIXAÇÃO, BOLSA DE LIGAÇÃO EM PVC FLEXÍVEL E CONJUNTO PARA FIXACAO DE CAIXA DE DESCARGA - FORNECIMENTO E INSTALACAO</v>
          </cell>
          <cell r="C1819" t="str">
            <v>UN</v>
          </cell>
          <cell r="D1819">
            <v>51.36</v>
          </cell>
        </row>
        <row r="1820">
          <cell r="A1820">
            <v>6031</v>
          </cell>
          <cell r="B1820" t="str">
            <v>BANCA (TAMPO) DE MARMORE SINTETICO 120X60CM COM CUBA, VALVULA EM PLASTICO BRANCO 1", SIFAO PLASTICO TIPO COPO 1" E TORNEIRA CROMADA LONGA 1/2" OU 3/4" PARA PIA PADRAO POPULAR - FORNECIMENTO E INSTALACAO</v>
          </cell>
          <cell r="C1820" t="str">
            <v>UN</v>
          </cell>
          <cell r="D1820">
            <v>157.99</v>
          </cell>
        </row>
        <row r="1821">
          <cell r="A1821">
            <v>6043</v>
          </cell>
          <cell r="B1821" t="str">
            <v>BANCA (TAMPO) DE MARMORITE, GRANILITE OU GRANITITA 120X60CM COM CUBA,VALVULA EM PLASTICO BRANCO 1”, SIFAO PLASTICO TIPO COPO 1” E TORNEIRACROMADA LONGA 1/2” OU 3/4” PARA PIA PADRAO POPULAR - FORNECIMENTO E INSTALACAO</v>
          </cell>
          <cell r="C1821" t="str">
            <v>UN</v>
          </cell>
          <cell r="D1821">
            <v>168.45</v>
          </cell>
        </row>
        <row r="1822">
          <cell r="A1822">
            <v>6049</v>
          </cell>
          <cell r="B1822" t="str">
            <v>TANQUE SIMPLES PRE-MOLDADO DE CONCRETO COM VALVULA EM PLASTICO BRANCO1.1/4"X1.1/2", SIFAO PLASTICO TIPO COPO 1.1/4" E TORNEIRA DE METAL AMARELO CURTA 1/2" OU 3/4" PARA TANQUE - FORNECIMENTO E INSTALACAO</v>
          </cell>
          <cell r="C1822" t="str">
            <v>UN</v>
          </cell>
          <cell r="D1822">
            <v>131.4</v>
          </cell>
        </row>
        <row r="1823">
          <cell r="A1823">
            <v>6052</v>
          </cell>
          <cell r="B1823" t="str">
            <v>TANQUE DE MARMORE SINTETICO 22 LITROS COM VALVULA EM PLASTICO BRANCO 1.1/4"X1.1/2", SIFAO PLASTICO TIPO COPO 1.1/4" E TORNEIRA DE METAL AMARELO CURTA 1/2" OU 3/4" PARA TANQUE - FORNECIMENTO E INSTALACAO</v>
          </cell>
          <cell r="C1823" t="str">
            <v>UN</v>
          </cell>
          <cell r="D1823">
            <v>136.41</v>
          </cell>
        </row>
        <row r="1824">
          <cell r="A1824">
            <v>68061</v>
          </cell>
          <cell r="B1824" t="str">
            <v>CHUVEIRO PLASTICO BRANCO SIMPLES - FORNECIMENTO E INSTALACAO</v>
          </cell>
          <cell r="C1824" t="str">
            <v>UN</v>
          </cell>
          <cell r="D1824">
            <v>9.73</v>
          </cell>
        </row>
        <row r="1825">
          <cell r="A1825">
            <v>72739</v>
          </cell>
          <cell r="B1825" t="str">
            <v>VASO SANITARIO INFANTIL SIFONADO, PARA VALVULA DE DESCARGA, EM LOUCA BRANCA, COM ACESSORIOS, INCLUSIVE ASSENTO PLASTICO, BOLSA DE BORRACHA PARA LIGACAO, TUBO PVC LIGACAO - FORNECIMENTO E INSTALACAO</v>
          </cell>
          <cell r="C1825" t="str">
            <v>UN</v>
          </cell>
          <cell r="D1825">
            <v>171.18</v>
          </cell>
        </row>
        <row r="1826">
          <cell r="A1826">
            <v>73628</v>
          </cell>
          <cell r="B1826" t="str">
            <v>BACIA TURCA C/TUBO DE LIGACAO - 50508</v>
          </cell>
          <cell r="C1826" t="str">
            <v>UN</v>
          </cell>
          <cell r="D1826">
            <v>138.05000000000001</v>
          </cell>
        </row>
        <row r="1827">
          <cell r="A1827">
            <v>73911</v>
          </cell>
          <cell r="B1827" t="str">
            <v>APARELHOS DE ACO INOXIDAVEL</v>
          </cell>
          <cell r="C1827" t="str">
            <v/>
          </cell>
          <cell r="D1827" t="str">
            <v/>
          </cell>
        </row>
        <row r="1828">
          <cell r="A1828" t="str">
            <v>73911/001</v>
          </cell>
          <cell r="B1828" t="str">
            <v>CUBA ACO INOXIDAVEL 40,0X34,0X11,5 CM, COM SIFAO EM METAL CROMADO 1.1/2X1.1/2", VALVULA EM METAL CROMADO TIPO AMERICANA 3.1/2"X1.1/2" PARA PIA - FORNECIMENTO E INSTALACAO</v>
          </cell>
          <cell r="C1828" t="str">
            <v>UN</v>
          </cell>
          <cell r="D1828">
            <v>142.77000000000001</v>
          </cell>
        </row>
        <row r="1829">
          <cell r="A1829" t="str">
            <v>73911/002</v>
          </cell>
          <cell r="B1829" t="str">
            <v>CUBA ACO INOXIDAVEL 56,0X33,0X11,5 CM, COM SIFAO EM METAL CROMADO 1.1/2X1.1/2", VALVULA EM METAL CROMADO TIPO AMERICANA 3.1/2"X1.1/2" PARA PIA - FORNECIMENTO E INSTALACAO</v>
          </cell>
          <cell r="C1829" t="str">
            <v>UN</v>
          </cell>
          <cell r="D1829">
            <v>151.28</v>
          </cell>
        </row>
        <row r="1830">
          <cell r="A1830">
            <v>73913</v>
          </cell>
          <cell r="B1830" t="str">
            <v>BALCAO DE PIA EM RESILINEA 1,2 X 0,6 M C/SIFAO PLASTICO(PIA DE COZINHA EM GRANILITE/MARMORITE)</v>
          </cell>
          <cell r="C1830" t="str">
            <v/>
          </cell>
          <cell r="D1830" t="str">
            <v/>
          </cell>
        </row>
        <row r="1831">
          <cell r="A1831" t="str">
            <v>73913/001</v>
          </cell>
          <cell r="B1831" t="str">
            <v>BANCADA (TAMPO) COM CUBA EM MARMORITE, GRANILITE OU GRANITINA 120X60CMPARA PIA - FORNECIMENTO E INSTALACAO</v>
          </cell>
          <cell r="C1831" t="str">
            <v>UN</v>
          </cell>
          <cell r="D1831">
            <v>96.56</v>
          </cell>
        </row>
        <row r="1832">
          <cell r="A1832">
            <v>73947</v>
          </cell>
          <cell r="B1832" t="str">
            <v>APARELHOS DE LOUCA - FORNECIMENTO E/OU COLOCACAO</v>
          </cell>
          <cell r="C1832" t="str">
            <v/>
          </cell>
          <cell r="D1832" t="str">
            <v/>
          </cell>
        </row>
        <row r="1833">
          <cell r="A1833" t="str">
            <v>73947/001</v>
          </cell>
          <cell r="B1833" t="str">
            <v>LAVATORIO LOUCA BR MEDIO LUXO C/LADRAO MED 55X45 RABICHO CROMADO DE1/2", C/COLUNA INCL ACESSORIOS DE FIXACAO.FERRAGENS EM METAL CROMADOSIFAO 1680 DE 1"X1.1/4" APARELHO MISTURADOR 1875/C45 C/AREJADOR VALVULA DE ESCOAMENTO 1603 RABICHO EM PVC. FORN</v>
          </cell>
          <cell r="C1833" t="str">
            <v>UN</v>
          </cell>
          <cell r="D1833">
            <v>327.33999999999997</v>
          </cell>
        </row>
        <row r="1834">
          <cell r="A1834" t="str">
            <v>73947/002</v>
          </cell>
          <cell r="B1834" t="str">
            <v>LAVATORIO LOUCA BR EMBUTIR(CUBA) MEDIO LUXO S/LADRAO 52X39CM FERRAGENS EM METAL CROMADO SIFAO 1680 1"X1.1/4" TORNEIRA DE PRESSAO 1193DE 1/2" E VALVULA DE ESCOAMENTO 1600 RABICHO EM PVC FORNECIMENTO</v>
          </cell>
          <cell r="C1834" t="str">
            <v>UN</v>
          </cell>
          <cell r="D1834">
            <v>160.61000000000001</v>
          </cell>
        </row>
        <row r="1835">
          <cell r="A1835" t="str">
            <v>73947/003</v>
          </cell>
          <cell r="B1835" t="str">
            <v>TANQUE LOUCA BRANCA C/COLUNA MED 56X48CM (EM TORNO)INCL ACESSORIOSDE FIX FERRAGENS EM METAL CROMADO TORNEIRA DE PRESSAO 1158 DE 1/2"VALVULA DE ESCOAMENTO 1605 E SIFAO 1680 DE 1.1/4"X1.1/2" - FORNEC</v>
          </cell>
          <cell r="C1835" t="str">
            <v>UN</v>
          </cell>
          <cell r="D1835">
            <v>244.31</v>
          </cell>
        </row>
        <row r="1836">
          <cell r="A1836" t="str">
            <v>73947/004</v>
          </cell>
          <cell r="B1836" t="str">
            <v>TANQUE LOUCA BRANCA C/COLUNAS E MED 60X56CM (EM TORNO)INCL ACESSORIOSDE FIX FERRAGENS EM METAL CROMADO TORNEIRA PRESSAO 1158 1/2" VALVULAESCOAMENTO 1605 E SIFAO 1680 DE 1.1/2"X1.1/2" - FORNECIMENTO</v>
          </cell>
          <cell r="C1836" t="str">
            <v>UN</v>
          </cell>
          <cell r="D1836">
            <v>241.23</v>
          </cell>
        </row>
        <row r="1837">
          <cell r="A1837" t="str">
            <v>73947/005</v>
          </cell>
          <cell r="B1837" t="str">
            <v>MICTORIO DE LOUCA BRANCA C/SIFAO INTEGRADO E MED 33X28X53CM FERRAGENSEM METAL CROMADO REGISTRO DE PRESSAO 1416 DE 1/2" E TUBO DE LIGACAO DE1/2" - FORNECIMENTO</v>
          </cell>
          <cell r="C1837" t="str">
            <v>UN</v>
          </cell>
          <cell r="D1837">
            <v>158.06</v>
          </cell>
        </row>
        <row r="1838">
          <cell r="A1838" t="str">
            <v>73947/006</v>
          </cell>
          <cell r="B1838" t="str">
            <v>LAVATORIO LOUCA BRANCA D/SOBREPOR MED LUXO C/LADRAO 53X43CM FERRAGENSE METAL CROMADO SIFAO 1680 1"X1.1/4",TORNEIRA D/PRESSAO 1193 1/2" EVALVULA DE ESCOAMENTO 1603 RABICHO EM PVC FORNECIMENTO.</v>
          </cell>
          <cell r="C1838" t="str">
            <v>UN</v>
          </cell>
          <cell r="D1838">
            <v>183.62</v>
          </cell>
        </row>
        <row r="1839">
          <cell r="A1839" t="str">
            <v>73947/007</v>
          </cell>
          <cell r="B1839" t="str">
            <v>LAVATORIO LOUCA BRANCA D/EMBUTIR(CUBA) MED LUXO 52X39CM C/LADRAO FERRAGENS EM METAL CROMADO SIFAO 1680 1"X1.1/4" TORNEIRA DE PRESSAO 1193DE 1/2" E VALVULA DE ESCOAMENTO 1603 RABICHO EM PVC FORNECIMENTO</v>
          </cell>
          <cell r="C1839" t="str">
            <v>UN</v>
          </cell>
          <cell r="D1839">
            <v>185.36</v>
          </cell>
        </row>
        <row r="1840">
          <cell r="A1840" t="str">
            <v>73947/008</v>
          </cell>
          <cell r="B1840" t="str">
            <v>LAVATORIO LOUCA BRANCA POPULAR S/LADRAO MED 47X35CM INCLUSIVE ACESSORIOS DE FIX - FORNECIMENTO</v>
          </cell>
          <cell r="C1840" t="str">
            <v>UN</v>
          </cell>
          <cell r="D1840">
            <v>33.83</v>
          </cell>
        </row>
        <row r="1841">
          <cell r="A1841" t="str">
            <v>73947/009</v>
          </cell>
          <cell r="B1841" t="str">
            <v>SABONETEIRA LOUCA BRANCA 15X15CM - FORNECIMENTO E INSTALACAO</v>
          </cell>
          <cell r="C1841" t="str">
            <v>UN</v>
          </cell>
          <cell r="D1841">
            <v>23.11</v>
          </cell>
        </row>
        <row r="1842">
          <cell r="A1842" t="str">
            <v>73947/010</v>
          </cell>
          <cell r="B1842" t="str">
            <v>PORTA-TOALHA DE LOUCA BRANCA COM BASTÃO PLASTICO - FORNECIMENTO E INSTALACAO</v>
          </cell>
          <cell r="C1842" t="str">
            <v>UN</v>
          </cell>
          <cell r="D1842">
            <v>25.05</v>
          </cell>
        </row>
        <row r="1843">
          <cell r="A1843" t="str">
            <v>73947/011</v>
          </cell>
          <cell r="B1843" t="str">
            <v>VASO SANITARIO LOUCA BRANCA CAIXA DESCARGA ACOPLADA 35X65X35CM INCL ASSENTO PLASTICO E RABICHO CROMADO EXCL COLOCACAO.</v>
          </cell>
          <cell r="C1843" t="str">
            <v>UN</v>
          </cell>
          <cell r="D1843">
            <v>221.33</v>
          </cell>
        </row>
        <row r="1844">
          <cell r="A1844" t="str">
            <v>73947/012</v>
          </cell>
          <cell r="B1844" t="str">
            <v>PORTA SABONETE LIQUIDO FORNECIMENTO</v>
          </cell>
          <cell r="C1844" t="str">
            <v>UN</v>
          </cell>
          <cell r="D1844">
            <v>23.84</v>
          </cell>
        </row>
        <row r="1845">
          <cell r="A1845">
            <v>73949</v>
          </cell>
          <cell r="B1845" t="str">
            <v>TORNEIRA PRESSAO CROMADA</v>
          </cell>
          <cell r="C1845" t="str">
            <v/>
          </cell>
          <cell r="D1845" t="str">
            <v/>
          </cell>
        </row>
        <row r="1846">
          <cell r="A1846" t="str">
            <v>73949/001</v>
          </cell>
          <cell r="B1846" t="str">
            <v>TORNEIRA CROMADA 1/2" OU 3/4" PARA JARDIM OU TANQUE, PADRAO ALTO - FORNECIMENTO E INSTALACAO</v>
          </cell>
          <cell r="C1846" t="str">
            <v>UN</v>
          </cell>
          <cell r="D1846">
            <v>55.13</v>
          </cell>
        </row>
        <row r="1847">
          <cell r="A1847" t="str">
            <v>73949/002</v>
          </cell>
          <cell r="B1847" t="str">
            <v>TORNEIRA CROMADA LONGA 1/2" OU 3/4" DE PAREDE PARA PIA, PADRAO POPULAR- FORNECIMENTO E INSTALACAO</v>
          </cell>
          <cell r="C1847" t="str">
            <v>UN</v>
          </cell>
          <cell r="D1847">
            <v>34.380000000000003</v>
          </cell>
        </row>
        <row r="1848">
          <cell r="A1848" t="str">
            <v>73949/003</v>
          </cell>
          <cell r="B1848" t="str">
            <v>TORNEIRA CROMADA LONGA 1/2" OU 3/4" DE PAREDE PARA PIA DE COZINHA COMAREJADOR, PADRAO MEDIO - FORNECIMENTO E INSTALACAO</v>
          </cell>
          <cell r="C1848" t="str">
            <v>UN</v>
          </cell>
          <cell r="D1848">
            <v>91.53</v>
          </cell>
        </row>
        <row r="1849">
          <cell r="A1849" t="str">
            <v>73949/004</v>
          </cell>
          <cell r="B1849" t="str">
            <v>TORNEIRA CROMADA TUBO MOVEL DE PAREDE 1/2" OU 3/4" PARA PIA DE COZINHA, PADRAO MEDIO - FORNECIMENTO E INSTALACAO</v>
          </cell>
          <cell r="C1849" t="str">
            <v>UN</v>
          </cell>
          <cell r="D1849">
            <v>104.68</v>
          </cell>
        </row>
        <row r="1850">
          <cell r="A1850" t="str">
            <v>73949/005</v>
          </cell>
          <cell r="B1850" t="str">
            <v>TORNEIRA CROMADA 1/2" OU 3/4" DE BANCADA PARA LAVATORIO, PADRAO POPULAR COM ENGATE FLEXIVEL EM METAL CROMADO 1/2"X30CM- FORNECIMENTO E INSTALACAO</v>
          </cell>
          <cell r="C1850" t="str">
            <v>UN</v>
          </cell>
          <cell r="D1850">
            <v>51.6</v>
          </cell>
        </row>
        <row r="1851">
          <cell r="A1851" t="str">
            <v>73949/006</v>
          </cell>
          <cell r="B1851" t="str">
            <v>TORNEIRA CROMADA MÉDIA 1/2" OU 3/4", DE PAREDE, PADRÃO POPULAR - FORNECIMENTO E INSTALACAO</v>
          </cell>
          <cell r="C1851" t="str">
            <v>UN</v>
          </cell>
          <cell r="D1851">
            <v>35.57</v>
          </cell>
        </row>
        <row r="1852">
          <cell r="A1852" t="str">
            <v>73949/007</v>
          </cell>
          <cell r="B1852" t="str">
            <v>TORNEIRA CROMADA TUBO MOVEL PARA BANCADA 1/2" OU 3/4" PARA PIA DE COZINHA, PADRAO ALTO - FORNECIMENTO E INSTALACAO</v>
          </cell>
          <cell r="C1852" t="str">
            <v>UN</v>
          </cell>
          <cell r="D1852">
            <v>174.19</v>
          </cell>
        </row>
        <row r="1853">
          <cell r="A1853" t="str">
            <v>73949/008</v>
          </cell>
          <cell r="B1853" t="str">
            <v>TORNEIRA CROMADA 1/2" OU 3/4" PARA TANQUE, PADRÃO POPULAR - FORNECIMENTO E INSTALACAO</v>
          </cell>
          <cell r="C1853" t="str">
            <v>UN</v>
          </cell>
          <cell r="D1853">
            <v>22.07</v>
          </cell>
        </row>
        <row r="1854">
          <cell r="A1854" t="str">
            <v>73949/009</v>
          </cell>
          <cell r="B1854" t="str">
            <v>TORNEIRA CROMADA 1/2" OU 3/4" PARA LAVATORIO, PADRÃO POPULAR, COM ENGATE FLEXIVEL PLASTICO 1/2"X30CM - FORNECIMENTO E INSTALACAO</v>
          </cell>
          <cell r="C1854" t="str">
            <v>UN</v>
          </cell>
          <cell r="D1854">
            <v>40.4</v>
          </cell>
        </row>
        <row r="1855">
          <cell r="A1855">
            <v>73951</v>
          </cell>
          <cell r="B1855" t="str">
            <v>SIFAO PLASTICO</v>
          </cell>
          <cell r="C1855" t="str">
            <v/>
          </cell>
          <cell r="D1855" t="str">
            <v/>
          </cell>
        </row>
        <row r="1856">
          <cell r="A1856" t="str">
            <v>73951/001</v>
          </cell>
          <cell r="B1856" t="str">
            <v>SIFAO PLASTICO PARA LAVATORIO OU PIA TIPO COPO 1.1/4" - FORNECIMENTO EINSTALACAO</v>
          </cell>
          <cell r="C1856" t="str">
            <v>UN</v>
          </cell>
          <cell r="D1856">
            <v>16.18</v>
          </cell>
        </row>
        <row r="1857">
          <cell r="A1857" t="str">
            <v>73951/002</v>
          </cell>
          <cell r="B1857" t="str">
            <v>SIFAO PLASTICO PARA LAVATORIO OU PIA TIPO COPO 1" - FORNECIMENTO E INSTALACAO</v>
          </cell>
          <cell r="C1857" t="str">
            <v>UN</v>
          </cell>
          <cell r="D1857">
            <v>16.27</v>
          </cell>
        </row>
        <row r="1858">
          <cell r="A1858">
            <v>73956</v>
          </cell>
          <cell r="B1858" t="str">
            <v>TORNEIRA PRESSAO PLASTICA</v>
          </cell>
          <cell r="C1858" t="str">
            <v/>
          </cell>
          <cell r="D1858" t="str">
            <v/>
          </cell>
        </row>
        <row r="1859">
          <cell r="A1859" t="str">
            <v>73956/001</v>
          </cell>
          <cell r="B1859" t="str">
            <v>TORNEIRA PLÁSTICA 3/4" PARA TANQUE - FORNECIMENTO E INSTALACAO</v>
          </cell>
          <cell r="C1859" t="str">
            <v>UN</v>
          </cell>
          <cell r="D1859">
            <v>13.82</v>
          </cell>
        </row>
        <row r="1860">
          <cell r="A1860" t="str">
            <v>73956/002</v>
          </cell>
          <cell r="B1860" t="str">
            <v>TORNEIRA PLASTICA 1/2” PARA PIA - FORNECIMENTO E INSTALACAO</v>
          </cell>
          <cell r="C1860" t="str">
            <v>UN</v>
          </cell>
          <cell r="D1860">
            <v>14.06</v>
          </cell>
        </row>
        <row r="1861">
          <cell r="A1861" t="str">
            <v>73956/003</v>
          </cell>
          <cell r="B1861" t="str">
            <v>TORNEIRA PLASTICA 1/2" PARA LAVATORIO COM ENGATE FLEXIVEL EM METAL CROMADO 1/2"X30CM - FORNECIMENTO E INSTALACAO</v>
          </cell>
          <cell r="C1861" t="str">
            <v>UN</v>
          </cell>
          <cell r="D1861">
            <v>30.19</v>
          </cell>
        </row>
        <row r="1862">
          <cell r="A1862">
            <v>73996</v>
          </cell>
          <cell r="B1862" t="str">
            <v>TANQUE PRE-MOLDADO CONCRETO, COMPLETO</v>
          </cell>
          <cell r="C1862" t="str">
            <v/>
          </cell>
          <cell r="D1862" t="str">
            <v/>
          </cell>
        </row>
        <row r="1863">
          <cell r="A1863" t="str">
            <v>73996/001</v>
          </cell>
          <cell r="B1863" t="str">
            <v>TANQUE SIMPLES PRE-MOLDADO DE CONCRETO COM VALVULA EM PLASTICO BRANCO1.1/4"X1.1/2", SIFAO PLASTICO TIPO COPO 1.1/4" E TORNEIRA PLASTICA 3/4" - FORNECIMENTO E INSTALACAO</v>
          </cell>
          <cell r="C1863" t="str">
            <v>UN</v>
          </cell>
          <cell r="D1863">
            <v>126.33</v>
          </cell>
        </row>
        <row r="1864">
          <cell r="A1864">
            <v>74013</v>
          </cell>
          <cell r="B1864" t="str">
            <v>BANCA MARMORE S/FURO SOBRE APOIO DE ALVENARIA/VERGA</v>
          </cell>
          <cell r="C1864" t="str">
            <v/>
          </cell>
          <cell r="D1864" t="str">
            <v/>
          </cell>
        </row>
        <row r="1865">
          <cell r="A1865" t="str">
            <v>74013/001</v>
          </cell>
          <cell r="B1865" t="str">
            <v>BANCADA DE MARMORE POLIDO BRANCO E=3,0CM, LARGURA 60CM, COM PREVISAO DE ALVENARIA E CINTA DE AMARRACAO - FORNECIMENTO E INSTALACAO</v>
          </cell>
          <cell r="C1865" t="str">
            <v>M</v>
          </cell>
          <cell r="D1865">
            <v>189.48</v>
          </cell>
        </row>
        <row r="1866">
          <cell r="A1866">
            <v>74014</v>
          </cell>
          <cell r="B1866" t="str">
            <v>VALVULA CROMADA P/PIA, LAVATORIO, TANQUE</v>
          </cell>
          <cell r="C1866" t="str">
            <v/>
          </cell>
          <cell r="D1866" t="str">
            <v/>
          </cell>
        </row>
        <row r="1867">
          <cell r="A1867" t="str">
            <v>74014/001</v>
          </cell>
          <cell r="B1867" t="str">
            <v>VALVULA EM METAL CROMADO 3.1/2"X1.1/2" - FORNECIMENTO E INSTALACAO</v>
          </cell>
          <cell r="C1867" t="str">
            <v>UN</v>
          </cell>
          <cell r="D1867">
            <v>29</v>
          </cell>
        </row>
        <row r="1868">
          <cell r="A1868" t="str">
            <v>74014/002</v>
          </cell>
          <cell r="B1868" t="str">
            <v>VALVULA EM PLASTICO CROMADO 1" PARA LAVATORIO - FORNECIMENTO E INSTALACAO</v>
          </cell>
          <cell r="C1868" t="str">
            <v>UN</v>
          </cell>
          <cell r="D1868">
            <v>9.67</v>
          </cell>
        </row>
        <row r="1869">
          <cell r="A1869">
            <v>74049</v>
          </cell>
          <cell r="B1869" t="str">
            <v>PRATELEIRA MARMORE</v>
          </cell>
          <cell r="C1869" t="str">
            <v/>
          </cell>
          <cell r="D1869" t="str">
            <v/>
          </cell>
        </row>
        <row r="1870">
          <cell r="A1870" t="str">
            <v>74049/001</v>
          </cell>
          <cell r="B1870" t="str">
            <v>MARMORE BRANCO POLIDO PARA BANCADA (TAMPO) E=3CM, LARGURA 55CM ENGASTADA NA PAREDE - FORNECIMENTO E INSTALACAO</v>
          </cell>
          <cell r="C1870" t="str">
            <v>M</v>
          </cell>
          <cell r="D1870">
            <v>163.95</v>
          </cell>
        </row>
        <row r="1871">
          <cell r="A1871" t="str">
            <v>74049/002</v>
          </cell>
          <cell r="B1871" t="str">
            <v>MARMORE BRANCO POLIDO PARA BANCADA (TAMPO) E=3CM, LARGURA 60CM ENGASTADA NA PAREDE - FORNECIMENTO E INSTALACAO</v>
          </cell>
          <cell r="C1871" t="str">
            <v>M</v>
          </cell>
          <cell r="D1871">
            <v>175.92</v>
          </cell>
        </row>
        <row r="1872">
          <cell r="A1872" t="str">
            <v>74049/003</v>
          </cell>
          <cell r="B1872" t="str">
            <v>MARMORE BRANCO POLIDO PARA BANCADA (TAMPO) E=3CM, LARGURA 40CM ENGASTADA NA PAREDE - FORNECIMENTO E INSTALACAO</v>
          </cell>
          <cell r="C1872" t="str">
            <v>M</v>
          </cell>
          <cell r="D1872">
            <v>128.04</v>
          </cell>
        </row>
        <row r="1873">
          <cell r="A1873" t="str">
            <v>74049/004</v>
          </cell>
          <cell r="B1873" t="str">
            <v>MARMORE BRANCO POLIDO PARA BANCADA (TAMPO) E=3CM, LARGURA 30CM ENGASTADA NA PAREDE - FORNECIMENTO E INSTALACAO</v>
          </cell>
          <cell r="C1873" t="str">
            <v>M</v>
          </cell>
          <cell r="D1873">
            <v>104.1</v>
          </cell>
        </row>
        <row r="1874">
          <cell r="A1874">
            <v>74050</v>
          </cell>
          <cell r="B1874" t="str">
            <v>BANCA ACO INOX C/CUBA EM PAREDE,SEM COMPLEMENTOS (SIFAO/VALV/TORN)</v>
          </cell>
          <cell r="C1874" t="str">
            <v/>
          </cell>
          <cell r="D1874" t="str">
            <v/>
          </cell>
        </row>
        <row r="1875">
          <cell r="A1875" t="str">
            <v>74050/001</v>
          </cell>
          <cell r="B1875" t="str">
            <v>PIA ACO INOXIDAVEL 120X60CM COM 1 CUBA - FORNECIMENTO E INSTALACAO</v>
          </cell>
          <cell r="C1875" t="str">
            <v>UN</v>
          </cell>
          <cell r="D1875">
            <v>164.54</v>
          </cell>
        </row>
        <row r="1876">
          <cell r="A1876" t="str">
            <v>74050/002</v>
          </cell>
          <cell r="B1876" t="str">
            <v>PIA ACO INOXIDAVEL 200X60CM COM 2 CUBAS - FORNECIMENTO E INSTALACAO</v>
          </cell>
          <cell r="C1876" t="str">
            <v>UN</v>
          </cell>
          <cell r="D1876">
            <v>318.45999999999998</v>
          </cell>
        </row>
        <row r="1877">
          <cell r="A1877">
            <v>74055</v>
          </cell>
          <cell r="B1877" t="str">
            <v>TANQUE MARMORE SINTETICA CAP=22L S/COMPLEMENTOS</v>
          </cell>
          <cell r="C1877" t="str">
            <v/>
          </cell>
          <cell r="D1877" t="str">
            <v/>
          </cell>
        </row>
        <row r="1878">
          <cell r="A1878" t="str">
            <v>74055/001</v>
          </cell>
          <cell r="B1878" t="str">
            <v>TANQUE MARMORE SINTETICO 22 LITROS, COM CONJUNTO PARA FIXACAO - FORNECIMENTO E INSTALACAO</v>
          </cell>
          <cell r="C1878" t="str">
            <v>UN</v>
          </cell>
          <cell r="D1878">
            <v>95.35</v>
          </cell>
        </row>
        <row r="1879">
          <cell r="A1879" t="str">
            <v>74055/002</v>
          </cell>
          <cell r="B1879" t="str">
            <v>TANQUE MARMORE SINTETICO 22 LITROS, COM VALVULA EM PLASTICO BRANCO 1.1/4" X 1.1/2" CONJUNTO PARA FIXACAO- FORNECIMENTO E INSTALACAO</v>
          </cell>
          <cell r="C1879" t="str">
            <v>UN</v>
          </cell>
          <cell r="D1879">
            <v>101.84</v>
          </cell>
        </row>
        <row r="1880">
          <cell r="A1880">
            <v>74056</v>
          </cell>
          <cell r="B1880" t="str">
            <v>BANCA/CUBA RESINA SINTETICA</v>
          </cell>
          <cell r="C1880" t="str">
            <v/>
          </cell>
          <cell r="D1880" t="str">
            <v/>
          </cell>
        </row>
        <row r="1881">
          <cell r="A1881" t="str">
            <v>74056/001</v>
          </cell>
          <cell r="B1881" t="str">
            <v>BANCADA (TAMPO) MARMORE SINTETICO 120X60CM COM CUBA - FORNECIMENTO E INSTALACAO</v>
          </cell>
          <cell r="C1881" t="str">
            <v>UN</v>
          </cell>
          <cell r="D1881">
            <v>103.34</v>
          </cell>
        </row>
        <row r="1882">
          <cell r="A1882" t="str">
            <v>74056/002</v>
          </cell>
          <cell r="B1882" t="str">
            <v>BANCADA (TAMPO) MARMORE SINTETICO 150X50CM COM CUBA - FORNECIMENTO E INSTALACAO</v>
          </cell>
          <cell r="C1882" t="str">
            <v>UN</v>
          </cell>
          <cell r="D1882">
            <v>134.80000000000001</v>
          </cell>
        </row>
        <row r="1883">
          <cell r="A1883" t="str">
            <v>74056/003</v>
          </cell>
          <cell r="B1883" t="str">
            <v>BANCA DE MARMORE SINTETICO 120X60CM COM CUBA, COM SIFAO PLASTICO TIPOCOPO 1.1/4" E VALVULA PLASTICO CROMADO TIPO AMERICANA 3.1/2"X1.1/2" -FORNECIMENTO E INSTALACAO</v>
          </cell>
          <cell r="C1883" t="str">
            <v>UN</v>
          </cell>
          <cell r="D1883">
            <v>126.01</v>
          </cell>
        </row>
        <row r="1884">
          <cell r="A1884">
            <v>74057</v>
          </cell>
          <cell r="B1884" t="str">
            <v>LAVATORIO SUSPENSO</v>
          </cell>
          <cell r="C1884" t="str">
            <v/>
          </cell>
          <cell r="D1884" t="str">
            <v/>
          </cell>
        </row>
        <row r="1885">
          <cell r="A1885" t="str">
            <v>74057/001</v>
          </cell>
          <cell r="B1885" t="str">
            <v>LAVATORIO LOUCA BRANCA SUSPENSO 29,5 X 39,0CM, PADRAO POPULAR, COM CONJUNTO PARA FIXACAO - FORNECIMENTO E INSTALACAO</v>
          </cell>
          <cell r="C1885" t="str">
            <v>UN</v>
          </cell>
          <cell r="D1885">
            <v>58.38</v>
          </cell>
        </row>
        <row r="1886">
          <cell r="A1886" t="str">
            <v>74057/002</v>
          </cell>
          <cell r="B1886" t="str">
            <v>LAVATORIO LOUCA BRANCA SUSPENSO 29,5 X 39,0CM, PADRAO POPULAR, COM SIFAO PLASTICO TIPO COPO 1", VALVULA EM PLASTICO BRANCO 1" E CONJUNTO PARA FIXACAO- FORNECIMENTO E INSTALACAO</v>
          </cell>
          <cell r="C1886" t="str">
            <v>UN</v>
          </cell>
          <cell r="D1886">
            <v>81.14</v>
          </cell>
        </row>
        <row r="1887">
          <cell r="A1887">
            <v>74101</v>
          </cell>
          <cell r="B1887" t="str">
            <v>BACIA SANITARIA, ASSENTO PLASTICO, CAIXA DE DESCARGA PVC DE SOBREPOR,ENGATE PLASTICO, TUBO DE DESCIDA E BOLSA DE BORRACHA</v>
          </cell>
          <cell r="C1887" t="str">
            <v/>
          </cell>
          <cell r="D1887" t="str">
            <v/>
          </cell>
        </row>
        <row r="1888">
          <cell r="A1888" t="str">
            <v>74101/001</v>
          </cell>
          <cell r="B1888" t="str">
            <v>VASO SANITARIO, ASSENTO PLASTICO, CAIXA DE DESCARGA PVC DE SOBREPOR,ENGATE PLASTICO, TUBO DE DESCIDA E BOLSA DE BORRACHA</v>
          </cell>
          <cell r="C1888" t="str">
            <v>UN</v>
          </cell>
          <cell r="D1888">
            <v>172.1</v>
          </cell>
        </row>
        <row r="1889">
          <cell r="A1889">
            <v>74113</v>
          </cell>
          <cell r="B1889" t="str">
            <v>TAMPO P/VASO SANITARIO</v>
          </cell>
          <cell r="C1889" t="str">
            <v/>
          </cell>
          <cell r="D1889" t="str">
            <v/>
          </cell>
        </row>
        <row r="1890">
          <cell r="A1890" t="str">
            <v>74113/001</v>
          </cell>
          <cell r="B1890" t="str">
            <v>ASSENTO PARA VASO SANITARIO INFANTIL DE PLASTICO - FORNECIMENTO E INSTALACAO</v>
          </cell>
          <cell r="C1890" t="str">
            <v>UN</v>
          </cell>
          <cell r="D1890">
            <v>18.79</v>
          </cell>
        </row>
        <row r="1891">
          <cell r="A1891">
            <v>74123</v>
          </cell>
          <cell r="B1891" t="str">
            <v>APARELHO MISTURADOR</v>
          </cell>
          <cell r="C1891" t="str">
            <v/>
          </cell>
          <cell r="D1891" t="str">
            <v/>
          </cell>
        </row>
        <row r="1892">
          <cell r="A1892" t="str">
            <v>74123/001</v>
          </cell>
          <cell r="B1892" t="str">
            <v>APARELHO MISTURADOR CROMADO PARA LAVATORIO COM ENGATE FLEXIVEL EM METAL CROMADO 1/2"X30CM - FORNECIMENTO E INSTALACAO</v>
          </cell>
          <cell r="C1892" t="str">
            <v>UN</v>
          </cell>
          <cell r="D1892">
            <v>247.57</v>
          </cell>
        </row>
        <row r="1893">
          <cell r="A1893" t="str">
            <v>74123/002</v>
          </cell>
          <cell r="B1893" t="str">
            <v>APARELHO MISTURADOR CROMADO PARA BIDE COM DUCHA COM ENGATE FLEXIVEL EMMETAL CROMADO 1/2"X30CM - FORNECIMENTO E INSTALACAO</v>
          </cell>
          <cell r="C1893" t="str">
            <v>UN</v>
          </cell>
          <cell r="D1893">
            <v>274.92</v>
          </cell>
        </row>
        <row r="1894">
          <cell r="A1894" t="str">
            <v>74123/003</v>
          </cell>
          <cell r="B1894" t="str">
            <v>APARELHO MISTURADOR CROMADO PARA PIA - FORNECIMENTO E INSTALACAO</v>
          </cell>
          <cell r="C1894" t="str">
            <v>UN</v>
          </cell>
          <cell r="D1894">
            <v>293.26</v>
          </cell>
        </row>
        <row r="1895">
          <cell r="A1895">
            <v>74126</v>
          </cell>
          <cell r="B1895" t="str">
            <v>BANCA GRANITO</v>
          </cell>
          <cell r="C1895" t="str">
            <v/>
          </cell>
          <cell r="D1895" t="str">
            <v/>
          </cell>
        </row>
        <row r="1896">
          <cell r="A1896" t="str">
            <v>74126/001</v>
          </cell>
          <cell r="B1896" t="str">
            <v>GRANITO CINZA POLIDO PARA BANCADA E=2,5 CM, LARGURA 60CM - FORNECIMENTO E INSTALACAO</v>
          </cell>
          <cell r="C1896" t="str">
            <v>M</v>
          </cell>
          <cell r="D1896">
            <v>124.73</v>
          </cell>
        </row>
        <row r="1897">
          <cell r="A1897" t="str">
            <v>74126/002</v>
          </cell>
          <cell r="B1897" t="str">
            <v>GRANITO AMENDOA POLIDO PARA BANCADA E=2,0 CM, LARGURA 60CM - FORNECIMENTO E INSTALACAO</v>
          </cell>
          <cell r="C1897" t="str">
            <v>M</v>
          </cell>
          <cell r="D1897">
            <v>146.72999999999999</v>
          </cell>
        </row>
        <row r="1898">
          <cell r="A1898">
            <v>74127</v>
          </cell>
          <cell r="B1898" t="str">
            <v>VALVULA PLASTICA P/PIA, LAVATORIO, TANQUE</v>
          </cell>
          <cell r="C1898" t="str">
            <v/>
          </cell>
          <cell r="D1898" t="str">
            <v/>
          </cell>
        </row>
        <row r="1899">
          <cell r="A1899" t="str">
            <v>74127/001</v>
          </cell>
          <cell r="B1899" t="str">
            <v>VALVULA EM PLASTICO BRANCO 1" PARA PIA, TANQUE OU LAVATORIO SEM LADRAO- FORNECIMENTO E INSTALACAO</v>
          </cell>
          <cell r="C1899" t="str">
            <v>UN</v>
          </cell>
          <cell r="D1899">
            <v>6.26</v>
          </cell>
        </row>
        <row r="1900">
          <cell r="A1900" t="str">
            <v>74127/002</v>
          </cell>
          <cell r="B1900" t="str">
            <v>VALVULA EM PLASTICO BRANCO 1" PARA LAVATORIO COM LADRAO - FORNECIMENTOE INSTALACAO</v>
          </cell>
          <cell r="C1900" t="str">
            <v>UN</v>
          </cell>
          <cell r="D1900">
            <v>6.48</v>
          </cell>
        </row>
        <row r="1901">
          <cell r="A1901" t="str">
            <v>74127/003</v>
          </cell>
          <cell r="B1901" t="str">
            <v>VALVULA EM PLASTICO BRANCO 1.1/2"X1.1/4" PARA TANQUE - FORNECIMENTO EINSTALACAO</v>
          </cell>
          <cell r="C1901" t="str">
            <v>UN</v>
          </cell>
          <cell r="D1901">
            <v>6.48</v>
          </cell>
        </row>
        <row r="1902">
          <cell r="A1902">
            <v>74128</v>
          </cell>
          <cell r="B1902" t="str">
            <v>SIFAO CROMADO</v>
          </cell>
          <cell r="C1902" t="str">
            <v/>
          </cell>
          <cell r="D1902" t="str">
            <v/>
          </cell>
        </row>
        <row r="1903">
          <cell r="A1903" t="str">
            <v>74128/001</v>
          </cell>
          <cell r="B1903" t="str">
            <v>SIFAO EM METAL CROMADO 1.1/2"X2" - FORNECIMENTO E INSTALACAO</v>
          </cell>
          <cell r="C1903" t="str">
            <v>UN</v>
          </cell>
          <cell r="D1903">
            <v>73.78</v>
          </cell>
        </row>
        <row r="1904">
          <cell r="A1904" t="str">
            <v>74128/002</v>
          </cell>
          <cell r="B1904" t="str">
            <v>SIFAO EM METAL CROMADO 1"X1.1/2" - FORNECIMENTO E INSTALACAO</v>
          </cell>
          <cell r="C1904" t="str">
            <v>UN</v>
          </cell>
          <cell r="D1904">
            <v>59.54</v>
          </cell>
        </row>
        <row r="1905">
          <cell r="A1905" t="str">
            <v>74128/003</v>
          </cell>
          <cell r="B1905" t="str">
            <v>SIFAO EM METAL CROMADO 1"X1.1/4" - FORNECIMENTO E INSTALACAO</v>
          </cell>
          <cell r="C1905" t="str">
            <v>UN</v>
          </cell>
          <cell r="D1905">
            <v>78.44</v>
          </cell>
        </row>
        <row r="1906">
          <cell r="A1906">
            <v>74129</v>
          </cell>
          <cell r="B1906" t="str">
            <v>CUBA DE ACO INOXIDAVEL S/COMPLEMENTOS</v>
          </cell>
          <cell r="C1906" t="str">
            <v/>
          </cell>
          <cell r="D1906" t="str">
            <v/>
          </cell>
        </row>
        <row r="1907">
          <cell r="A1907" t="str">
            <v>74129/001</v>
          </cell>
          <cell r="B1907" t="str">
            <v>CUBA DE ACO INOXIDAVEL 46,5X30,0X11,5CM - FORNECIMENTO E INSTALACAO</v>
          </cell>
          <cell r="C1907" t="str">
            <v>UN</v>
          </cell>
          <cell r="D1907">
            <v>63.76</v>
          </cell>
        </row>
        <row r="1908">
          <cell r="A1908" t="str">
            <v>74129/002</v>
          </cell>
          <cell r="B1908" t="str">
            <v>CUBA DE ACO INOXIDAVEL 56,0X33,0X11,5CM - FORNECIMENTO E INSTALACAO</v>
          </cell>
          <cell r="C1908" t="str">
            <v>UN</v>
          </cell>
          <cell r="D1908">
            <v>72.489999999999995</v>
          </cell>
        </row>
        <row r="1909">
          <cell r="A1909" t="str">
            <v>74129/003</v>
          </cell>
          <cell r="B1909" t="str">
            <v>CUBA DE ACO INOXIDAVEL 40,0X34,0X11,5CM - FORNECIMENTO E INSTALACAO</v>
          </cell>
          <cell r="C1909" t="str">
            <v>UN</v>
          </cell>
          <cell r="D1909">
            <v>68.739999999999995</v>
          </cell>
        </row>
        <row r="1910">
          <cell r="A1910">
            <v>74135</v>
          </cell>
          <cell r="B1910" t="str">
            <v>BANCA MARMORE</v>
          </cell>
          <cell r="C1910" t="str">
            <v/>
          </cell>
          <cell r="D1910" t="str">
            <v/>
          </cell>
        </row>
        <row r="1911">
          <cell r="A1911" t="str">
            <v>74135/001</v>
          </cell>
          <cell r="B1911" t="str">
            <v>BANCADA (TAMPO) MARMORE BRANCO NACIONAL E = 3CM, LARGURA 50CM, POLIDOCOM FURO PARA CUBA - FORNECIMENTO E INSTALACAO</v>
          </cell>
          <cell r="C1911" t="str">
            <v>M</v>
          </cell>
          <cell r="D1911">
            <v>159.86000000000001</v>
          </cell>
        </row>
        <row r="1912">
          <cell r="A1912" t="str">
            <v>74135/002</v>
          </cell>
          <cell r="B1912" t="str">
            <v>BANCADA (TAMPO) MARMORE BRANCO NACIONAL E = 3CM, LARGURA 55CM, POLIDOCOM FURO PARA CUBA - FORNECIMENTO E INSTALACAO</v>
          </cell>
          <cell r="C1912" t="str">
            <v>M</v>
          </cell>
          <cell r="D1912">
            <v>172.52</v>
          </cell>
        </row>
        <row r="1913">
          <cell r="A1913" t="str">
            <v>74135/003</v>
          </cell>
          <cell r="B1913" t="str">
            <v>BANCADA (TAMPO) MARMORE BRANCO NACIONAL E = 3CM, LARGURA 60CM, POLIDOCOM FURO PARA CUBA</v>
          </cell>
          <cell r="C1913" t="str">
            <v>M</v>
          </cell>
          <cell r="D1913">
            <v>185.19</v>
          </cell>
        </row>
        <row r="1914">
          <cell r="A1914" t="str">
            <v>74135/004</v>
          </cell>
          <cell r="B1914" t="str">
            <v>BANCADA (TAMPO) MARMORE BRANCO NACIONAL E = 3CM, LARGURA 62CM, POLIDOCOM FURO PARA CUBA - FORNECIMENTO E INSTALACAO</v>
          </cell>
          <cell r="C1914" t="str">
            <v>M</v>
          </cell>
          <cell r="D1914">
            <v>190.26</v>
          </cell>
        </row>
        <row r="1915">
          <cell r="A1915" t="str">
            <v>74135/005</v>
          </cell>
          <cell r="B1915" t="str">
            <v>BANCADA (TAMPO) MARMORE BRANCO NACIONAL E = 3CM, LARGURA 67CM, POLIDOCOM FURO PARA CUBA - FORNECIMENTO E INSTALACAO</v>
          </cell>
          <cell r="C1915" t="str">
            <v>M</v>
          </cell>
          <cell r="D1915">
            <v>202.92</v>
          </cell>
        </row>
        <row r="1916">
          <cell r="A1916">
            <v>74146</v>
          </cell>
          <cell r="B1916" t="str">
            <v>TANQUE LOUCA BRANCO SEM COLUNA, COMPLETO</v>
          </cell>
          <cell r="C1916" t="str">
            <v/>
          </cell>
          <cell r="D1916" t="str">
            <v/>
          </cell>
        </row>
        <row r="1917">
          <cell r="A1917" t="str">
            <v>74146/001</v>
          </cell>
          <cell r="B1917" t="str">
            <v>TANQUE LOUCA BRANCO SEM COLUNA, COMPLETO INCLUSIVE TORNEIRA METALICA</v>
          </cell>
          <cell r="C1917" t="str">
            <v>UN</v>
          </cell>
          <cell r="D1917">
            <v>189.44</v>
          </cell>
        </row>
        <row r="1918">
          <cell r="A1918">
            <v>74148</v>
          </cell>
          <cell r="B1918" t="str">
            <v>LAVATORIO(BANCA MARMORE BR 80X55CM C/CUBA EMBUTIR)</v>
          </cell>
          <cell r="C1918" t="str">
            <v/>
          </cell>
          <cell r="D1918" t="str">
            <v/>
          </cell>
        </row>
        <row r="1919">
          <cell r="A1919" t="str">
            <v>74148/001</v>
          </cell>
          <cell r="B1919" t="str">
            <v>LAVATORIO EM BANCA MARMORE BRANCO 80X55CM COM CUBA EMBUTIR OVAL</v>
          </cell>
          <cell r="C1919" t="str">
            <v>UN</v>
          </cell>
          <cell r="D1919">
            <v>246.74</v>
          </cell>
        </row>
        <row r="1920">
          <cell r="A1920">
            <v>74149</v>
          </cell>
          <cell r="B1920" t="str">
            <v>PIA COZINHA (BANCA GRANITO CINZA / CUBA INOX / TORNEIRA PAREDE)</v>
          </cell>
          <cell r="C1920" t="str">
            <v/>
          </cell>
          <cell r="D1920" t="str">
            <v/>
          </cell>
        </row>
        <row r="1921">
          <cell r="A1921" t="str">
            <v>74149/001</v>
          </cell>
          <cell r="B1921" t="str">
            <v>PIA COZINHA EM BANCA GRANITO CINZA 1,20X0,60M/CUBA INOX/TORNEIRA PAREDE</v>
          </cell>
          <cell r="C1921" t="str">
            <v>UN</v>
          </cell>
          <cell r="D1921">
            <v>265.7</v>
          </cell>
        </row>
        <row r="1922">
          <cell r="A1922">
            <v>74193</v>
          </cell>
          <cell r="B1922" t="str">
            <v>VASO SANITARIO COM CAIXA DE DESCARGA ACOPLADA</v>
          </cell>
          <cell r="C1922" t="str">
            <v/>
          </cell>
          <cell r="D1922" t="str">
            <v/>
          </cell>
        </row>
        <row r="1923">
          <cell r="A1923" t="str">
            <v>74193/001</v>
          </cell>
          <cell r="B1923" t="str">
            <v>VASO SANITARIO COM CAIXA DE DESCARGA ACOPLADA - LOUCA BRANCA</v>
          </cell>
          <cell r="C1923" t="str">
            <v>UN</v>
          </cell>
          <cell r="D1923">
            <v>233.1</v>
          </cell>
        </row>
        <row r="1924">
          <cell r="A1924">
            <v>74226</v>
          </cell>
          <cell r="B1924" t="str">
            <v>TAMPO MARMORE P/BALCAO</v>
          </cell>
          <cell r="C1924" t="str">
            <v/>
          </cell>
          <cell r="D1924" t="str">
            <v/>
          </cell>
        </row>
        <row r="1925">
          <cell r="A1925" t="str">
            <v>74226/001</v>
          </cell>
          <cell r="B1925" t="str">
            <v>BANCADA DE MARMORE POLIDO BRANCO E=3,0CM, LARGURA 45CM - FORNECIMENTOE INSTALACAO</v>
          </cell>
          <cell r="C1925" t="str">
            <v>M</v>
          </cell>
          <cell r="D1925">
            <v>128.83000000000001</v>
          </cell>
        </row>
        <row r="1926">
          <cell r="A1926">
            <v>74227</v>
          </cell>
          <cell r="B1926" t="str">
            <v>CAIXA DESCARGA EMBUTIR PLASTICA</v>
          </cell>
          <cell r="C1926" t="str">
            <v/>
          </cell>
          <cell r="D1926" t="str">
            <v/>
          </cell>
        </row>
        <row r="1927">
          <cell r="A1927" t="str">
            <v>74227/001</v>
          </cell>
          <cell r="B1927" t="str">
            <v>CAIXA DESCARGA PLASTICA, EMBUTIR, COMPLETA, COM ESPELHO CROMADO E TUBOBENGALA PVC PARA LIGACAO EM CAIXA DESCARGA DE EMBUTIR - FORNECIMENTOE INSTALACAO</v>
          </cell>
          <cell r="C1927" t="str">
            <v>UN</v>
          </cell>
          <cell r="D1927">
            <v>209.72</v>
          </cell>
        </row>
        <row r="1928">
          <cell r="A1928">
            <v>74230</v>
          </cell>
          <cell r="B1928" t="str">
            <v>ASSENTO PLASTICO P/BACIA SANITARIA</v>
          </cell>
          <cell r="C1928" t="str">
            <v/>
          </cell>
          <cell r="D1928" t="str">
            <v/>
          </cell>
        </row>
        <row r="1929">
          <cell r="A1929" t="str">
            <v>74230/001</v>
          </cell>
          <cell r="B1929" t="str">
            <v>ASSENTO PARA VASO SANITARIO DE PLASTICO PADRAO POPULAR - FORNECIMENTOE INSTALACAO</v>
          </cell>
          <cell r="C1929" t="str">
            <v>UN</v>
          </cell>
          <cell r="D1929">
            <v>17.21</v>
          </cell>
        </row>
        <row r="1930">
          <cell r="A1930">
            <v>74234</v>
          </cell>
          <cell r="B1930" t="str">
            <v>MICTORIO LOUCA S/INSTALACAO HIDRAULICA/SANITARIA</v>
          </cell>
          <cell r="C1930" t="str">
            <v/>
          </cell>
          <cell r="D1930" t="str">
            <v/>
          </cell>
        </row>
        <row r="1931">
          <cell r="A1931" t="str">
            <v>74234/001</v>
          </cell>
          <cell r="B1931" t="str">
            <v>MICTORIO SIFONADO DE LOUCA BRANCA COM PERTENCES, COM REGISTRO DE PRESSAO 1/2" COM CANOPLA CROMADA ACABAMENTO SIMPLES E CONJUNTO PARA FIXACAO- FORNECIMENTO E INSTALACAO</v>
          </cell>
          <cell r="C1931" t="str">
            <v>UN</v>
          </cell>
          <cell r="D1931">
            <v>200.39</v>
          </cell>
        </row>
        <row r="1932">
          <cell r="A1932">
            <v>184</v>
          </cell>
          <cell r="B1932" t="str">
            <v>FOSSAS/SUMIDOUROS</v>
          </cell>
          <cell r="C1932" t="str">
            <v/>
          </cell>
          <cell r="D1932" t="str">
            <v/>
          </cell>
        </row>
        <row r="1933">
          <cell r="A1933">
            <v>6087</v>
          </cell>
          <cell r="B1933" t="str">
            <v>TAMPA EM CONCRETO ARMADO 60X60X5CM P/CX INSPECAO/FOSSA SEPTICA</v>
          </cell>
          <cell r="C1933" t="str">
            <v>UN</v>
          </cell>
          <cell r="D1933">
            <v>17.829999999999998</v>
          </cell>
        </row>
        <row r="1934">
          <cell r="A1934">
            <v>74197</v>
          </cell>
          <cell r="B1934" t="str">
            <v>FOSSA SEPTICA 1500L / ALVENARIA TIJOLO MACICO 1/2VEZ</v>
          </cell>
          <cell r="C1934" t="str">
            <v/>
          </cell>
          <cell r="D1934" t="str">
            <v/>
          </cell>
        </row>
        <row r="1935">
          <cell r="A1935" t="str">
            <v>74197/001</v>
          </cell>
          <cell r="B1935" t="str">
            <v>FOSSA SEPTICA EM ALVENARIA DE TIJOLO CERAMICO MACICO DIMENSOES EXTERNAS 1,90X1,10X1,40M, 1.500 LITROS, REVESTIDA INTERNAMENTE COM BARRA LISA, COM TAMPA EM CONCRETO ARMADO COM ESPESSURA 8CM</v>
          </cell>
          <cell r="C1935" t="str">
            <v>UN</v>
          </cell>
          <cell r="D1935">
            <v>891.08</v>
          </cell>
        </row>
        <row r="1936">
          <cell r="A1936">
            <v>74198</v>
          </cell>
          <cell r="B1936" t="str">
            <v>SUMIDOURO H=5,0M COM TIJOLOS MACICOS A CRIVO ARGAMASSADOS</v>
          </cell>
          <cell r="C1936" t="str">
            <v/>
          </cell>
          <cell r="D1936" t="str">
            <v/>
          </cell>
        </row>
        <row r="1937">
          <cell r="A1937" t="str">
            <v>74198/001</v>
          </cell>
          <cell r="B1937" t="str">
            <v>SUMIDOURO EM ALVENARIA DE TIJOLO CERAMICO MACICO DIAMETRO 1,20M E ALTURA 5,00M, COM TAMPA EM CONCRETO ARMADO DIAMETRO 1,40M E ESPESSURA 10CM</v>
          </cell>
          <cell r="C1937" t="str">
            <v>UN</v>
          </cell>
          <cell r="D1937">
            <v>726.84</v>
          </cell>
        </row>
        <row r="1938">
          <cell r="A1938" t="str">
            <v>74198/002</v>
          </cell>
          <cell r="B1938" t="str">
            <v>SUMIDOURO EM ALVENARIA DE TIJOLO CERAMICO MACIÇO DIAMETRO 1,40M E ALTURA 5,00M, COM TAMPA EM CONCRETO ARMADO DIAMETRO 1,60M E ESPESSURA 10CM</v>
          </cell>
          <cell r="C1938" t="str">
            <v>UN</v>
          </cell>
          <cell r="D1938">
            <v>904.46</v>
          </cell>
        </row>
        <row r="1939">
          <cell r="A1939">
            <v>185</v>
          </cell>
          <cell r="B1939" t="str">
            <v>PONTOS DE AGUA/ESGOTO</v>
          </cell>
          <cell r="C1939" t="str">
            <v/>
          </cell>
          <cell r="D1939" t="str">
            <v/>
          </cell>
        </row>
        <row r="1940">
          <cell r="A1940">
            <v>73958</v>
          </cell>
          <cell r="B1940" t="str">
            <v>PONTO ESGOTO</v>
          </cell>
          <cell r="C1940" t="str">
            <v/>
          </cell>
          <cell r="D1940" t="str">
            <v/>
          </cell>
        </row>
        <row r="1941">
          <cell r="A1941" t="str">
            <v>73958/001</v>
          </cell>
          <cell r="B1941" t="str">
            <v>PONTO DE ESGOTO PVC 100MM - MEDIA 1,10M DE TUBO PVC ESGOTO PREDIAL DN100MM E 1 JOELHO PVC 90GRAUS ESGOTO PREDIAL DN 100MM - FORNECIMENTO EINSTALACAO</v>
          </cell>
          <cell r="C1941" t="str">
            <v>PT</v>
          </cell>
          <cell r="D1941">
            <v>68.3</v>
          </cell>
        </row>
        <row r="1942">
          <cell r="A1942">
            <v>73959</v>
          </cell>
          <cell r="B1942" t="str">
            <v>PONTO AGUA FRIA</v>
          </cell>
          <cell r="C1942" t="str">
            <v/>
          </cell>
          <cell r="D1942" t="str">
            <v/>
          </cell>
        </row>
        <row r="1943">
          <cell r="A1943" t="str">
            <v>73959/001</v>
          </cell>
          <cell r="B1943" t="str">
            <v>PONTO DE AGUA FRIA PVC 3/4" - MEDIA 5,00M DE TUBO DE PVC ROSCAVEL AGUA FRIA 3/4" E 2 JOELHOS DE PVC ROSCAVEL 90GRAUS AGUA FRIA 3/4" - FORNECIMENTO E INSTALACAO</v>
          </cell>
          <cell r="C1943" t="str">
            <v>PT</v>
          </cell>
          <cell r="D1943">
            <v>56.68</v>
          </cell>
        </row>
        <row r="1944">
          <cell r="A1944" t="str">
            <v>73959/002</v>
          </cell>
          <cell r="B1944" t="str">
            <v>PONTO DE AGUA FRIA PVC 1/2" - MEDIA 5,00M DE TUBO DE PVC ROSCAVEL AGUA FRIA 1/2" E 2 JOELHOS DE PVC ROSCAVEL 90GRAUS AGUA FRIA 1/2" - FORNECIMENTO E INSTALACAO</v>
          </cell>
          <cell r="C1944" t="str">
            <v>PT</v>
          </cell>
          <cell r="D1944">
            <v>51.19</v>
          </cell>
        </row>
        <row r="1945">
          <cell r="A1945">
            <v>74260</v>
          </cell>
          <cell r="B1945" t="str">
            <v>TUBO DE FERRO GALVANIZADO DN=1/2" COM LUVAS SIMPLES E UNIAO - FORNECIMENTO E INSTALACAO</v>
          </cell>
          <cell r="C1945" t="str">
            <v>M</v>
          </cell>
          <cell r="D1945">
            <v>50.99</v>
          </cell>
        </row>
        <row r="1946">
          <cell r="A1946">
            <v>271</v>
          </cell>
          <cell r="B1946" t="str">
            <v>REGISTROS/VALVULAS</v>
          </cell>
          <cell r="C1946" t="str">
            <v/>
          </cell>
          <cell r="D1946" t="str">
            <v/>
          </cell>
        </row>
        <row r="1947">
          <cell r="A1947">
            <v>40729</v>
          </cell>
          <cell r="B1947" t="str">
            <v>VALVULA DESCARGA 1.1/2" COM REGISTRO, ACABAMENTO EM METAL CROMADO - FORNECIMENTO E INSTALACAO</v>
          </cell>
          <cell r="C1947" t="str">
            <v>UN</v>
          </cell>
          <cell r="D1947">
            <v>142.06</v>
          </cell>
        </row>
        <row r="1948">
          <cell r="A1948">
            <v>72711</v>
          </cell>
          <cell r="B1948" t="str">
            <v>REGISTRO GAVETA 1/2" BRUTO LATAO - FORNECIMENTO E INSTALACAO</v>
          </cell>
          <cell r="C1948" t="str">
            <v>UN</v>
          </cell>
          <cell r="D1948">
            <v>23.9</v>
          </cell>
        </row>
        <row r="1949">
          <cell r="A1949">
            <v>73663</v>
          </cell>
          <cell r="B1949" t="str">
            <v>REGISTRO DE PRESSÃO COM CANOPLA Ø 25MM (1") - FORNECIMENTO E INSTALAÇÃO</v>
          </cell>
          <cell r="C1949" t="str">
            <v>UN</v>
          </cell>
          <cell r="D1949">
            <v>56.93</v>
          </cell>
        </row>
        <row r="1950">
          <cell r="A1950">
            <v>73664</v>
          </cell>
          <cell r="B1950" t="str">
            <v>REGISTRO DE PRESSÃO COM CANOPLA Ø 15MM (1/2") - FORNECIMENTO E INSTALAÇÃO</v>
          </cell>
          <cell r="C1950" t="str">
            <v>UN</v>
          </cell>
          <cell r="D1950">
            <v>44.23</v>
          </cell>
        </row>
        <row r="1951">
          <cell r="A1951">
            <v>73795</v>
          </cell>
          <cell r="B1951" t="str">
            <v>FORNECIMENTO E COLOCACAO DE VALVULAS DE RETENCAO</v>
          </cell>
          <cell r="C1951" t="str">
            <v/>
          </cell>
          <cell r="D1951" t="str">
            <v/>
          </cell>
        </row>
        <row r="1952">
          <cell r="A1952" t="str">
            <v>73795/001</v>
          </cell>
          <cell r="B1952" t="str">
            <v>VÁLVULA DE RETENÇÃO VERTICAL Ø 20MM (3/4") - FORNECIMENTO E INSTALAÇÃO</v>
          </cell>
          <cell r="C1952" t="str">
            <v>UN</v>
          </cell>
          <cell r="D1952">
            <v>36.01</v>
          </cell>
        </row>
        <row r="1953">
          <cell r="A1953" t="str">
            <v>73795/002</v>
          </cell>
          <cell r="B1953" t="str">
            <v>VÁLVULA DE RETENÇÃO VERTICAL Ø 25MM (1") - FORNECIMENTO E INSTALAÇÃO</v>
          </cell>
          <cell r="C1953" t="str">
            <v>UN</v>
          </cell>
          <cell r="D1953">
            <v>40.24</v>
          </cell>
        </row>
        <row r="1954">
          <cell r="A1954" t="str">
            <v>73795/003</v>
          </cell>
          <cell r="B1954" t="str">
            <v>VÁLVULA DE RETENÇÃO VERTICAL Ø 32MM (1.1/4") - FORNECIMENTO E INSTALAÇÃO</v>
          </cell>
          <cell r="C1954" t="str">
            <v>UN</v>
          </cell>
          <cell r="D1954">
            <v>49.31</v>
          </cell>
        </row>
        <row r="1955">
          <cell r="A1955" t="str">
            <v>73795/004</v>
          </cell>
          <cell r="B1955" t="str">
            <v>VÁLVULA DE RETENÇÃO VERTICAL Ø 40MM (1.1/2") - FORNECIMENTO E INSTALAÇÃO</v>
          </cell>
          <cell r="C1955" t="str">
            <v>UN</v>
          </cell>
          <cell r="D1955">
            <v>60.81</v>
          </cell>
        </row>
        <row r="1956">
          <cell r="A1956" t="str">
            <v>73795/005</v>
          </cell>
          <cell r="B1956" t="str">
            <v>VÁLVULA DE RETENÇÃO VERTICAL Ø 50MM (2") - FORNECIMENTO E INSTALAÇÃO</v>
          </cell>
          <cell r="C1956" t="str">
            <v>UN</v>
          </cell>
          <cell r="D1956">
            <v>76.599999999999994</v>
          </cell>
        </row>
        <row r="1957">
          <cell r="A1957" t="str">
            <v>73795/006</v>
          </cell>
          <cell r="B1957" t="str">
            <v>VÁLVULA DE RETENÇÃO VERTICAL Ø 80MM (3") - FORNECIMENTO E INSTALAÇÃO</v>
          </cell>
          <cell r="C1957" t="str">
            <v>UN</v>
          </cell>
          <cell r="D1957">
            <v>157</v>
          </cell>
        </row>
        <row r="1958">
          <cell r="A1958" t="str">
            <v>73795/007</v>
          </cell>
          <cell r="B1958" t="str">
            <v>VÁLVULA DE RETENÇÃO VERTICAL Ø 100MM (4") - FORNECIMENTO E INSTALAÇÃO</v>
          </cell>
          <cell r="C1958" t="str">
            <v>UN</v>
          </cell>
          <cell r="D1958">
            <v>294.64999999999998</v>
          </cell>
        </row>
        <row r="1959">
          <cell r="A1959" t="str">
            <v>73795/008</v>
          </cell>
          <cell r="B1959" t="str">
            <v>VÁLVULA DE RETENÇÃO HORIZONTAL Ø 20MM (3/4") - FORNECIMENTO E INSTALAÇÃO</v>
          </cell>
          <cell r="C1959" t="str">
            <v>UN</v>
          </cell>
          <cell r="D1959">
            <v>46.63</v>
          </cell>
        </row>
        <row r="1960">
          <cell r="A1960" t="str">
            <v>73795/009</v>
          </cell>
          <cell r="B1960" t="str">
            <v>VÁLVULA DE RETENÇÃO HORIZONTAL Ø 25MM (1") - FORNECIMENTO E INSTALAÇÃO</v>
          </cell>
          <cell r="C1960" t="str">
            <v>UN</v>
          </cell>
          <cell r="D1960">
            <v>59.82</v>
          </cell>
        </row>
        <row r="1961">
          <cell r="A1961" t="str">
            <v>73795/010</v>
          </cell>
          <cell r="B1961" t="str">
            <v>VÁLVULA DE RETENÇÃO HORIZONTAL Ø 32MM (1.1/4") - FORNECIMENTO E INSTALAÇÃO</v>
          </cell>
          <cell r="C1961" t="str">
            <v>UN</v>
          </cell>
          <cell r="D1961">
            <v>82.23</v>
          </cell>
        </row>
        <row r="1962">
          <cell r="A1962" t="str">
            <v>73795/011</v>
          </cell>
          <cell r="B1962" t="str">
            <v>VÁLVULA DE RETENÇÃO HORIZONTAL Ø 40MM (1.1/2") - FORNECIMENTO E INSTALAÇÃO</v>
          </cell>
          <cell r="C1962" t="str">
            <v>UN</v>
          </cell>
          <cell r="D1962">
            <v>95.77</v>
          </cell>
        </row>
        <row r="1963">
          <cell r="A1963" t="str">
            <v>73795/012</v>
          </cell>
          <cell r="B1963" t="str">
            <v>VÁLVULA DE RETENÇÃO HORIZONTAL Ø 50MM (2") - FORNECIMENTO E INSTALAÇÃO</v>
          </cell>
          <cell r="C1963" t="str">
            <v>UN</v>
          </cell>
          <cell r="D1963">
            <v>135.24</v>
          </cell>
        </row>
        <row r="1964">
          <cell r="A1964" t="str">
            <v>73795/013</v>
          </cell>
          <cell r="B1964" t="str">
            <v>VÁLVULA DE RETENÇÃO HORIZONTAL Ø 65MM (2.1/2") - FORNECIMENTO E INSTALAÇÃO</v>
          </cell>
          <cell r="C1964" t="str">
            <v>UN</v>
          </cell>
          <cell r="D1964">
            <v>179.81</v>
          </cell>
        </row>
        <row r="1965">
          <cell r="A1965" t="str">
            <v>73795/014</v>
          </cell>
          <cell r="B1965" t="str">
            <v>VÁLVULA DE RETENÇÃO HORIZONTAL Ø 80MM (3") - FORNECIMENTO E INSTALAÇÃO</v>
          </cell>
          <cell r="C1965" t="str">
            <v>UN</v>
          </cell>
          <cell r="D1965">
            <v>205.5</v>
          </cell>
        </row>
        <row r="1966">
          <cell r="A1966" t="str">
            <v>73795/015</v>
          </cell>
          <cell r="B1966" t="str">
            <v>VÁLVULA DE RETENÇÃO HORIZONTAL Ø 100MM (4") - FORNECIMENTO E INSTALAÇÃO</v>
          </cell>
          <cell r="C1966" t="str">
            <v>UN</v>
          </cell>
          <cell r="D1966">
            <v>389.97</v>
          </cell>
        </row>
        <row r="1967">
          <cell r="A1967">
            <v>73796</v>
          </cell>
          <cell r="B1967" t="str">
            <v>FORNECIMENTO E COLOCACAO DE VALVULAS DE PE</v>
          </cell>
          <cell r="C1967" t="str">
            <v/>
          </cell>
          <cell r="D1967" t="str">
            <v/>
          </cell>
        </row>
        <row r="1968">
          <cell r="A1968" t="str">
            <v>73796/001</v>
          </cell>
          <cell r="B1968" t="str">
            <v>VÁLVULA DE PÉ COM CRIVO Ø 20MM (3/4") - FORNECIMENTO E INSTALAÇÃO</v>
          </cell>
          <cell r="C1968" t="str">
            <v>UN</v>
          </cell>
          <cell r="D1968">
            <v>40.479999999999997</v>
          </cell>
        </row>
        <row r="1969">
          <cell r="A1969" t="str">
            <v>73796/002</v>
          </cell>
          <cell r="B1969" t="str">
            <v>VÁLVULA DE PÉ COM CRIVO Ø 25MM (1") - FORNECIMENTO E INSTALAÇÃO</v>
          </cell>
          <cell r="C1969" t="str">
            <v>UN</v>
          </cell>
          <cell r="D1969">
            <v>44.99</v>
          </cell>
        </row>
        <row r="1970">
          <cell r="A1970" t="str">
            <v>73796/003</v>
          </cell>
          <cell r="B1970" t="str">
            <v>VÁLVULA DE PÉ COM CRIVO Ø 40MM (1.1/2") - FORNECIMENTO E INSTALAÇÃO</v>
          </cell>
          <cell r="C1970" t="str">
            <v>UN</v>
          </cell>
          <cell r="D1970">
            <v>71.53</v>
          </cell>
        </row>
        <row r="1971">
          <cell r="A1971" t="str">
            <v>73796/004</v>
          </cell>
          <cell r="B1971" t="str">
            <v>VÁLVULA DE PÉ COM CRIVO Ø 50MM (2") - FORNECIMENTO E INSTALAÇÃO</v>
          </cell>
          <cell r="C1971" t="str">
            <v>UN</v>
          </cell>
          <cell r="D1971">
            <v>94.68</v>
          </cell>
        </row>
        <row r="1972">
          <cell r="A1972" t="str">
            <v>73796/005</v>
          </cell>
          <cell r="B1972" t="str">
            <v>VÁLVULA DE PÉ COM CRIVO Ø 65MM (2.1/2") - FORNECIMENTO E INSTALAÇÃO</v>
          </cell>
          <cell r="C1972" t="str">
            <v>UN</v>
          </cell>
          <cell r="D1972">
            <v>165.36</v>
          </cell>
        </row>
        <row r="1973">
          <cell r="A1973" t="str">
            <v>73796/006</v>
          </cell>
          <cell r="B1973" t="str">
            <v>VÁLVULA DE PÉ COM CRIVO Ø 80MM (3") - FORNECIMENTO E INSTALAÇÃO</v>
          </cell>
          <cell r="C1973" t="str">
            <v>UN</v>
          </cell>
          <cell r="D1973">
            <v>210.09</v>
          </cell>
        </row>
        <row r="1974">
          <cell r="A1974" t="str">
            <v>73796/007</v>
          </cell>
          <cell r="B1974" t="str">
            <v>VÁLVULA DE PÉ COM CRIVO Ø 100MM (4") - FORNECIMENTO E INSTALAÇÃO</v>
          </cell>
          <cell r="C1974" t="str">
            <v>UN</v>
          </cell>
          <cell r="D1974">
            <v>343.69</v>
          </cell>
        </row>
        <row r="1975">
          <cell r="A1975">
            <v>73797</v>
          </cell>
          <cell r="B1975" t="str">
            <v>REGISTROS DE GAVETA - FORNECIMENTO E COLOCACAO</v>
          </cell>
          <cell r="C1975" t="str">
            <v/>
          </cell>
          <cell r="D1975" t="str">
            <v/>
          </cell>
        </row>
        <row r="1976">
          <cell r="A1976" t="str">
            <v>73797/001</v>
          </cell>
          <cell r="B1976" t="str">
            <v>REGISTRO DE GAVETA COM CANOPLA Ø 32MM (1.1/4") - FORNECIMENTO E INSTALAÇÃO</v>
          </cell>
          <cell r="C1976" t="str">
            <v>UN</v>
          </cell>
          <cell r="D1976">
            <v>76.25</v>
          </cell>
        </row>
        <row r="1977">
          <cell r="A1977">
            <v>73870</v>
          </cell>
          <cell r="B1977" t="str">
            <v>FORNECIMENTO E COLOCACAO DE REGISTROS DE ESFERA</v>
          </cell>
          <cell r="C1977" t="str">
            <v/>
          </cell>
          <cell r="D1977" t="str">
            <v/>
          </cell>
        </row>
        <row r="1978">
          <cell r="A1978" t="str">
            <v>73870/001</v>
          </cell>
          <cell r="B1978" t="str">
            <v>VÁLVULA DE ESFERA EM BRONZE Ø 1/2" - FORNECIMENTO E INSTALAÇÃO</v>
          </cell>
          <cell r="C1978" t="str">
            <v>UN</v>
          </cell>
          <cell r="D1978">
            <v>28.72</v>
          </cell>
        </row>
        <row r="1979">
          <cell r="A1979" t="str">
            <v>73870/002</v>
          </cell>
          <cell r="B1979" t="str">
            <v>VÁLVULA DE ESFERA EM BRONZE Ø 3/4" - FORNECIMENTO E INSTALAÇÃO</v>
          </cell>
          <cell r="C1979" t="str">
            <v>UN</v>
          </cell>
          <cell r="D1979">
            <v>32.18</v>
          </cell>
        </row>
        <row r="1980">
          <cell r="A1980" t="str">
            <v>73870/003</v>
          </cell>
          <cell r="B1980" t="str">
            <v>VÁLVULA DE ESFERA EM BRONZE Ø 1.1/4" - FORNECIMENTO E INSTALAÇÃO</v>
          </cell>
          <cell r="C1980" t="str">
            <v>UN</v>
          </cell>
          <cell r="D1980">
            <v>40.89</v>
          </cell>
        </row>
        <row r="1981">
          <cell r="A1981" t="str">
            <v>73870/004</v>
          </cell>
          <cell r="B1981" t="str">
            <v>REGISTRO DE ESFERA EM BRONZE D= 1.1/4" FORNEC E COLOCACAO</v>
          </cell>
          <cell r="C1981" t="str">
            <v>UN</v>
          </cell>
          <cell r="D1981">
            <v>56.26</v>
          </cell>
        </row>
        <row r="1982">
          <cell r="A1982" t="str">
            <v>73870/005</v>
          </cell>
          <cell r="B1982" t="str">
            <v>VÁLVULA DE ESFERA EM BRONZE Ø 1.1/2" - FORNECIMENTO E INSTALAÇÃO</v>
          </cell>
          <cell r="C1982" t="str">
            <v>UN</v>
          </cell>
          <cell r="D1982">
            <v>67.36</v>
          </cell>
        </row>
        <row r="1983">
          <cell r="A1983" t="str">
            <v>73870/006</v>
          </cell>
          <cell r="B1983" t="str">
            <v>VÁLVULA DE ESFERA EM BRONZE Ø 2" - FORNECIMENTO E INSTALAÇÃO</v>
          </cell>
          <cell r="C1983" t="str">
            <v>UN</v>
          </cell>
          <cell r="D1983">
            <v>98.58</v>
          </cell>
        </row>
        <row r="1984">
          <cell r="A1984">
            <v>73975</v>
          </cell>
          <cell r="B1984" t="str">
            <v>FORN./ASSENT REGISTRO PRESSAO CROMADO 3/4"</v>
          </cell>
          <cell r="C1984" t="str">
            <v/>
          </cell>
          <cell r="D1984" t="str">
            <v/>
          </cell>
        </row>
        <row r="1985">
          <cell r="A1985" t="str">
            <v>73975/001</v>
          </cell>
          <cell r="B1985" t="str">
            <v>REGISTRO PRESSAO 3/4" COM CANOPLA ACABAMENTO CROMADO SIMPLES - FORNECIMENTO E INSTALACAO</v>
          </cell>
          <cell r="C1985" t="str">
            <v>UN</v>
          </cell>
          <cell r="D1985">
            <v>47.34</v>
          </cell>
        </row>
        <row r="1986">
          <cell r="A1986">
            <v>74091</v>
          </cell>
          <cell r="B1986" t="str">
            <v>VALVULA DE RETENCAO VERTICAL DE 2 1/2" ASSENTE C/FIO BAHIA E PASTA</v>
          </cell>
          <cell r="C1986" t="str">
            <v/>
          </cell>
          <cell r="D1986" t="str">
            <v/>
          </cell>
        </row>
        <row r="1987">
          <cell r="A1987" t="str">
            <v>74091/001</v>
          </cell>
          <cell r="B1987" t="str">
            <v>VALVULA RETENCAO VERTICAL BRONZE (PN-16) 2.1/2" 200PSI - EXTREMIDADESCOM ROSCA - FORNECIMENTO E INSTALACAO</v>
          </cell>
          <cell r="C1987" t="str">
            <v>UN</v>
          </cell>
          <cell r="D1987">
            <v>134.58000000000001</v>
          </cell>
        </row>
        <row r="1988">
          <cell r="A1988">
            <v>74093</v>
          </cell>
          <cell r="B1988" t="str">
            <v>VALVULA DE RETENCAO DE PE COM CRIVO 1 1/4"</v>
          </cell>
          <cell r="C1988" t="str">
            <v/>
          </cell>
          <cell r="D1988" t="str">
            <v/>
          </cell>
        </row>
        <row r="1989">
          <cell r="A1989" t="str">
            <v>74093/001</v>
          </cell>
          <cell r="B1989" t="str">
            <v>VALVULA PE COM CRIVO BRONZE 1.1/4" - FORNECIMENTO E INSTALACAO</v>
          </cell>
          <cell r="C1989" t="str">
            <v>UN</v>
          </cell>
          <cell r="D1989">
            <v>62.79</v>
          </cell>
        </row>
        <row r="1990">
          <cell r="A1990">
            <v>74169</v>
          </cell>
          <cell r="B1990" t="str">
            <v>FORN/ASSENT VALVULA GLOBO 2 1/2 POL</v>
          </cell>
          <cell r="C1990" t="str">
            <v/>
          </cell>
          <cell r="D1990" t="str">
            <v/>
          </cell>
        </row>
        <row r="1991">
          <cell r="A1991" t="str">
            <v>74169/001</v>
          </cell>
          <cell r="B1991" t="str">
            <v>REGISTRO/VALVULA GLOBO ANGULAR 45 GRAUS EM LATAO PARA HIDRANTES DE INCÊNDIO PREDIAL DN 2.1/2" - FORNECIMENTO E INSTALACAO</v>
          </cell>
          <cell r="C1991" t="str">
            <v>UN</v>
          </cell>
          <cell r="D1991">
            <v>204.06</v>
          </cell>
        </row>
        <row r="1992">
          <cell r="A1992">
            <v>74174</v>
          </cell>
          <cell r="B1992" t="str">
            <v>FORN/ASSENT REGISTRO GAVETA CANOPLA CROMADA 1 1/2</v>
          </cell>
          <cell r="C1992" t="str">
            <v/>
          </cell>
          <cell r="D1992" t="str">
            <v/>
          </cell>
        </row>
        <row r="1993">
          <cell r="A1993" t="str">
            <v>74174/001</v>
          </cell>
          <cell r="B1993" t="str">
            <v>REGISTRO GAVETA 1.1/2" COM CANOPLA ACABAMENTO CROMADO SIMPLES - FORNECIMENTO E INSTALACAO</v>
          </cell>
          <cell r="C1993" t="str">
            <v>UN</v>
          </cell>
          <cell r="D1993">
            <v>87.67</v>
          </cell>
        </row>
        <row r="1994">
          <cell r="A1994">
            <v>74175</v>
          </cell>
          <cell r="B1994" t="str">
            <v>FORN/ASSENT REGISTRO GAVETA CANOPLA CROMADA 1 POL</v>
          </cell>
          <cell r="C1994" t="str">
            <v/>
          </cell>
          <cell r="D1994" t="str">
            <v/>
          </cell>
        </row>
        <row r="1995">
          <cell r="A1995" t="str">
            <v>74175/001</v>
          </cell>
          <cell r="B1995" t="str">
            <v>REGISTRO GAVETA 1" COM CANOPLA ACABAMENTO CROMADO SIMPLES - FORNECIMENTO E INSTALACAO</v>
          </cell>
          <cell r="C1995" t="str">
            <v>UN</v>
          </cell>
          <cell r="D1995">
            <v>54.17</v>
          </cell>
        </row>
        <row r="1996">
          <cell r="A1996">
            <v>74176</v>
          </cell>
          <cell r="B1996" t="str">
            <v>FORN/ASSENT REGISTRO GAVETA CANOPLA CROMADA 3/4"</v>
          </cell>
          <cell r="C1996" t="str">
            <v/>
          </cell>
          <cell r="D1996" t="str">
            <v/>
          </cell>
        </row>
        <row r="1997">
          <cell r="A1997" t="str">
            <v>74176/001</v>
          </cell>
          <cell r="B1997" t="str">
            <v>REGISTRO GAVETA 3/4" COM CANOPLA ACABAMENTO CROMADO SIMPLES - FORNECIMENTO E INSTALACAO</v>
          </cell>
          <cell r="C1997" t="str">
            <v>UN</v>
          </cell>
          <cell r="D1997">
            <v>46.97</v>
          </cell>
        </row>
        <row r="1998">
          <cell r="A1998">
            <v>74177</v>
          </cell>
          <cell r="B1998" t="str">
            <v>FORN/ASSENT REGISTRO GAVETA CANOPLA CROMADA 1/2"</v>
          </cell>
          <cell r="C1998" t="str">
            <v/>
          </cell>
          <cell r="D1998" t="str">
            <v/>
          </cell>
        </row>
        <row r="1999">
          <cell r="A1999" t="str">
            <v>74177/001</v>
          </cell>
          <cell r="B1999" t="str">
            <v>REGISTRO GAVETA 1/2" COM CANOPLA ACABAMENTO CROMADO SIMPLES - FORNECIMENTO E INSTALACAO</v>
          </cell>
          <cell r="C1999" t="str">
            <v>UN</v>
          </cell>
          <cell r="D1999">
            <v>46.26</v>
          </cell>
        </row>
        <row r="2000">
          <cell r="A2000">
            <v>74178</v>
          </cell>
          <cell r="B2000" t="str">
            <v>FORN/ASSENT REGISTRO GAVERTA BRUTO 4 POL</v>
          </cell>
          <cell r="C2000" t="str">
            <v/>
          </cell>
          <cell r="D2000" t="str">
            <v/>
          </cell>
        </row>
        <row r="2001">
          <cell r="A2001" t="str">
            <v>74178/001</v>
          </cell>
          <cell r="B2001" t="str">
            <v>REGISTRO GAVETA 4" BRUTO LATAO - FORNECIMENTO E INSTALACAO</v>
          </cell>
          <cell r="C2001" t="str">
            <v>UN</v>
          </cell>
          <cell r="D2001">
            <v>395.6</v>
          </cell>
        </row>
        <row r="2002">
          <cell r="A2002">
            <v>74179</v>
          </cell>
          <cell r="B2002" t="str">
            <v>FORN/ASSENT REGISTRO GAVETA BRUTO 3 POL</v>
          </cell>
          <cell r="C2002" t="str">
            <v/>
          </cell>
          <cell r="D2002" t="str">
            <v/>
          </cell>
        </row>
        <row r="2003">
          <cell r="A2003" t="str">
            <v>74179/001</v>
          </cell>
          <cell r="B2003" t="str">
            <v>REGISTRO GAVETA 3" BRUTO LATAO - FORNECIMENTO E INSTALACAO</v>
          </cell>
          <cell r="C2003" t="str">
            <v>UN</v>
          </cell>
          <cell r="D2003">
            <v>237.03</v>
          </cell>
        </row>
        <row r="2004">
          <cell r="A2004">
            <v>74180</v>
          </cell>
          <cell r="B2004" t="str">
            <v>FORN/ASSENT REGISTRO GAVETA BRUTO 2 1/2 POL</v>
          </cell>
          <cell r="C2004" t="str">
            <v/>
          </cell>
          <cell r="D2004" t="str">
            <v/>
          </cell>
        </row>
        <row r="2005">
          <cell r="A2005" t="str">
            <v>74180/001</v>
          </cell>
          <cell r="B2005" t="str">
            <v>REGISTRO GAVETA 2.1/2" BRUTO LATAO - FORNECIMENTO E INSTALACAO</v>
          </cell>
          <cell r="C2005" t="str">
            <v>UN</v>
          </cell>
          <cell r="D2005">
            <v>162.84</v>
          </cell>
        </row>
        <row r="2006">
          <cell r="A2006">
            <v>74181</v>
          </cell>
          <cell r="B2006" t="str">
            <v>FORN/ASSENT REGISTRO GAVETA BRUTO 2 POL</v>
          </cell>
          <cell r="C2006" t="str">
            <v/>
          </cell>
          <cell r="D2006" t="str">
            <v/>
          </cell>
        </row>
        <row r="2007">
          <cell r="A2007" t="str">
            <v>74181/001</v>
          </cell>
          <cell r="B2007" t="str">
            <v>REGISTRO GAVETA 2" BRUTO LATAO - FORNECIMENTO E INSTALACAO</v>
          </cell>
          <cell r="C2007" t="str">
            <v>UN</v>
          </cell>
          <cell r="D2007">
            <v>71.599999999999994</v>
          </cell>
        </row>
        <row r="2008">
          <cell r="A2008">
            <v>74182</v>
          </cell>
          <cell r="B2008" t="str">
            <v>FORN/ASSENT REGISTRO GAVETA BRUTO 1 1/2 POL</v>
          </cell>
          <cell r="C2008" t="str">
            <v/>
          </cell>
          <cell r="D2008" t="str">
            <v/>
          </cell>
        </row>
        <row r="2009">
          <cell r="A2009" t="str">
            <v>74182/001</v>
          </cell>
          <cell r="B2009" t="str">
            <v>REGISTRO GAVETA 1.1/2" BRUTO LATAO - FORNECIMENTO E INSTALACAO</v>
          </cell>
          <cell r="C2009" t="str">
            <v>UN</v>
          </cell>
          <cell r="D2009">
            <v>52.61</v>
          </cell>
        </row>
        <row r="2010">
          <cell r="A2010">
            <v>74183</v>
          </cell>
          <cell r="B2010" t="str">
            <v>FORN/ASSENT REGISTRO GAVETA BRUTO 1 1/4 POL</v>
          </cell>
          <cell r="C2010" t="str">
            <v/>
          </cell>
          <cell r="D2010" t="str">
            <v/>
          </cell>
        </row>
        <row r="2011">
          <cell r="A2011" t="str">
            <v>74183/001</v>
          </cell>
          <cell r="B2011" t="str">
            <v>REGISTRO GAVETA 1.1/4" BRUTO LATAO - FORNECIMENTO E INSTALACAO</v>
          </cell>
          <cell r="C2011" t="str">
            <v>UN</v>
          </cell>
          <cell r="D2011">
            <v>44.75</v>
          </cell>
        </row>
        <row r="2012">
          <cell r="A2012">
            <v>74184</v>
          </cell>
          <cell r="B2012" t="str">
            <v>FORN/ASSENT REGISTRO GAVETA BRUTO 1 POL</v>
          </cell>
          <cell r="C2012" t="str">
            <v/>
          </cell>
          <cell r="D2012" t="str">
            <v/>
          </cell>
        </row>
        <row r="2013">
          <cell r="A2013" t="str">
            <v>74184/001</v>
          </cell>
          <cell r="B2013" t="str">
            <v>REGISTRO GAVETA 1" BRUTO LATAO - FORNECIMENTO E INSTALACAO</v>
          </cell>
          <cell r="C2013" t="str">
            <v>UN</v>
          </cell>
          <cell r="D2013">
            <v>31.46</v>
          </cell>
        </row>
        <row r="2014">
          <cell r="A2014">
            <v>74185</v>
          </cell>
          <cell r="B2014" t="str">
            <v>FORN/ASSENT REGISTRO GAVETA BRUTO 3/4 POL</v>
          </cell>
          <cell r="C2014" t="str">
            <v/>
          </cell>
          <cell r="D2014" t="str">
            <v/>
          </cell>
        </row>
        <row r="2015">
          <cell r="A2015" t="str">
            <v>74185/001</v>
          </cell>
          <cell r="B2015" t="str">
            <v>REGISTRO GAVETA 3/4" BRUTO LATAO - FORNECIMENTO E INSTALACAO</v>
          </cell>
          <cell r="C2015" t="str">
            <v>UN</v>
          </cell>
          <cell r="D2015">
            <v>24.96</v>
          </cell>
        </row>
        <row r="2016">
          <cell r="A2016">
            <v>273</v>
          </cell>
          <cell r="B2016" t="str">
            <v>COLUNAS/BARRILETES E RAMAIS</v>
          </cell>
          <cell r="C2016" t="str">
            <v/>
          </cell>
          <cell r="D2016" t="str">
            <v/>
          </cell>
        </row>
        <row r="2017">
          <cell r="A2017">
            <v>74026</v>
          </cell>
          <cell r="B2017" t="str">
            <v>COLUNA DE VENTILAÇÃO</v>
          </cell>
          <cell r="C2017" t="str">
            <v/>
          </cell>
          <cell r="D2017" t="str">
            <v/>
          </cell>
        </row>
        <row r="2018">
          <cell r="A2018" t="str">
            <v>74026/001</v>
          </cell>
          <cell r="B2018" t="str">
            <v>TUBO PVC PARA ESGOTO PREDIAL DN 100MM - FORNECIMENTO E INSTALACAO</v>
          </cell>
          <cell r="C2018" t="str">
            <v>M</v>
          </cell>
          <cell r="D2018">
            <v>13.46</v>
          </cell>
        </row>
        <row r="2019">
          <cell r="A2019">
            <v>297</v>
          </cell>
          <cell r="B2019" t="str">
            <v>SERVICOS DIVERSOS</v>
          </cell>
          <cell r="C2019" t="str">
            <v/>
          </cell>
          <cell r="D2019" t="str">
            <v/>
          </cell>
        </row>
        <row r="2020">
          <cell r="A2020">
            <v>40730</v>
          </cell>
          <cell r="B2020" t="str">
            <v>ABRIGO PARA HIDRANTE DE PAREDE COMPLETO - EXECUCAO</v>
          </cell>
          <cell r="C2020" t="str">
            <v>UN</v>
          </cell>
          <cell r="D2020">
            <v>939.13</v>
          </cell>
        </row>
        <row r="2021">
          <cell r="A2021">
            <v>72135</v>
          </cell>
          <cell r="B2021" t="str">
            <v>ABERTURA/FECHAMENTO RASGO ALVENARIA PARA TUBOS, FECHAMENTO COM ARGAMASSA TRACO 1:4 (CIMENTO E AREIA)</v>
          </cell>
          <cell r="C2021" t="str">
            <v>M</v>
          </cell>
          <cell r="D2021">
            <v>2.33</v>
          </cell>
        </row>
        <row r="2022">
          <cell r="A2022">
            <v>72285</v>
          </cell>
          <cell r="B2022" t="str">
            <v>CAIXA DE AREIA 40X40X40CM EM ALVENARIA - EXECUÇÃO</v>
          </cell>
          <cell r="C2022" t="str">
            <v>UN</v>
          </cell>
          <cell r="D2022">
            <v>50.93</v>
          </cell>
        </row>
        <row r="2023">
          <cell r="A2023">
            <v>72286</v>
          </cell>
          <cell r="B2023" t="str">
            <v>CAIXA DE AREIA 60X60X60CM EM ALVENARIA - EXECUÇÃO</v>
          </cell>
          <cell r="C2023" t="str">
            <v>UN</v>
          </cell>
          <cell r="D2023">
            <v>93.04</v>
          </cell>
        </row>
        <row r="2024">
          <cell r="A2024">
            <v>72289</v>
          </cell>
          <cell r="B2024" t="str">
            <v>CAIXA DE INSPEÇÃO 80X80X80CM EM ALVENARIA - EXECUÇÃO</v>
          </cell>
          <cell r="C2024" t="str">
            <v>UN</v>
          </cell>
          <cell r="D2024">
            <v>211.78</v>
          </cell>
        </row>
        <row r="2025">
          <cell r="A2025">
            <v>72290</v>
          </cell>
          <cell r="B2025" t="str">
            <v>CAIXA DE INSPEÇÃO 90X90X80CM EM ALVENARIA - EXECUÇÃO</v>
          </cell>
          <cell r="C2025" t="str">
            <v>UN</v>
          </cell>
          <cell r="D2025">
            <v>241.35</v>
          </cell>
        </row>
        <row r="2026">
          <cell r="A2026">
            <v>73828</v>
          </cell>
          <cell r="B2026" t="str">
            <v>PH-A.43 - CAIXA DE PROTECAO PARA HIDROMETRO</v>
          </cell>
          <cell r="C2026" t="str">
            <v/>
          </cell>
          <cell r="D2026" t="str">
            <v/>
          </cell>
        </row>
        <row r="2027">
          <cell r="A2027" t="str">
            <v>73828/001</v>
          </cell>
          <cell r="B2027" t="str">
            <v>ABRIGO PARA CAVALETE/HIDRÔMETRO PRÉ-MOLDADO DE CONCRETO - FORNECIMENTOE INSTALAÇÃO</v>
          </cell>
          <cell r="C2027" t="str">
            <v>UN</v>
          </cell>
          <cell r="D2027">
            <v>70.27</v>
          </cell>
        </row>
        <row r="2028">
          <cell r="A2028">
            <v>74092</v>
          </cell>
          <cell r="B2028" t="str">
            <v>BOIA DE MERCURIO</v>
          </cell>
          <cell r="C2028" t="str">
            <v/>
          </cell>
          <cell r="D2028" t="str">
            <v/>
          </cell>
        </row>
        <row r="2029">
          <cell r="A2029" t="str">
            <v>74092/001</v>
          </cell>
          <cell r="B2029" t="str">
            <v>AUTOMATICO DE BOIA SUPERIOR 10A/250V - FORNECIMENTO E INSTALACAO</v>
          </cell>
          <cell r="C2029" t="str">
            <v>UN</v>
          </cell>
          <cell r="D2029">
            <v>52.35</v>
          </cell>
        </row>
        <row r="2030">
          <cell r="A2030">
            <v>74102</v>
          </cell>
          <cell r="B2030" t="str">
            <v>CAIXA DE PROTECAO PARA HIDROMETRO</v>
          </cell>
          <cell r="C2030" t="str">
            <v/>
          </cell>
          <cell r="D2030" t="str">
            <v/>
          </cell>
        </row>
        <row r="2031">
          <cell r="A2031" t="str">
            <v>74102/001</v>
          </cell>
          <cell r="B2031" t="str">
            <v>CAIXA PARA HIDROMETRO CONCRETO PRE-MOLDADO - FORNECIMENTO E INSTALACAO</v>
          </cell>
          <cell r="C2031" t="str">
            <v>UN</v>
          </cell>
          <cell r="D2031">
            <v>70.27</v>
          </cell>
        </row>
        <row r="2032">
          <cell r="A2032" t="str">
            <v>INPR</v>
          </cell>
          <cell r="B2032" t="str">
            <v>INSTALACOES DE PRODUCAO</v>
          </cell>
          <cell r="C2032" t="str">
            <v/>
          </cell>
          <cell r="D2032" t="str">
            <v/>
          </cell>
        </row>
        <row r="2033">
          <cell r="A2033">
            <v>232</v>
          </cell>
          <cell r="B2033" t="str">
            <v>INSTALACAO DE BOMBAS EM GERAL</v>
          </cell>
          <cell r="C2033" t="str">
            <v/>
          </cell>
          <cell r="D2033" t="str">
            <v/>
          </cell>
        </row>
        <row r="2034">
          <cell r="A2034">
            <v>73826</v>
          </cell>
          <cell r="B2034" t="str">
            <v>INSTALACAO DE COMPRESSOR DE AR OU SOPRADOR</v>
          </cell>
          <cell r="C2034" t="str">
            <v/>
          </cell>
          <cell r="D2034" t="str">
            <v/>
          </cell>
        </row>
        <row r="2035">
          <cell r="A2035" t="str">
            <v>73826/001</v>
          </cell>
          <cell r="B2035" t="str">
            <v>INSTALACAO DE COMPRESSOR DE AR, POTENCIA &lt;= 5 CV</v>
          </cell>
          <cell r="C2035" t="str">
            <v>UN</v>
          </cell>
          <cell r="D2035">
            <v>250.04</v>
          </cell>
        </row>
        <row r="2036">
          <cell r="A2036" t="str">
            <v>73826/002</v>
          </cell>
          <cell r="B2036" t="str">
            <v>INSTALACAO DE COMPRESSOR DE AR, POTENCIA &gt; 5 E &lt;= 10 CV</v>
          </cell>
          <cell r="C2036" t="str">
            <v>UN</v>
          </cell>
          <cell r="D2036">
            <v>325.06</v>
          </cell>
        </row>
        <row r="2037">
          <cell r="A2037">
            <v>73834</v>
          </cell>
          <cell r="B2037" t="str">
            <v>INSTALACAO DE CONJUNTO MOTO BOMBA SUBMERSIVEL</v>
          </cell>
          <cell r="C2037" t="str">
            <v/>
          </cell>
          <cell r="D2037" t="str">
            <v/>
          </cell>
        </row>
        <row r="2038">
          <cell r="A2038" t="str">
            <v>73834/001</v>
          </cell>
          <cell r="B2038" t="str">
            <v>INSTALACAO DE CONJ.MOTO BOMBA SUBMERSIVEL ATE 10 CV</v>
          </cell>
          <cell r="C2038" t="str">
            <v>UN</v>
          </cell>
          <cell r="D2038">
            <v>88.43</v>
          </cell>
        </row>
        <row r="2039">
          <cell r="A2039" t="str">
            <v>73834/002</v>
          </cell>
          <cell r="B2039" t="str">
            <v>INSTALACAO DE CONJ.MOTO BOMBA SUBMERSIVEL DE 11 A 25 CV</v>
          </cell>
          <cell r="C2039" t="str">
            <v>UN</v>
          </cell>
          <cell r="D2039">
            <v>141.49</v>
          </cell>
        </row>
        <row r="2040">
          <cell r="A2040" t="str">
            <v>73834/003</v>
          </cell>
          <cell r="B2040" t="str">
            <v>INSTALACAO DE CONJ.MOTO BOMBA SUBMERSIVEL DE 26 A 50 CV</v>
          </cell>
          <cell r="C2040" t="str">
            <v>UN</v>
          </cell>
          <cell r="D2040">
            <v>282.98</v>
          </cell>
        </row>
        <row r="2041">
          <cell r="A2041" t="str">
            <v>73834/004</v>
          </cell>
          <cell r="B2041" t="str">
            <v>INSTALACAO DE CONJ.MOTO BOMBA SUBMERSIVEL DE 51 A 100 CV</v>
          </cell>
          <cell r="C2041" t="str">
            <v>UN</v>
          </cell>
          <cell r="D2041">
            <v>424.46</v>
          </cell>
        </row>
        <row r="2042">
          <cell r="A2042">
            <v>73835</v>
          </cell>
          <cell r="B2042" t="str">
            <v>INSTALACAO DE CONJUNTO MOTO BOMBA VERTICAL</v>
          </cell>
          <cell r="C2042" t="str">
            <v/>
          </cell>
          <cell r="D2042" t="str">
            <v/>
          </cell>
        </row>
        <row r="2043">
          <cell r="A2043" t="str">
            <v>73835/001</v>
          </cell>
          <cell r="B2043" t="str">
            <v>INSTALACAO DE CONJ.MOTO BOMBA VERTICAL POT &lt;= 100 CV</v>
          </cell>
          <cell r="C2043" t="str">
            <v>UN</v>
          </cell>
          <cell r="D2043">
            <v>591.83000000000004</v>
          </cell>
        </row>
        <row r="2044">
          <cell r="A2044" t="str">
            <v>73835/002</v>
          </cell>
          <cell r="B2044" t="str">
            <v>INSTALACAO DE CONJ.MOTO BOMBA VERTICAL 100 &lt; POT &lt;= 200 CV</v>
          </cell>
          <cell r="C2044" t="str">
            <v>UN</v>
          </cell>
          <cell r="D2044">
            <v>804.89</v>
          </cell>
        </row>
        <row r="2045">
          <cell r="A2045" t="str">
            <v>73835/003</v>
          </cell>
          <cell r="B2045" t="str">
            <v>INSTALACAO DE CONJ.MOTO BOMBA VERTICAL 200 &lt; POT &lt;= 300 CV</v>
          </cell>
          <cell r="C2045" t="str">
            <v>UN</v>
          </cell>
          <cell r="D2045">
            <v>899.58</v>
          </cell>
        </row>
        <row r="2046">
          <cell r="A2046">
            <v>73836</v>
          </cell>
          <cell r="B2046" t="str">
            <v>INSTALACAO DE CONJUNTO MOTO BOMBA HORIZONTAL</v>
          </cell>
          <cell r="C2046" t="str">
            <v/>
          </cell>
          <cell r="D2046" t="str">
            <v/>
          </cell>
        </row>
        <row r="2047">
          <cell r="A2047" t="str">
            <v>73836/001</v>
          </cell>
          <cell r="B2047" t="str">
            <v>INSTALACAO DE CONJ.MOTO BOMBA HORIZONTAL ATE 10 CV</v>
          </cell>
          <cell r="C2047" t="str">
            <v>UN</v>
          </cell>
          <cell r="D2047">
            <v>236.73</v>
          </cell>
        </row>
        <row r="2048">
          <cell r="A2048" t="str">
            <v>73836/002</v>
          </cell>
          <cell r="B2048" t="str">
            <v>INSTALACAO DE CONJ.MOTO BOMBA HORIZONTAL DE 12,5 A 25 CV</v>
          </cell>
          <cell r="C2048" t="str">
            <v>UN</v>
          </cell>
          <cell r="D2048">
            <v>307.75</v>
          </cell>
        </row>
        <row r="2049">
          <cell r="A2049" t="str">
            <v>73836/003</v>
          </cell>
          <cell r="B2049" t="str">
            <v>INSTALACAO DE CONJ.MOTO BOMBA HORIZONTAL DE 30 A 75 CV</v>
          </cell>
          <cell r="C2049" t="str">
            <v>UN</v>
          </cell>
          <cell r="D2049">
            <v>473.47</v>
          </cell>
        </row>
        <row r="2050">
          <cell r="A2050" t="str">
            <v>73836/004</v>
          </cell>
          <cell r="B2050" t="str">
            <v>INSTALACAO DE CONJ.MOTO BOMBA HORIZONTAL DE 100 A 150 CV</v>
          </cell>
          <cell r="C2050" t="str">
            <v>UN</v>
          </cell>
          <cell r="D2050">
            <v>757.55</v>
          </cell>
        </row>
        <row r="2051">
          <cell r="A2051">
            <v>73837</v>
          </cell>
          <cell r="B2051" t="str">
            <v>INSTALACAO DE CONJUNTO MOTO BOMBA SUBMERSO/POSICIONAMENTO</v>
          </cell>
          <cell r="C2051" t="str">
            <v/>
          </cell>
          <cell r="D2051" t="str">
            <v/>
          </cell>
        </row>
        <row r="2052">
          <cell r="A2052" t="str">
            <v>73837/001</v>
          </cell>
          <cell r="B2052" t="str">
            <v>INSTALACAO DE CONJ.MOTO BOMBA SUBMERSO ATE 5 CV</v>
          </cell>
          <cell r="C2052" t="str">
            <v>UN</v>
          </cell>
          <cell r="D2052">
            <v>88.43</v>
          </cell>
        </row>
        <row r="2053">
          <cell r="A2053" t="str">
            <v>73837/002</v>
          </cell>
          <cell r="B2053" t="str">
            <v>INSTALACAO DE CONJ.MOTO BOMBA SUBMERSO DE 6 A 25 CV</v>
          </cell>
          <cell r="C2053" t="str">
            <v>UN</v>
          </cell>
          <cell r="D2053">
            <v>176.86</v>
          </cell>
        </row>
        <row r="2054">
          <cell r="A2054" t="str">
            <v>73837/003</v>
          </cell>
          <cell r="B2054" t="str">
            <v>INSTALACAO DE CONJ.MOTO BOMBA SUBMERSO DE 26 A 50 CV</v>
          </cell>
          <cell r="C2054" t="str">
            <v>UN</v>
          </cell>
          <cell r="D2054">
            <v>353.72</v>
          </cell>
        </row>
        <row r="2055">
          <cell r="A2055">
            <v>240</v>
          </cell>
          <cell r="B2055" t="str">
            <v>MONTAGENS EM GERAL</v>
          </cell>
          <cell r="C2055" t="str">
            <v/>
          </cell>
          <cell r="D2055" t="str">
            <v/>
          </cell>
        </row>
        <row r="2056">
          <cell r="A2056">
            <v>73612</v>
          </cell>
          <cell r="B2056" t="str">
            <v>INSTALACAO DE CLORADOR</v>
          </cell>
          <cell r="C2056" t="str">
            <v>UN</v>
          </cell>
          <cell r="D2056">
            <v>188.32</v>
          </cell>
        </row>
        <row r="2057">
          <cell r="A2057">
            <v>73660</v>
          </cell>
          <cell r="B2057" t="str">
            <v>LEITO FILTRANTE - ASSENTAMENTO DE BLOCOS LEOPOLD</v>
          </cell>
          <cell r="C2057" t="str">
            <v>M2</v>
          </cell>
          <cell r="D2057">
            <v>38.74</v>
          </cell>
        </row>
        <row r="2058">
          <cell r="A2058">
            <v>73661</v>
          </cell>
          <cell r="B2058" t="str">
            <v>FORNECIMENTO E INSTALACAO DE TALHA E TROLEY MANUAL DE 1 TONELADA</v>
          </cell>
          <cell r="C2058" t="str">
            <v>UN</v>
          </cell>
          <cell r="D2058">
            <v>1218.1199999999999</v>
          </cell>
        </row>
        <row r="2059">
          <cell r="A2059">
            <v>73693</v>
          </cell>
          <cell r="B2059" t="str">
            <v>LEITO FILTRANTE - COLOCACAO DE LONA PLASTICA</v>
          </cell>
          <cell r="C2059" t="str">
            <v>M2</v>
          </cell>
          <cell r="D2059">
            <v>9.51</v>
          </cell>
        </row>
        <row r="2060">
          <cell r="A2060">
            <v>73694</v>
          </cell>
          <cell r="B2060" t="str">
            <v>INSTALACAO DE BOMBA DOSADORA</v>
          </cell>
          <cell r="C2060" t="str">
            <v>UN</v>
          </cell>
          <cell r="D2060">
            <v>68.150000000000006</v>
          </cell>
        </row>
        <row r="2061">
          <cell r="A2061">
            <v>73695</v>
          </cell>
          <cell r="B2061" t="str">
            <v>INSTALACAO DE AGITADOR</v>
          </cell>
          <cell r="C2061" t="str">
            <v>UN</v>
          </cell>
          <cell r="D2061">
            <v>35.049999999999997</v>
          </cell>
        </row>
        <row r="2062">
          <cell r="A2062">
            <v>73824</v>
          </cell>
          <cell r="B2062" t="str">
            <v>INSTALACAO DE MISTURADOR</v>
          </cell>
          <cell r="C2062" t="str">
            <v/>
          </cell>
          <cell r="D2062" t="str">
            <v/>
          </cell>
        </row>
        <row r="2063">
          <cell r="A2063" t="str">
            <v>73824/001</v>
          </cell>
          <cell r="B2063" t="str">
            <v>INSTALACAO DE MISTURADOR VERTICAL</v>
          </cell>
          <cell r="C2063" t="str">
            <v>UN</v>
          </cell>
          <cell r="D2063">
            <v>188.32</v>
          </cell>
        </row>
        <row r="2064">
          <cell r="A2064">
            <v>73825</v>
          </cell>
          <cell r="B2064" t="str">
            <v>VERTEDORES</v>
          </cell>
          <cell r="C2064" t="str">
            <v/>
          </cell>
          <cell r="D2064" t="str">
            <v/>
          </cell>
        </row>
        <row r="2065">
          <cell r="A2065" t="str">
            <v>73825/001</v>
          </cell>
          <cell r="B2065" t="str">
            <v>VERTEDOR RETANGULAR DE MADEIRA</v>
          </cell>
          <cell r="C2065" t="str">
            <v>M2</v>
          </cell>
          <cell r="D2065">
            <v>325.66000000000003</v>
          </cell>
        </row>
        <row r="2066">
          <cell r="A2066" t="str">
            <v>73825/002</v>
          </cell>
          <cell r="B2066" t="str">
            <v>VERTEDOR TRIANGULAR DE ALUMINIO</v>
          </cell>
          <cell r="C2066" t="str">
            <v>M2</v>
          </cell>
          <cell r="D2066">
            <v>278.89999999999998</v>
          </cell>
        </row>
        <row r="2067">
          <cell r="A2067">
            <v>73873</v>
          </cell>
          <cell r="B2067" t="str">
            <v>LEITO FILTRANTE</v>
          </cell>
          <cell r="C2067" t="str">
            <v/>
          </cell>
          <cell r="D2067" t="str">
            <v/>
          </cell>
        </row>
        <row r="2068">
          <cell r="A2068" t="str">
            <v>73873/001</v>
          </cell>
          <cell r="B2068" t="str">
            <v>LEITO FILTRANTE - COLOCACAO E APILOAMENTO DE TERRA NO FILTRO</v>
          </cell>
          <cell r="C2068" t="str">
            <v>M3</v>
          </cell>
          <cell r="D2068">
            <v>33.31</v>
          </cell>
        </row>
        <row r="2069">
          <cell r="A2069" t="str">
            <v>73873/002</v>
          </cell>
          <cell r="B2069" t="str">
            <v>LEITO FILTRANTE - FORN.E ENCHIMENTO C/ BRITA NO. 4</v>
          </cell>
          <cell r="C2069" t="str">
            <v>M3</v>
          </cell>
          <cell r="D2069">
            <v>131.72</v>
          </cell>
        </row>
        <row r="2070">
          <cell r="A2070" t="str">
            <v>73873/003</v>
          </cell>
          <cell r="B2070" t="str">
            <v>LEITO FILTRANTE - COLOCACAO DE AREIA NOS FILTROS</v>
          </cell>
          <cell r="C2070" t="str">
            <v>M3</v>
          </cell>
          <cell r="D2070">
            <v>33.31</v>
          </cell>
        </row>
        <row r="2071">
          <cell r="A2071" t="str">
            <v>73873/004</v>
          </cell>
          <cell r="B2071" t="str">
            <v>LEITO FILTRANTE - COLOCACAO DE PEDREGULHOS NOS FILTROS</v>
          </cell>
          <cell r="C2071" t="str">
            <v>M3</v>
          </cell>
          <cell r="D2071">
            <v>36.479999999999997</v>
          </cell>
        </row>
        <row r="2072">
          <cell r="A2072" t="str">
            <v>73873/005</v>
          </cell>
          <cell r="B2072" t="str">
            <v>LEITO FILTRANTE - COLOCACAO DE ANTRACITO NOS FILTROS</v>
          </cell>
          <cell r="C2072" t="str">
            <v>M3</v>
          </cell>
          <cell r="D2072">
            <v>33.31</v>
          </cell>
        </row>
        <row r="2073">
          <cell r="A2073" t="str">
            <v>LIPR</v>
          </cell>
          <cell r="B2073" t="str">
            <v>LIGACOES PREDIAIS AGUA/ESGOTO/ENERGIA/TELEFONE</v>
          </cell>
          <cell r="C2073" t="str">
            <v/>
          </cell>
          <cell r="D2073" t="str">
            <v/>
          </cell>
        </row>
        <row r="2074">
          <cell r="A2074">
            <v>58</v>
          </cell>
          <cell r="B2074" t="str">
            <v>LIGACOES PREDIAIS DE AGUA</v>
          </cell>
          <cell r="C2074" t="str">
            <v/>
          </cell>
          <cell r="D2074" t="str">
            <v/>
          </cell>
        </row>
        <row r="2075">
          <cell r="A2075">
            <v>73659</v>
          </cell>
          <cell r="B2075" t="str">
            <v>LIGAÇÃO DOMICILIAR DE ÁGUA, DA REDE AO HIDRÔMETRO, COMPOSTO POR COLARDE TOMADA DE PVC COM TRAVAS DE 50MMX1/2”, ADAPTADOR PVC SOLDÁVEL/ROSCA20MMX1/2”, TUBO PVC SOLDÁVEL ÁGUA FRIA 20MM E REGISTRO DE PVC ESFERAROSCÁVEL 1/2” - FORNECIMENTO E INSTALAÇÃO</v>
          </cell>
          <cell r="C2075" t="str">
            <v>UN</v>
          </cell>
          <cell r="D2075">
            <v>100.08</v>
          </cell>
        </row>
        <row r="2076">
          <cell r="A2076">
            <v>73827</v>
          </cell>
          <cell r="B2076" t="str">
            <v>KIT CAVALETE</v>
          </cell>
          <cell r="C2076" t="str">
            <v/>
          </cell>
          <cell r="D2076" t="str">
            <v/>
          </cell>
        </row>
        <row r="2077">
          <cell r="A2077" t="str">
            <v>73827/001</v>
          </cell>
          <cell r="B2077" t="str">
            <v>KIT CAVALETE PVC COM REGISTRO 1/2" - FORNECIMENTO E INSTALAÇÃO</v>
          </cell>
          <cell r="C2077" t="str">
            <v>UN</v>
          </cell>
          <cell r="D2077">
            <v>39.72</v>
          </cell>
        </row>
        <row r="2078">
          <cell r="A2078">
            <v>74217</v>
          </cell>
          <cell r="B2078" t="str">
            <v>AQUISICAO E INSTALACAO DE HIDROMETRO</v>
          </cell>
          <cell r="C2078" t="str">
            <v/>
          </cell>
          <cell r="D2078" t="str">
            <v/>
          </cell>
        </row>
        <row r="2079">
          <cell r="A2079" t="str">
            <v>74217/001</v>
          </cell>
          <cell r="B2079" t="str">
            <v>HIDROMETRO 3,00M3/H, D=1/2" - FORNECIMENTO E INSTALACAO</v>
          </cell>
          <cell r="C2079" t="str">
            <v>UN</v>
          </cell>
          <cell r="D2079">
            <v>71.790000000000006</v>
          </cell>
        </row>
        <row r="2080">
          <cell r="A2080" t="str">
            <v>74217/002</v>
          </cell>
          <cell r="B2080" t="str">
            <v>HIDROMETRO 5,00M3/H, D=3/4" - FORNECIMENTO E INSTALACAO</v>
          </cell>
          <cell r="C2080" t="str">
            <v>UN</v>
          </cell>
          <cell r="D2080">
            <v>94</v>
          </cell>
        </row>
        <row r="2081">
          <cell r="A2081" t="str">
            <v>74217/003</v>
          </cell>
          <cell r="B2081" t="str">
            <v>HIDROMETRO 1,50M3/H, D=1/2" - FORNECIMENTO E INSTALACAO</v>
          </cell>
          <cell r="C2081" t="str">
            <v>UN</v>
          </cell>
          <cell r="D2081">
            <v>68.66</v>
          </cell>
        </row>
        <row r="2082">
          <cell r="A2082">
            <v>74218</v>
          </cell>
          <cell r="B2082" t="str">
            <v>MONTAGEM E INSTALACAO DE CAVALETE</v>
          </cell>
          <cell r="C2082" t="str">
            <v/>
          </cell>
          <cell r="D2082" t="str">
            <v/>
          </cell>
        </row>
        <row r="2083">
          <cell r="A2083" t="str">
            <v>74218/001</v>
          </cell>
          <cell r="B2083" t="str">
            <v>KIT CAVALETE PVC COM REGISTRO 3/4" - FORNECIMENTO E INSTALACAO</v>
          </cell>
          <cell r="C2083" t="str">
            <v>UN</v>
          </cell>
          <cell r="D2083">
            <v>43.44</v>
          </cell>
        </row>
        <row r="2084">
          <cell r="A2084">
            <v>74253</v>
          </cell>
          <cell r="B2084" t="str">
            <v>RAMAL PREDIAL</v>
          </cell>
          <cell r="C2084" t="str">
            <v/>
          </cell>
          <cell r="D2084" t="str">
            <v/>
          </cell>
        </row>
        <row r="2085">
          <cell r="A2085" t="str">
            <v>74253/001</v>
          </cell>
          <cell r="B2085" t="str">
            <v>RAMAL PREDIAL EM TUBO PEAD 20MM - FORNECIMENTO, INSTALAÇÃO, ESCAVAÇÃOE REATERRO</v>
          </cell>
          <cell r="C2085" t="str">
            <v>M</v>
          </cell>
          <cell r="D2085">
            <v>10.66</v>
          </cell>
        </row>
        <row r="2086">
          <cell r="A2086">
            <v>59</v>
          </cell>
          <cell r="B2086" t="str">
            <v>LIGACOES PREDIAIS DE ESGOTO</v>
          </cell>
          <cell r="C2086" t="str">
            <v/>
          </cell>
          <cell r="D2086" t="str">
            <v/>
          </cell>
        </row>
        <row r="2087">
          <cell r="A2087">
            <v>73658</v>
          </cell>
          <cell r="B2087" t="str">
            <v>LIGAÇÃO DOMICILIAR DE ESGOTO DN 100MM, DA CASA ATÉ A CAIXA, COMPOSTO POR 10,0M TUBO DE PVC ESGOTO PREDIAL DN 100MM E CAIXA DE ALVENARIA COMTAMPA DE CONCRETO - FORNECIMENTO E INSTALAÇÃO</v>
          </cell>
          <cell r="C2087" t="str">
            <v>UN</v>
          </cell>
          <cell r="D2087">
            <v>286.32</v>
          </cell>
        </row>
        <row r="2088">
          <cell r="A2088">
            <v>73784</v>
          </cell>
          <cell r="B2088" t="str">
            <v>LIGACOES DE ESGOTOS EM TUBOS DE PVC</v>
          </cell>
          <cell r="C2088" t="str">
            <v/>
          </cell>
          <cell r="D2088" t="str">
            <v/>
          </cell>
        </row>
        <row r="2089">
          <cell r="A2089" t="str">
            <v>73784/001</v>
          </cell>
          <cell r="B2089" t="str">
            <v>LIGAÇÃO DE ESGOTO EM TUBO PVC ESGOTO SÉRIE-R DN 100MM, DA CAIXA ATÉ AREDE, INCLUINDO ESCAVAÇÃO E REATERRO ATÉ 1,00M, COMPOSTO POR 10,50M DETUBO PVC SÉRIE-R ESGOTO DN 100MM, JUNÇÃO SIMPLES PVC PARA ESGOTO PREDIAL DN 100X100MM E CURVA PVC 90GRAUS PARA RE</v>
          </cell>
          <cell r="C2089" t="str">
            <v>UN</v>
          </cell>
          <cell r="D2089">
            <v>569.46</v>
          </cell>
        </row>
        <row r="2090">
          <cell r="A2090" t="str">
            <v>73784/002</v>
          </cell>
          <cell r="B2090" t="str">
            <v>LIGAÇÃO DE ESGOTO EM TUBO PVC ESGOTO SÉRIE-R DN 150MM, DA CAIXA ATÉ AREDE, INCLUINDO ESCAVAÇÃO E REATERRO ATÉ 1,00M, COMPOSTO POR 13,65M DETUBO PVC SÉRIE-R ESGOTO DN 150MM - FORNECIMENTO E INSTALAÇÃO</v>
          </cell>
          <cell r="C2090" t="str">
            <v>UN</v>
          </cell>
          <cell r="D2090">
            <v>797.5</v>
          </cell>
        </row>
        <row r="2091">
          <cell r="A2091">
            <v>73869</v>
          </cell>
          <cell r="B2091" t="str">
            <v>LIGACOES DE ESGOTOS EM TUBOS CERAMICOS</v>
          </cell>
          <cell r="C2091" t="str">
            <v/>
          </cell>
          <cell r="D2091" t="str">
            <v/>
          </cell>
        </row>
        <row r="2092">
          <cell r="A2092" t="str">
            <v>73869/001</v>
          </cell>
          <cell r="B2092" t="str">
            <v>LIGAÇÃO DE ESGOTO EM TUBO CERÂMICO DN 100MM, DA CAIXA ATÉ A REDE, INCLUINDO ESCAVAÇÃO E REATERRO ATÉ 1,00M, COMPOSTO POR 11,48M DE TUBO CERÂMICO ESGOTO DN 100MM E CURVA CERÂMICA 45GRAUS ESGOTO DN 100MM - FORNECIMENTO E INSTALAÇÃO</v>
          </cell>
          <cell r="C2092" t="str">
            <v>UN</v>
          </cell>
          <cell r="D2092">
            <v>492.77</v>
          </cell>
        </row>
        <row r="2093">
          <cell r="A2093" t="str">
            <v>73869/002</v>
          </cell>
          <cell r="B2093" t="str">
            <v>LIGAÇÃO DE ESGOTO EM TUBO CERÂMICO DN 150MM, DA CAIXA ATÉ A REDE, INCLUINDO ESCAVAÇÃO E REATERRO ATÉ 1,00M, COMPOSTO POR 11,48M DE TUBO CERÂMICO ESGOTO DN 150MM E CURVA CERÂMICA 45GRAUS ESGOTO DN 150MM - FORNECIMENTO E INSTALAÇÃO</v>
          </cell>
          <cell r="C2093" t="str">
            <v>UN</v>
          </cell>
          <cell r="D2093">
            <v>550.21</v>
          </cell>
        </row>
        <row r="2094">
          <cell r="A2094" t="str">
            <v>73869/003</v>
          </cell>
          <cell r="B2094" t="str">
            <v>LIGAÇÃO DE ESGOTO EM TUBO CERÂMICO DN 200MM, DA CAIXA ATÉ A REDE, INCLUINDO ESCAVAÇÃO E REATERRO ATÉ 1,00M, COMPOSTO POR 11,48M DE TUBO CERÂMICO ESGOTO DN 200MM E CURVA CERÂMICA 45GRAUS ESGOTO DN 200MM - FORNECIMENTO E INSTALAÇÃO</v>
          </cell>
          <cell r="C2094" t="str">
            <v>UN</v>
          </cell>
          <cell r="D2094">
            <v>653.44000000000005</v>
          </cell>
        </row>
        <row r="2095">
          <cell r="A2095">
            <v>74216</v>
          </cell>
          <cell r="B2095" t="str">
            <v>RAMAL PREDIAL DE ESGOTO PARA REDE EM IMPLANTACAO (MAO-DE OBRA EMATERIAL, INCLUINDO ESCAVACAO MANUAL ATE 1,50 METROS E REATERRO)</v>
          </cell>
          <cell r="C2095" t="str">
            <v/>
          </cell>
          <cell r="D2095" t="str">
            <v/>
          </cell>
        </row>
        <row r="2096">
          <cell r="A2096" t="str">
            <v>74216/001</v>
          </cell>
          <cell r="B2096" t="str">
            <v>RAMAL PREDIAL DE ESGOTO EM TUBO PVC ESGOTO DN 100MM - FORNECIMENTO, INSTALACAO, ESCAVACAO E REATERRO</v>
          </cell>
          <cell r="C2096" t="str">
            <v>M</v>
          </cell>
          <cell r="D2096">
            <v>38.07</v>
          </cell>
        </row>
        <row r="2097">
          <cell r="A2097" t="str">
            <v>74216/002</v>
          </cell>
          <cell r="B2097" t="str">
            <v>RAMAL PREDIAL DE ESGOTO EM TUBO CERAMICO ESGOTO DN 100MM - FORNECIMENTO, INSTALACAO, ESCAVACAO E REATERRO</v>
          </cell>
          <cell r="C2097" t="str">
            <v>M</v>
          </cell>
          <cell r="D2097">
            <v>39.630000000000003</v>
          </cell>
        </row>
        <row r="2098">
          <cell r="A2098" t="str">
            <v>MOVT</v>
          </cell>
          <cell r="B2098" t="str">
            <v>MOVIMENTO DE TERRA</v>
          </cell>
          <cell r="C2098" t="str">
            <v/>
          </cell>
          <cell r="D2098" t="str">
            <v/>
          </cell>
        </row>
        <row r="2099">
          <cell r="A2099">
            <v>17</v>
          </cell>
          <cell r="B2099" t="str">
            <v>DRAGAGEM</v>
          </cell>
          <cell r="C2099" t="str">
            <v/>
          </cell>
          <cell r="D2099" t="str">
            <v/>
          </cell>
        </row>
        <row r="2100">
          <cell r="A2100">
            <v>76451</v>
          </cell>
          <cell r="B2100" t="str">
            <v>ESCAVACAO SUBMERSA</v>
          </cell>
          <cell r="C2100" t="str">
            <v/>
          </cell>
          <cell r="D2100" t="str">
            <v/>
          </cell>
        </row>
        <row r="2101">
          <cell r="A2101" t="str">
            <v>76451/001</v>
          </cell>
          <cell r="B2101" t="str">
            <v>ESCAVACAO MECANIZADA SUBMERSA (DRAGAGEM E CARGA), UTILIZANDO CAMINHÃOBASCULANTE, ESCAVADEIRA TIPO DRAGA DE ARRASTE E RETROESCAVADEIRA COM CARREGADEIRA</v>
          </cell>
          <cell r="C2101" t="str">
            <v>M3</v>
          </cell>
          <cell r="D2101">
            <v>18.32</v>
          </cell>
        </row>
        <row r="2102">
          <cell r="A2102">
            <v>18</v>
          </cell>
          <cell r="B2102" t="str">
            <v>CORTE/ESCAVACAO EM JAZIDAS OU CAMPO ABERTO</v>
          </cell>
          <cell r="C2102" t="str">
            <v/>
          </cell>
          <cell r="D2102" t="str">
            <v/>
          </cell>
        </row>
        <row r="2103">
          <cell r="A2103">
            <v>7011</v>
          </cell>
          <cell r="B2103" t="str">
            <v>ESCAVACAO E ACERTO MANUAL NA FAIXA DE 0,45M DE LARGURA P/ EXECUCAODE MEIO-FIO E SARJETA CONJUGADOS</v>
          </cell>
          <cell r="C2103" t="str">
            <v>M</v>
          </cell>
          <cell r="D2103">
            <v>2.4700000000000002</v>
          </cell>
        </row>
        <row r="2104">
          <cell r="A2104">
            <v>73903</v>
          </cell>
          <cell r="B2104" t="str">
            <v>ESCAVAÇÃO MECANIZADA A CEU ABERTO</v>
          </cell>
          <cell r="C2104" t="str">
            <v/>
          </cell>
          <cell r="D2104" t="str">
            <v/>
          </cell>
        </row>
        <row r="2105">
          <cell r="A2105" t="str">
            <v>73903/001</v>
          </cell>
          <cell r="B2105" t="str">
            <v>LIMPEZA SUPERFICIAL DA CAMADA VEGETAL EM JAZIDA</v>
          </cell>
          <cell r="C2105" t="str">
            <v>M2</v>
          </cell>
          <cell r="D2105">
            <v>0.48</v>
          </cell>
        </row>
        <row r="2106">
          <cell r="A2106" t="str">
            <v>73903/002</v>
          </cell>
          <cell r="B2106" t="str">
            <v>EXPURGO DE JAZIDA</v>
          </cell>
          <cell r="C2106" t="str">
            <v>M3</v>
          </cell>
          <cell r="D2106">
            <v>2.5099999999999998</v>
          </cell>
        </row>
        <row r="2107">
          <cell r="A2107">
            <v>74151</v>
          </cell>
          <cell r="B2107" t="str">
            <v>ESCAVACAO E CARGA MATERIAL 1A CATEGORIA</v>
          </cell>
          <cell r="C2107" t="str">
            <v/>
          </cell>
          <cell r="D2107" t="str">
            <v/>
          </cell>
        </row>
        <row r="2108">
          <cell r="A2108" t="str">
            <v>74151/001</v>
          </cell>
          <cell r="B2108" t="str">
            <v>ESCAVACAO E CARGA MATERIAL 1A CATEGORIA, UTILIZANDO TRATOR DE ESTEIRASDE 110 A 160HP COM LAMINA, PESO OPERACIONAL * 13T E PA CARREGADEIRACOM 170 HP.</v>
          </cell>
          <cell r="C2108" t="str">
            <v>M3</v>
          </cell>
          <cell r="D2108">
            <v>2.98</v>
          </cell>
        </row>
        <row r="2109">
          <cell r="A2109">
            <v>74152</v>
          </cell>
          <cell r="B2109" t="str">
            <v>ESCAVACAO E CARGA EM MATERIAL DE JAZIDA 1A CATEGORIA</v>
          </cell>
          <cell r="C2109" t="str">
            <v/>
          </cell>
          <cell r="D2109" t="str">
            <v/>
          </cell>
        </row>
        <row r="2110">
          <cell r="A2110" t="str">
            <v>74152/001</v>
          </cell>
          <cell r="B2110" t="str">
            <v>ESCAVACAO E CARGA DE MATERIAL DE JAZIDA 1A CAT UTILIZANDO TRATOR SOBREESTEIRAS 305 HP C/ LAMINA (VU=10ANOS / 20.000H)</v>
          </cell>
          <cell r="C2110" t="str">
            <v>M3</v>
          </cell>
          <cell r="D2110">
            <v>3.43</v>
          </cell>
        </row>
        <row r="2111">
          <cell r="A2111">
            <v>74154</v>
          </cell>
          <cell r="B2111" t="str">
            <v>ESCAVACAO, CARGA E TRANSPORTE DMT 50 A 200M C/ CAMINHAO BASCULANTE</v>
          </cell>
          <cell r="C2111" t="str">
            <v/>
          </cell>
          <cell r="D2111" t="str">
            <v/>
          </cell>
        </row>
        <row r="2112">
          <cell r="A2112" t="str">
            <v>74154/001</v>
          </cell>
          <cell r="B2112" t="str">
            <v>ESCAVACAO, CARGA E TRANSPORTE DE MATERIAL DE 1A CATEGORIA COM TRATORSOBRE ESTEIRAS 305 HP E CACAMBA 5M3, DMT 50 A 200M</v>
          </cell>
          <cell r="C2112" t="str">
            <v>M3</v>
          </cell>
          <cell r="D2112">
            <v>4.38</v>
          </cell>
        </row>
        <row r="2113">
          <cell r="A2113">
            <v>74155</v>
          </cell>
          <cell r="B2113" t="str">
            <v>ESCAVACAO E TRANSPORTE DMT 50M C/TRATOR ESTEIRAS CAT D8</v>
          </cell>
          <cell r="C2113" t="str">
            <v/>
          </cell>
          <cell r="D2113" t="str">
            <v/>
          </cell>
        </row>
        <row r="2114">
          <cell r="A2114" t="str">
            <v>74155/001</v>
          </cell>
          <cell r="B2114" t="str">
            <v>ESCAVACAO E TRANSP MAT 1A CAT DMT 50M C/TRATOR EST CAT D8 C/ LAMINA</v>
          </cell>
          <cell r="C2114" t="str">
            <v>M3</v>
          </cell>
          <cell r="D2114">
            <v>1.43</v>
          </cell>
        </row>
        <row r="2115">
          <cell r="A2115" t="str">
            <v>74155/002</v>
          </cell>
          <cell r="B2115" t="str">
            <v>ESCAVACAO E TRANSPORTE DE MATERIAL DE 2A CAT DMT 50M COM TRATOR SOBREESTEIRAS 305 HP COM LAMINA E ESCARIFICADOR</v>
          </cell>
          <cell r="C2115" t="str">
            <v>M3</v>
          </cell>
          <cell r="D2115">
            <v>2.77</v>
          </cell>
        </row>
        <row r="2116">
          <cell r="A2116">
            <v>74205</v>
          </cell>
          <cell r="B2116" t="str">
            <v>ESCAVACAO DE MATERIAL 1A. CATEGORIA (SUBLEITO)</v>
          </cell>
          <cell r="C2116" t="str">
            <v/>
          </cell>
          <cell r="D2116" t="str">
            <v/>
          </cell>
        </row>
        <row r="2117">
          <cell r="A2117" t="str">
            <v>74205/001</v>
          </cell>
          <cell r="B2117" t="str">
            <v>ESCAVACAO MECANICA DE MATERIAL 1A. CATEGORIA, PROVENIENTE DE CORTE DESUBLEITO (C/TRATOR ESTEIRAS 160HP)</v>
          </cell>
          <cell r="C2117" t="str">
            <v>M3</v>
          </cell>
          <cell r="D2117">
            <v>2.11</v>
          </cell>
        </row>
        <row r="2118">
          <cell r="A2118">
            <v>74222</v>
          </cell>
          <cell r="B2118" t="str">
            <v>ESCAVACAO E TRANSPORTE DMT 50M C/TRATOR ESTEIRAS CAT D6</v>
          </cell>
          <cell r="C2118" t="str">
            <v/>
          </cell>
          <cell r="D2118" t="str">
            <v/>
          </cell>
        </row>
        <row r="2119">
          <cell r="A2119" t="str">
            <v>74222/001</v>
          </cell>
          <cell r="B2119" t="str">
            <v>ESCAVACAO MECANICA E TRANSPORTE EM MATERIAL DE 1A CATEGORIA COM USO EXCLUSIVO DE TRATOR SOBRE ESTEIRAS 153HP,DMT ATE 50M</v>
          </cell>
          <cell r="C2119" t="str">
            <v>M3</v>
          </cell>
          <cell r="D2119">
            <v>4.1500000000000004</v>
          </cell>
        </row>
        <row r="2120">
          <cell r="A2120">
            <v>76452</v>
          </cell>
          <cell r="B2120" t="str">
            <v>ESCAVACAO MECANIZADA DE AREA, QQ TERRENO, EXCETO ROCHA</v>
          </cell>
          <cell r="C2120" t="str">
            <v/>
          </cell>
          <cell r="D2120" t="str">
            <v/>
          </cell>
        </row>
        <row r="2121">
          <cell r="A2121" t="str">
            <v>76452/001</v>
          </cell>
          <cell r="B2121" t="str">
            <v>ESCAVACAO MECANIZADA DE AREA (C/TRATOR DE ESTEIRAS TIPO D8)</v>
          </cell>
          <cell r="C2121" t="str">
            <v>M3</v>
          </cell>
          <cell r="D2121">
            <v>2.3199999999999998</v>
          </cell>
        </row>
        <row r="2122">
          <cell r="A2122">
            <v>76453</v>
          </cell>
          <cell r="B2122" t="str">
            <v>ESCAVACAO SUBMERSA</v>
          </cell>
          <cell r="C2122" t="str">
            <v/>
          </cell>
          <cell r="D2122" t="str">
            <v/>
          </cell>
        </row>
        <row r="2123">
          <cell r="A2123" t="str">
            <v>76453/001</v>
          </cell>
          <cell r="B2123" t="str">
            <v>DRAGAGEM (C/ ESCAVADEIRA DRAG LINE DE ARRASTE 140HP)</v>
          </cell>
          <cell r="C2123" t="str">
            <v>M3</v>
          </cell>
          <cell r="D2123">
            <v>18.190000000000001</v>
          </cell>
        </row>
        <row r="2124">
          <cell r="A2124">
            <v>19</v>
          </cell>
          <cell r="B2124" t="str">
            <v>ESCAVACAO DE VALAS</v>
          </cell>
          <cell r="C2124" t="str">
            <v/>
          </cell>
          <cell r="D2124" t="str">
            <v/>
          </cell>
        </row>
        <row r="2125">
          <cell r="A2125">
            <v>6430</v>
          </cell>
          <cell r="B2125" t="str">
            <v>ESCAVACAO MANUAL DE CAVAS(FUNDACOES RASAS,=2,00 M)</v>
          </cell>
          <cell r="C2125" t="str">
            <v>M3</v>
          </cell>
          <cell r="D2125">
            <v>20.57</v>
          </cell>
        </row>
        <row r="2126">
          <cell r="A2126">
            <v>6507</v>
          </cell>
          <cell r="B2126" t="str">
            <v>ESCAV. MEC. P/CONSTRUCAO DE SUMIDOURO P/EFLUENTE LIQUIDO DA FOSSA SEPTICA,D INT = 300CM / H INT = 660 CM ( P/ COMP. 11516/1)</v>
          </cell>
          <cell r="C2126" t="str">
            <v>M3</v>
          </cell>
          <cell r="D2126">
            <v>163.94</v>
          </cell>
        </row>
        <row r="2127">
          <cell r="A2127">
            <v>72915</v>
          </cell>
          <cell r="B2127" t="str">
            <v>ESCAVACAO MECANICA DE VALA EM MATERIAL DE 2A. CATEGORIA ATE 2 M DE PROFUNDIDADE COM UTILIZACAO DE ESCAVADEIRA HIDRAULICA</v>
          </cell>
          <cell r="C2127" t="str">
            <v>M3</v>
          </cell>
          <cell r="D2127">
            <v>10.39</v>
          </cell>
        </row>
        <row r="2128">
          <cell r="A2128">
            <v>72917</v>
          </cell>
          <cell r="B2128" t="str">
            <v>ESCAVACAO MECANICA DE VALA EM MATERIAL 2A. CATEGORIA DE 2,01 ATE 4,00M DE PROFUNDIDADE COM UTILIZACAO DE ESCAVADEIRA HIDRAULICA</v>
          </cell>
          <cell r="C2128" t="str">
            <v>M3</v>
          </cell>
          <cell r="D2128">
            <v>11.87</v>
          </cell>
        </row>
        <row r="2129">
          <cell r="A2129">
            <v>72918</v>
          </cell>
          <cell r="B2129" t="str">
            <v>ESCAVACAO MECANICA DE VALA EM MATERIAL 2A. CATEGORIA DE 4,01 ATE 6,00M DE PROFUNDIDADE COM UTILIZACAO DE ESCAVADEIRA HIDRAULICA</v>
          </cell>
          <cell r="C2129" t="str">
            <v>M3</v>
          </cell>
          <cell r="D2129">
            <v>13.85</v>
          </cell>
        </row>
        <row r="2130">
          <cell r="A2130">
            <v>73962</v>
          </cell>
          <cell r="B2130" t="str">
            <v>ESCAVACAO MECANICA DE VALAS</v>
          </cell>
          <cell r="C2130" t="str">
            <v/>
          </cell>
          <cell r="D2130" t="str">
            <v/>
          </cell>
        </row>
        <row r="2131">
          <cell r="A2131" t="str">
            <v>73962/004</v>
          </cell>
          <cell r="B2131" t="str">
            <v>ESCAVACAO DE VALA NAO ESCORADA EM MATERIAL DE 1A CATEGORIA COM PROFUNDIDADE DE 1,5 ATE 3M COM RETROESCAVADEIRA 75HP, SEM ESGOTAMENTO</v>
          </cell>
          <cell r="C2131" t="str">
            <v>M3</v>
          </cell>
          <cell r="D2131">
            <v>5.62</v>
          </cell>
        </row>
        <row r="2132">
          <cell r="A2132" t="str">
            <v>73962/013</v>
          </cell>
          <cell r="B2132" t="str">
            <v>ESCAVACAO DE VALA NAO ESCORADA EM MATERIAL 1A CATEGORIA , PROFUNDIDADEATE 1,5 M COM ESCAVADEIRA HIDRAULICA 105 HP(CAPACIDADE DE 0,78M3), SEM ESGOTAMENTO</v>
          </cell>
          <cell r="C2132" t="str">
            <v>M3</v>
          </cell>
          <cell r="D2132">
            <v>3.96</v>
          </cell>
        </row>
        <row r="2133">
          <cell r="A2133" t="str">
            <v>73962/021</v>
          </cell>
          <cell r="B2133" t="str">
            <v>ESCAVACAO DE VALA ESCORADA EM MATERIAL 1A CATEGORIA , PROFUNDIDADE ATE1,5 M COM ESCAVADEIRA HIDRAULICA 105 HP(CAPACIDADE DE 0,78M3), SEM ESGOTAMENTO</v>
          </cell>
          <cell r="C2133" t="str">
            <v>M3</v>
          </cell>
          <cell r="D2133">
            <v>4.78</v>
          </cell>
        </row>
        <row r="2134">
          <cell r="A2134">
            <v>73965</v>
          </cell>
          <cell r="B2134" t="str">
            <v>ESCAVACAO MANUAL DE VALAS</v>
          </cell>
          <cell r="C2134" t="str">
            <v/>
          </cell>
          <cell r="D2134" t="str">
            <v/>
          </cell>
        </row>
        <row r="2135">
          <cell r="A2135" t="str">
            <v>73965/001</v>
          </cell>
          <cell r="B2135" t="str">
            <v>ESCAVAÇÃO MANUAL DE VALA, A FRIO, EM MATERIAL DE 2A CATEGORIA (MOLEDOOU ROCHA DECOMPOSTA) ATÉ 1,50M</v>
          </cell>
          <cell r="C2135" t="str">
            <v>M3</v>
          </cell>
          <cell r="D2135">
            <v>51.43</v>
          </cell>
        </row>
        <row r="2136">
          <cell r="A2136" t="str">
            <v>73965/002</v>
          </cell>
          <cell r="B2136" t="str">
            <v>ESCAVAÇÃO MANUAL DE VALA, A FRIO, EM MATERIAL DE 2A CATEGORIA (MOLEDOOU ROCHA DECOMPOSTA), DE 3 ATÉ 4,5M, EXCLUINDO ESGOTAMENTO E ESCORAMENTO.</v>
          </cell>
          <cell r="C2136" t="str">
            <v>M3</v>
          </cell>
          <cell r="D2136">
            <v>75.430000000000007</v>
          </cell>
        </row>
        <row r="2137">
          <cell r="A2137" t="str">
            <v>73965/003</v>
          </cell>
          <cell r="B2137" t="str">
            <v>ESCAVAÇÃO MANUAL DE VALA, A FRIO, EM MATERIAL DE 2A CATEGORIA (MOLEDOOU ROCHA DECOMPOSTA), DE 4,5 ATÉ 6M, EXCLUINDO ESGOTAMENTO E ESCORAMENTO.</v>
          </cell>
          <cell r="C2137" t="str">
            <v>M3</v>
          </cell>
          <cell r="D2137">
            <v>89.14</v>
          </cell>
        </row>
        <row r="2138">
          <cell r="A2138" t="str">
            <v>73965/004</v>
          </cell>
          <cell r="B2138" t="str">
            <v>ESCAVACAO MANUAL DE VALA EM ARGILA OU PEDRA SOLTA DO TAMANHO MEDIO DEPEDRA DE MAO, ATE 1,5M, EXCLUINDO ESGOTAMENTO/ESCORAMENTO.</v>
          </cell>
          <cell r="C2138" t="str">
            <v>M3</v>
          </cell>
          <cell r="D2138">
            <v>32.909999999999997</v>
          </cell>
        </row>
        <row r="2139">
          <cell r="A2139" t="str">
            <v>73965/005</v>
          </cell>
          <cell r="B2139" t="str">
            <v>ESCAVACAO MANUAL DE VALA EM ARGILA OU PEDRA SOLTA DO TAMANHO MEDIO DEPEDRA DE MAO, DE 1,5 ATE 3M, EXCLUINDO ESGOTAMENTO/ESCORAMENTO.</v>
          </cell>
          <cell r="C2139" t="str">
            <v>M3</v>
          </cell>
          <cell r="D2139">
            <v>38.4</v>
          </cell>
        </row>
        <row r="2140">
          <cell r="A2140" t="str">
            <v>73965/006</v>
          </cell>
          <cell r="B2140" t="str">
            <v>ESCAVACAO MANUAL DE VALA EM ARGILA OU PEDRA SOLTA DO TAMANHO MEDIO DEPEDRA DE MAO, DE 3 ATE 4,5M, EXCLUINDO ESGOTAMENTO/ESCORAMENTO</v>
          </cell>
          <cell r="C2140" t="str">
            <v>M3</v>
          </cell>
          <cell r="D2140">
            <v>61.71</v>
          </cell>
        </row>
        <row r="2141">
          <cell r="A2141" t="str">
            <v>73965/007</v>
          </cell>
          <cell r="B2141" t="str">
            <v>ESCAVACAO MANUAL DE VALA EM ARGILA OU PEDRA SOLTA DO TAMANHO MEDIO DEPEDRA DE MAO, DE 4,5 ATE 6M, EXCLUINDO ESGOTAMENTO/ESCORAMENTO.</v>
          </cell>
          <cell r="C2141" t="str">
            <v>M3</v>
          </cell>
          <cell r="D2141">
            <v>75.430000000000007</v>
          </cell>
        </row>
        <row r="2142">
          <cell r="A2142" t="str">
            <v>73965/008</v>
          </cell>
          <cell r="B2142" t="str">
            <v>ESCAVACAO MANUAL DE VALA EM LODO, ATE 1,5M, EXCLUINDO ESGOTAMENTO/ESCORAMENTO</v>
          </cell>
          <cell r="C2142" t="str">
            <v>M3</v>
          </cell>
          <cell r="D2142">
            <v>37.71</v>
          </cell>
        </row>
        <row r="2143">
          <cell r="A2143" t="str">
            <v>73965/009</v>
          </cell>
          <cell r="B2143" t="str">
            <v>ESCAVACAO MANUAL DE VALA EM LODO, DE 1,5 ATE 3M, EXCLUINDO ESGOTAMENTO/ESCORAMENTO.</v>
          </cell>
          <cell r="C2143" t="str">
            <v>M3</v>
          </cell>
          <cell r="D2143">
            <v>68.569999999999993</v>
          </cell>
        </row>
        <row r="2144">
          <cell r="A2144" t="str">
            <v>73965/010</v>
          </cell>
          <cell r="B2144" t="str">
            <v>ESCAVACAO MANUAL DE VALA EM MATERIAL DE 1A CATEGORIA ATE 1,5M EXCLUINDO ESGOTAMENTO / ESCORAMENTO</v>
          </cell>
          <cell r="C2144" t="str">
            <v>M3</v>
          </cell>
          <cell r="D2144">
            <v>24</v>
          </cell>
        </row>
        <row r="2145">
          <cell r="A2145" t="str">
            <v>73965/011</v>
          </cell>
          <cell r="B2145" t="str">
            <v>ESCAVACAO MANUAL DE VALA EM MATERIAL DE 1A CATEGORIA DE 1,5 ATE 3M EXCLUINDO ESGOTAMENTO / ESCORAMENTO</v>
          </cell>
          <cell r="C2145" t="str">
            <v>M3</v>
          </cell>
          <cell r="D2145">
            <v>30.86</v>
          </cell>
        </row>
        <row r="2146">
          <cell r="A2146" t="str">
            <v>73965/012</v>
          </cell>
          <cell r="B2146" t="str">
            <v>ESCAVACAO MANUAL DE VALA EM MATERIAL DE 1A CATEGORIA DE 3 ATE 4,5M EXCLUINDO ESGOTAMENTO / ESCORAMENTO</v>
          </cell>
          <cell r="C2146" t="str">
            <v>M3</v>
          </cell>
          <cell r="D2146">
            <v>41.14</v>
          </cell>
        </row>
        <row r="2147">
          <cell r="A2147" t="str">
            <v>73965/013</v>
          </cell>
          <cell r="B2147" t="str">
            <v>ESCAVACAO MANUAL DE VALA EM MATERIAL DE 1A CATEGORIA, DE 6 A 7,5M, EXCLUINDO ESGOTAMENTO / ESCORAMENTO.</v>
          </cell>
          <cell r="C2147" t="str">
            <v>M3</v>
          </cell>
          <cell r="D2147">
            <v>68.569999999999993</v>
          </cell>
        </row>
        <row r="2148">
          <cell r="A2148" t="str">
            <v>73965/014</v>
          </cell>
          <cell r="B2148" t="str">
            <v>ESCAVACAO MANUAL DE VALA EM ARGILA RIJA OU PEDRA SOLTA DO TAMANHO MEDIO DE PEDRA DE MAO, DE 6 A 7,5M, EXCLUINDO ESGOTAMENTO / ESCORAMENTO.</v>
          </cell>
          <cell r="C2148" t="str">
            <v>M3</v>
          </cell>
          <cell r="D2148">
            <v>89.14</v>
          </cell>
        </row>
        <row r="2149">
          <cell r="A2149" t="str">
            <v>73965/015</v>
          </cell>
          <cell r="B2149" t="str">
            <v>ESCAVACAO MANUAL DE VALAS H &lt;= 1,50 M</v>
          </cell>
          <cell r="C2149" t="str">
            <v>M3</v>
          </cell>
          <cell r="D2149">
            <v>20.57</v>
          </cell>
        </row>
        <row r="2150">
          <cell r="A2150">
            <v>74019</v>
          </cell>
          <cell r="B2150" t="str">
            <v>ESCAVACAO MANUAL DE VALAS RASAS, QQ TERRENO, EXCETO ROCHA</v>
          </cell>
          <cell r="C2150" t="str">
            <v/>
          </cell>
          <cell r="D2150" t="str">
            <v/>
          </cell>
        </row>
        <row r="2151">
          <cell r="A2151" t="str">
            <v>74019/001</v>
          </cell>
          <cell r="B2151" t="str">
            <v>ESCAVACAO MANUAL (VALAS OU FUNDACOES RASAS)</v>
          </cell>
          <cell r="C2151" t="str">
            <v>M3</v>
          </cell>
          <cell r="D2151">
            <v>22.29</v>
          </cell>
        </row>
        <row r="2152">
          <cell r="A2152">
            <v>74120</v>
          </cell>
          <cell r="B2152" t="str">
            <v>ALEM DE 1,50 METROS ATE 3,00 METROS DE PROFUNDIDADE</v>
          </cell>
          <cell r="C2152" t="str">
            <v/>
          </cell>
          <cell r="D2152" t="str">
            <v/>
          </cell>
        </row>
        <row r="2153">
          <cell r="A2153" t="str">
            <v>74120/001</v>
          </cell>
          <cell r="B2153" t="str">
            <v>ESCAVACAO MANUAL P/CONSTRUCAO DE FOSSA SEPTICA TIPO OMS,DI = 200 CM, HI = 240 CM</v>
          </cell>
          <cell r="C2153" t="str">
            <v>M3</v>
          </cell>
          <cell r="D2153">
            <v>313.10000000000002</v>
          </cell>
        </row>
        <row r="2154">
          <cell r="A2154">
            <v>76443</v>
          </cell>
          <cell r="B2154" t="str">
            <v>ESCAVACAO MANUAL DE VALAS</v>
          </cell>
          <cell r="C2154" t="str">
            <v/>
          </cell>
          <cell r="D2154" t="str">
            <v/>
          </cell>
        </row>
        <row r="2155">
          <cell r="A2155" t="str">
            <v>76443/001</v>
          </cell>
          <cell r="B2155" t="str">
            <v>ESCAVACAO MANUAL VALA/CAVA MAT 1A CAT ATE 1,5M EXCL ESG/ESCOR EM BECO(LARG ATE 2M) IMPOSSIBILITANDO ENTRADA DE CAMINHAO OU EQUIPAMENTO MOTORIZADO P/RETIRADA MATERIAL</v>
          </cell>
          <cell r="C2155" t="str">
            <v>M3</v>
          </cell>
          <cell r="D2155">
            <v>28.8</v>
          </cell>
        </row>
        <row r="2156">
          <cell r="A2156" t="str">
            <v>76443/002</v>
          </cell>
          <cell r="B2156" t="str">
            <v>ESCAVACAO MANUAL VALA/CAVA MAT 1A CAT DE 1,5 A 3M EXCL ESG/ESCOR EM BECO (LARG ATE 2M) IMPOSSIBILITANDO ENTRADA DE CAMINHAO OU EQUIPAMENTO MOTORIZADO P/RETIRADA DO MATERIAL</v>
          </cell>
          <cell r="C2156" t="str">
            <v>M3</v>
          </cell>
          <cell r="D2156">
            <v>37.03</v>
          </cell>
        </row>
        <row r="2157">
          <cell r="A2157" t="str">
            <v>76443/003</v>
          </cell>
          <cell r="B2157" t="str">
            <v>ESCAVACAO MANUAL VALA/CAVA MAT 1A CAT DE 3,0 A 4,5M EXCL ESG/ESCOR EMBECO (LARG ATE 2M) IMPOSSIBILITANDO ENTRADA DE CAMINHAO OU EQUIPAMENTOMOTORIZADO P/RETIRADA DO MATERIAL</v>
          </cell>
          <cell r="C2157" t="str">
            <v>M3</v>
          </cell>
          <cell r="D2157">
            <v>49.37</v>
          </cell>
        </row>
        <row r="2158">
          <cell r="A2158" t="str">
            <v>76443/004</v>
          </cell>
          <cell r="B2158" t="str">
            <v>ESCAVACAO MANUAL VALA/CAVA EM LODO/LAMA ATE 1,5M EXCL ESG/ESCOR EM BECO (LARG ATE 2M) EM FAVELAS</v>
          </cell>
          <cell r="C2158" t="str">
            <v>M3</v>
          </cell>
          <cell r="D2158">
            <v>43.41</v>
          </cell>
        </row>
        <row r="2159">
          <cell r="A2159" t="str">
            <v>76443/005</v>
          </cell>
          <cell r="B2159" t="str">
            <v>ESCAVACAO MANUAL VALA/CAVA EM LODO/LAMA DE 1,5M A 3,0M EXCL ESG/ESCOREM BECO (LARG ATE 2M) EM FAVELAS</v>
          </cell>
          <cell r="C2159" t="str">
            <v>M3</v>
          </cell>
          <cell r="D2159">
            <v>78.86</v>
          </cell>
        </row>
        <row r="2160">
          <cell r="A2160" t="str">
            <v>76443/006</v>
          </cell>
          <cell r="B2160" t="str">
            <v>ESCAVACAO MANUAL VALA, A FRIO, MAT 2A CAT, PROFUNDIDADE DE 6 A 7,5M, EXCL ESG/ESCOR (MOLEDO OU ROCHA DECOMPOSTA)</v>
          </cell>
          <cell r="C2160" t="str">
            <v>M3</v>
          </cell>
          <cell r="D2160">
            <v>102.86</v>
          </cell>
        </row>
        <row r="2161">
          <cell r="A2161">
            <v>20</v>
          </cell>
          <cell r="B2161" t="str">
            <v>ATERRO COM OU S/COMPACTACAO</v>
          </cell>
          <cell r="C2161" t="str">
            <v/>
          </cell>
          <cell r="D2161" t="str">
            <v/>
          </cell>
        </row>
        <row r="2162">
          <cell r="A2162">
            <v>5719</v>
          </cell>
          <cell r="B2162" t="str">
            <v>REATERRO APILOADO EM CAMADAS 0,20M, UTILIZANDO MATERIAL ARGILO-ARENOSOADQUIRIDO EM JAZIDA, JÁ CONSIDERANDO UM ACRÉSCIMO DE 25% NO VOLUME DOMATERIAL ADQUIRIDO, NÃO CONSIDERANDO O TRANSPORTE ATÉ O REATERRO</v>
          </cell>
          <cell r="C2162" t="str">
            <v>M3</v>
          </cell>
          <cell r="D2162">
            <v>29.27</v>
          </cell>
        </row>
        <row r="2163">
          <cell r="A2163">
            <v>55835</v>
          </cell>
          <cell r="B2163" t="str">
            <v>ATERRO INTERNO (EDIFICACOES) COMPACTADO MANUALMENTE</v>
          </cell>
          <cell r="C2163" t="str">
            <v>M3</v>
          </cell>
          <cell r="D2163">
            <v>24</v>
          </cell>
        </row>
        <row r="2164">
          <cell r="A2164">
            <v>73904</v>
          </cell>
          <cell r="B2164" t="str">
            <v>ATERRO MANUAL COMPACTADO</v>
          </cell>
          <cell r="C2164" t="str">
            <v/>
          </cell>
          <cell r="D2164" t="str">
            <v/>
          </cell>
        </row>
        <row r="2165">
          <cell r="A2165" t="str">
            <v>73904/001</v>
          </cell>
          <cell r="B2165" t="str">
            <v>ATERRO APILOADO(MANUAL) EM CAMADAS DE 20 CM COM MATERIAL DE EMPRÉSTIMO.</v>
          </cell>
          <cell r="C2165" t="str">
            <v>M3</v>
          </cell>
          <cell r="D2165">
            <v>55.77</v>
          </cell>
        </row>
        <row r="2166">
          <cell r="A2166" t="str">
            <v>73904/002</v>
          </cell>
          <cell r="B2166" t="str">
            <v>REATERRO APILOADO (MANUAL) DE VALA COM DESLOCAMENTO DE MATERIAL EM CAMADAS DE 20 CM (BECOS, FAVELAS ETC.)</v>
          </cell>
          <cell r="C2166" t="str">
            <v>M3</v>
          </cell>
          <cell r="D2166">
            <v>24</v>
          </cell>
        </row>
        <row r="2167">
          <cell r="A2167">
            <v>74153</v>
          </cell>
          <cell r="B2167" t="str">
            <v>ESPALHAMENTO MECANIZADO DE MATERIAL 1A. CATEGORIA</v>
          </cell>
          <cell r="C2167" t="str">
            <v/>
          </cell>
          <cell r="D2167" t="str">
            <v/>
          </cell>
        </row>
        <row r="2168">
          <cell r="A2168" t="str">
            <v>74153/001</v>
          </cell>
          <cell r="B2168" t="str">
            <v>ESPALHAMENTO MECANIZADO (COM MOTONIVELADORA 140 HP) MATERIAL 1A. CATEGORIA</v>
          </cell>
          <cell r="C2168" t="str">
            <v>M2</v>
          </cell>
          <cell r="D2168">
            <v>0.21</v>
          </cell>
        </row>
        <row r="2169">
          <cell r="A2169">
            <v>21</v>
          </cell>
          <cell r="B2169" t="str">
            <v>ATERRO/REATERRO DE VALAS COM OU S/COMPACTACAO</v>
          </cell>
          <cell r="C2169" t="str">
            <v/>
          </cell>
          <cell r="D2169" t="str">
            <v/>
          </cell>
        </row>
        <row r="2170">
          <cell r="A2170">
            <v>72920</v>
          </cell>
          <cell r="B2170" t="str">
            <v>REATERRO DE VALA COM MATERIAL GRANULAR REAPROVEITADO ADENSADO E VIBRADO</v>
          </cell>
          <cell r="C2170" t="str">
            <v>M3</v>
          </cell>
          <cell r="D2170">
            <v>10.19</v>
          </cell>
        </row>
        <row r="2171">
          <cell r="A2171">
            <v>72921</v>
          </cell>
          <cell r="B2171" t="str">
            <v>REATERRO DE VALA COM MATERIAL GRANULAR DE EMPRESTIMO ADENSADO E VIBRADO</v>
          </cell>
          <cell r="C2171" t="str">
            <v>M3</v>
          </cell>
          <cell r="D2171">
            <v>38.65</v>
          </cell>
        </row>
        <row r="2172">
          <cell r="A2172">
            <v>73964</v>
          </cell>
          <cell r="B2172" t="str">
            <v>REATERRO DE VALAS</v>
          </cell>
          <cell r="C2172" t="str">
            <v/>
          </cell>
          <cell r="D2172" t="str">
            <v/>
          </cell>
        </row>
        <row r="2173">
          <cell r="A2173" t="str">
            <v>73964/001</v>
          </cell>
          <cell r="B2173" t="str">
            <v>REATERRO DE VALA/CAVA COMPACTADA A MACO EM CAMADAS DE 20CM ( EM BECOSDE ATÉ 2,50M DE LARGURA EM FAVELAS)</v>
          </cell>
          <cell r="C2173" t="str">
            <v>M3</v>
          </cell>
          <cell r="D2173">
            <v>20.57</v>
          </cell>
        </row>
        <row r="2174">
          <cell r="A2174" t="str">
            <v>73964/002</v>
          </cell>
          <cell r="B2174" t="str">
            <v>REATER VALA/CAVA COMPACT/MACO CAMADAS 30CM EM BECO ATE 2,50MLARGURA EM FAVELAS</v>
          </cell>
          <cell r="C2174" t="str">
            <v>M3</v>
          </cell>
          <cell r="D2174">
            <v>17.28</v>
          </cell>
        </row>
        <row r="2175">
          <cell r="A2175" t="str">
            <v>73964/003</v>
          </cell>
          <cell r="B2175" t="str">
            <v>REATERRO VALA/CAVA C/TRATOR 200CV EXCL COMPACTACAO</v>
          </cell>
          <cell r="C2175" t="str">
            <v>M3</v>
          </cell>
          <cell r="D2175">
            <v>1.91</v>
          </cell>
        </row>
        <row r="2176">
          <cell r="A2176" t="str">
            <v>73964/004</v>
          </cell>
          <cell r="B2176" t="str">
            <v>REATERRO DE VALAS / CAVAS, COMPACTADA A MAÇO, EM CAMADAS DE ATÉ 30 CM.</v>
          </cell>
          <cell r="C2176" t="str">
            <v>M3</v>
          </cell>
          <cell r="D2176">
            <v>14.4</v>
          </cell>
        </row>
        <row r="2177">
          <cell r="A2177" t="str">
            <v>73964/005</v>
          </cell>
          <cell r="B2177" t="str">
            <v>REATERRO DE VALA/CAVA SEM CONTROLE DE COMPACTAÇÃO , UTILIZANDO RETRO-ESCAVADEIRA E COMPACTACADOR VIBRATORIO COM MATERIAL REAPROVEITADO</v>
          </cell>
          <cell r="C2177" t="str">
            <v>M3</v>
          </cell>
          <cell r="D2177">
            <v>5.73</v>
          </cell>
        </row>
        <row r="2178">
          <cell r="A2178" t="str">
            <v>73964/006</v>
          </cell>
          <cell r="B2178" t="str">
            <v>REATERRO MANUAL DE VALAS</v>
          </cell>
          <cell r="C2178" t="str">
            <v>M3</v>
          </cell>
          <cell r="D2178">
            <v>20.57</v>
          </cell>
        </row>
        <row r="2179">
          <cell r="A2179">
            <v>74006</v>
          </cell>
          <cell r="B2179" t="str">
            <v>ATERRO/REATERRO DE VALAS</v>
          </cell>
          <cell r="C2179" t="str">
            <v/>
          </cell>
          <cell r="D2179" t="str">
            <v/>
          </cell>
        </row>
        <row r="2180">
          <cell r="A2180" t="str">
            <v>74006/001</v>
          </cell>
          <cell r="B2180" t="str">
            <v>COMPACTACAO DE VALAS,MANUALMENTE, SEM CONTROLE DE GC</v>
          </cell>
          <cell r="C2180" t="str">
            <v>M3</v>
          </cell>
          <cell r="D2180">
            <v>11.66</v>
          </cell>
        </row>
        <row r="2181">
          <cell r="A2181">
            <v>74015</v>
          </cell>
          <cell r="B2181" t="str">
            <v>REATERRO COMPACTADO DE VALAS</v>
          </cell>
          <cell r="C2181" t="str">
            <v/>
          </cell>
          <cell r="D2181" t="str">
            <v/>
          </cell>
        </row>
        <row r="2182">
          <cell r="A2182" t="str">
            <v>74015/001</v>
          </cell>
          <cell r="B2182" t="str">
            <v>REATERRO E COMPACTACAO MECANICO DE VALA COM COMPACTADOR MANUAL TIPO SOQUETE VIBRATORIO</v>
          </cell>
          <cell r="C2182" t="str">
            <v>M3</v>
          </cell>
          <cell r="D2182">
            <v>16.63</v>
          </cell>
        </row>
        <row r="2183">
          <cell r="A2183">
            <v>76444</v>
          </cell>
          <cell r="B2183" t="str">
            <v>ATERRO/REATERRO DE VALAS</v>
          </cell>
          <cell r="C2183" t="str">
            <v/>
          </cell>
          <cell r="D2183" t="str">
            <v/>
          </cell>
        </row>
        <row r="2184">
          <cell r="A2184" t="str">
            <v>76444/001</v>
          </cell>
          <cell r="B2184" t="str">
            <v>COMPACTACAO MECANICA DE VALAS, SEM CONTROLE DE GC (COMPACTADOR TIPO SAPO ATE 35 KG)</v>
          </cell>
          <cell r="C2184" t="str">
            <v>M3</v>
          </cell>
          <cell r="D2184">
            <v>6.82</v>
          </cell>
        </row>
        <row r="2185">
          <cell r="A2185" t="str">
            <v>76444/002</v>
          </cell>
          <cell r="B2185" t="str">
            <v>COMPACTACAO MECANICA DE VALAS,C/CONTR.DO GC &gt;= 95% DO PN(C/COMPACTADORSOLOS C/ PLACA VIBRATORIA MOTOR DIESEL/GASOLINA 7 A 10 HP)</v>
          </cell>
          <cell r="C2185" t="str">
            <v>M3</v>
          </cell>
          <cell r="D2185">
            <v>9.7799999999999994</v>
          </cell>
        </row>
        <row r="2186">
          <cell r="A2186">
            <v>22</v>
          </cell>
          <cell r="B2186" t="str">
            <v>CARGA, DESCARGA E/OU TRANSPORTE DE MATERIAIS</v>
          </cell>
          <cell r="C2186" t="str">
            <v/>
          </cell>
          <cell r="D2186" t="str">
            <v/>
          </cell>
        </row>
        <row r="2187">
          <cell r="A2187">
            <v>5626</v>
          </cell>
          <cell r="B2187" t="str">
            <v>TRANSPORTE DE MATERIAL DE QUALQUER NATUREZA DMT &gt; 10 KM</v>
          </cell>
          <cell r="C2187" t="str">
            <v>T/KM</v>
          </cell>
          <cell r="D2187">
            <v>0.65</v>
          </cell>
        </row>
        <row r="2188">
          <cell r="A2188">
            <v>72818</v>
          </cell>
          <cell r="B2188" t="str">
            <v>ESCAVACAO, CARGA E TRANSPORTE DE MATERIAL DE 1A CATEGORIA, CAMINHO DESERVICO LEITO NATURAL, COM ESCAVADEIRA HIDRAULICA E CAMINHAO BASCULANTE 6 M3, DMT 50 ATE 200 M</v>
          </cell>
          <cell r="C2188" t="str">
            <v>M3</v>
          </cell>
          <cell r="D2188">
            <v>3.99</v>
          </cell>
        </row>
        <row r="2189">
          <cell r="A2189">
            <v>72821</v>
          </cell>
          <cell r="B2189" t="str">
            <v>ESCAVACAO, CARGA E TRANSPORTE DE MATERIAL DE 1A CATEGORIA, CAMINHO DESERVICO LEITO NATURAL, COM ESCAVADEIRA HIDRAULICA E CAMINHAO BASCULANTE 6 M3, DMT 200 ATE 400 M</v>
          </cell>
          <cell r="C2189" t="str">
            <v>M3</v>
          </cell>
          <cell r="D2189">
            <v>4.07</v>
          </cell>
        </row>
        <row r="2190">
          <cell r="A2190">
            <v>72822</v>
          </cell>
          <cell r="B2190" t="str">
            <v>ESCAVACAO, CARGA E TRANSPORTE DE MATERIAL DE 1A CATEGORIA, CAMINHO DESERVICO LEITO NATURAL, COM ESCAVADEIRA HIDRAULICA E CAMINHAO BASCULANTE 6 M3, DMT 400 ATE 600 M</v>
          </cell>
          <cell r="C2190" t="str">
            <v>M3</v>
          </cell>
          <cell r="D2190">
            <v>4.1399999999999997</v>
          </cell>
        </row>
        <row r="2191">
          <cell r="A2191">
            <v>72823</v>
          </cell>
          <cell r="B2191" t="str">
            <v>ESCAVACAO, CARGA E TRANSPORTE DE MATERIAL DE 1A CATEGORIA, CAMINHO DESERVICO LEITO NATURAL, COM ESCAVADEIRA HIDRAULICA E CAMINHAO BASCULANTE 6 M3, DMT 600 ATE 800 M</v>
          </cell>
          <cell r="C2191" t="str">
            <v>M3</v>
          </cell>
          <cell r="D2191">
            <v>4.2</v>
          </cell>
        </row>
        <row r="2192">
          <cell r="A2192">
            <v>72824</v>
          </cell>
          <cell r="B2192" t="str">
            <v>ESCAVACAO, CARGA E TRANSPORTE DE MATERIAL DE 1A CATEGORIA, CAMINHO DESERVICO LEITO NATURAL, COM ESCAVADEIRA HIDRAULICA E CAMINHAO BASCULANTE 6 M3, DMT 800 ATE 1.000 M</v>
          </cell>
          <cell r="C2192" t="str">
            <v>M3</v>
          </cell>
          <cell r="D2192">
            <v>4.32</v>
          </cell>
        </row>
        <row r="2193">
          <cell r="A2193">
            <v>72825</v>
          </cell>
          <cell r="B2193" t="str">
            <v>ESCAVACAO, CARGA E TRANSPORTE DE MATERIAL DE 1A CATEGORIA, CAMINHO DESERVICO REVESTIMENTO PRIMARIO, COM ESCAVADEIRA HIDRAULICA E CAMINHAO BASCULANTE 6 M3, DMT 50 ATE 200 M</v>
          </cell>
          <cell r="C2193" t="str">
            <v>M3</v>
          </cell>
          <cell r="D2193">
            <v>3.75</v>
          </cell>
        </row>
        <row r="2194">
          <cell r="A2194">
            <v>72826</v>
          </cell>
          <cell r="B2194" t="str">
            <v>ESCAVACAO, CARGA E TRANSPORTE DE MATERIAL DE 1A CATEGORIA, CAMINHO DESERVICO REVESTIMENTO PRIMARIO, COM ESCAVADEIRA HIDRAULICA E CAMINHAO BASCULANTE 6 M3, DMT 200 ATE 400 M</v>
          </cell>
          <cell r="C2194" t="str">
            <v>M3</v>
          </cell>
          <cell r="D2194">
            <v>3.81</v>
          </cell>
        </row>
        <row r="2195">
          <cell r="A2195">
            <v>72827</v>
          </cell>
          <cell r="B2195" t="str">
            <v>ESCAVACAO, CARGA E TRANSPORTE DE MATERIAL DE 1A CATEGORIA, CAMINHO DESERVICO REVESTIMENTO PRIMARIO, COM ESCAVADEIRA HIDRAULICA E CAMINHAO BASCULANTE 6 M3, DMT 400 ATE 600 M</v>
          </cell>
          <cell r="C2195" t="str">
            <v>M3</v>
          </cell>
          <cell r="D2195">
            <v>3.87</v>
          </cell>
        </row>
        <row r="2196">
          <cell r="A2196">
            <v>72828</v>
          </cell>
          <cell r="B2196" t="str">
            <v>ESCAVACAO, CARGA E TRANSPORTE DE MATERIAL DE 1A CATEGORIA, CAMINHO DESERVICO REVESTIMENTO PRIMARIO, COM ESCAVADEIRA HIDRAULICA E CAMINHAO BASCULANTE 6 M3, DMT 600 ATE 800 M</v>
          </cell>
          <cell r="C2196" t="str">
            <v>M3</v>
          </cell>
          <cell r="D2196">
            <v>3.94</v>
          </cell>
        </row>
        <row r="2197">
          <cell r="A2197">
            <v>72829</v>
          </cell>
          <cell r="B2197" t="str">
            <v>ESCAVACAO, CARGA E TRANSPORTE DE MATERIAL DE 1A CATEGORIA, CAMINHO DESERVICO REVESTIMENTO PRIMARIO, COM ESCAVADEIRA HIDRAULICA E CAMINHAO BASCULANTE 6 M3, DMT 800 ATE 1.000 M</v>
          </cell>
          <cell r="C2197" t="str">
            <v>M3</v>
          </cell>
          <cell r="D2197">
            <v>4.0199999999999996</v>
          </cell>
        </row>
        <row r="2198">
          <cell r="A2198">
            <v>72832</v>
          </cell>
          <cell r="B2198" t="str">
            <v>ESCAVACAO, CARGA E TRANSPORTE DE MATERIAL DE 1A CATEGORIA, CAMINHO DESERVICO PAVIMENTADO, COM ESCAVADEIRA HIDRAULICA E CAMINHAO BASCULANTE6 M3, DMT 50 ATE 200 M</v>
          </cell>
          <cell r="C2198" t="str">
            <v>M3</v>
          </cell>
          <cell r="D2198">
            <v>3.55</v>
          </cell>
        </row>
        <row r="2199">
          <cell r="A2199">
            <v>72833</v>
          </cell>
          <cell r="B2199" t="str">
            <v>ESCAVACAO, CARGA E TRANSPORTE DE MATERIAL DE 1A CATEGORIA, CAMINHO DESERVICO PAVIMENTADO, COM ESCAVADEIRA HIDRAULICA E CAMINHAO BASCULANTE6 M3, DMT 200 ATE 400 M</v>
          </cell>
          <cell r="C2199" t="str">
            <v>M3</v>
          </cell>
          <cell r="D2199">
            <v>3.61</v>
          </cell>
        </row>
        <row r="2200">
          <cell r="A2200">
            <v>72834</v>
          </cell>
          <cell r="B2200" t="str">
            <v>ESCAVACAO, CARGA E TRANSPORTE DE MATERIAL DE 1A CATEGORIA, CAMINHO DESERVICO PAVIMENTADO, COM ESCAVADEIRA HIDRAULICA E CAMINHAO BASCULANTE6 M3, DMT 400 ATE 600 M</v>
          </cell>
          <cell r="C2200" t="str">
            <v>M3</v>
          </cell>
          <cell r="D2200">
            <v>3.67</v>
          </cell>
        </row>
        <row r="2201">
          <cell r="A2201">
            <v>72835</v>
          </cell>
          <cell r="B2201" t="str">
            <v>ESCAVACAO, CARGA E TRANSPORTE DE MATERIAL DE 1A CATEGORIA, CAMINHO DESERVICO PAVIMENTADO, COM ESCAVADEIRA HIDRAULICA E CAMINHAO BASCULANTE6 M3, DMT 600 ATE 800 M</v>
          </cell>
          <cell r="C2201" t="str">
            <v>M3</v>
          </cell>
          <cell r="D2201">
            <v>3.73</v>
          </cell>
        </row>
        <row r="2202">
          <cell r="A2202">
            <v>72836</v>
          </cell>
          <cell r="B2202" t="str">
            <v>ESCAVACAO, CARGA E TRANSPORTE DE MATERIAL DE 1A CATEGORIA, CAMINHO DESERVICO PAVIMENTADO, COM ESCAVADEIRA HIDRAULICA E CAMINHAO BASCULANTE6 M3, DMT 800 ATE 1.000 M</v>
          </cell>
          <cell r="C2202" t="str">
            <v>M3</v>
          </cell>
          <cell r="D2202">
            <v>3.8</v>
          </cell>
        </row>
        <row r="2203">
          <cell r="A2203">
            <v>72838</v>
          </cell>
          <cell r="B2203" t="str">
            <v>TRANSPORTE COMERCIAL COM CAMINHAO CARROCERIA 9 T, RODOVIA EM LEITO NATURAL</v>
          </cell>
          <cell r="C2203" t="str">
            <v>TXKM</v>
          </cell>
          <cell r="D2203">
            <v>0.61</v>
          </cell>
        </row>
        <row r="2204">
          <cell r="A2204">
            <v>72839</v>
          </cell>
          <cell r="B2204" t="str">
            <v>TRANSPORTE COMERCIAL COM CAMINHAO CARROCERIA 9 T, RODOVIA COM REVESTIMENTO PRIMARIO</v>
          </cell>
          <cell r="C2204" t="str">
            <v>TXKM</v>
          </cell>
          <cell r="D2204">
            <v>0.49</v>
          </cell>
        </row>
        <row r="2205">
          <cell r="A2205">
            <v>72840</v>
          </cell>
          <cell r="B2205" t="str">
            <v>TRANSPORTE COMERCIAL COM CAMINHAO CARROCERIA 9 T, RODOVIA PAVIMENTADA</v>
          </cell>
          <cell r="C2205" t="str">
            <v>TXKM</v>
          </cell>
          <cell r="D2205">
            <v>0.41</v>
          </cell>
        </row>
        <row r="2206">
          <cell r="A2206">
            <v>72841</v>
          </cell>
          <cell r="B2206" t="str">
            <v>TRANSPORTE COMERCIAL COM CAMINHAO BASCULANTE 6 M3, RODOVIA EM LEITO NATURAL</v>
          </cell>
          <cell r="C2206" t="str">
            <v>TXKM</v>
          </cell>
          <cell r="D2206">
            <v>0.66</v>
          </cell>
        </row>
        <row r="2207">
          <cell r="A2207">
            <v>72842</v>
          </cell>
          <cell r="B2207" t="str">
            <v>TRANSPORTE COMERCIAL COM CAMINHAO BASCULANTE 6 M3, RODOVIA COM REVESTIMENTO PRIMARIO</v>
          </cell>
          <cell r="C2207" t="str">
            <v>TXKM</v>
          </cell>
          <cell r="D2207">
            <v>0.53</v>
          </cell>
        </row>
        <row r="2208">
          <cell r="A2208">
            <v>72843</v>
          </cell>
          <cell r="B2208" t="str">
            <v>TRANSPORTE COMERCIAL COM CAMINHAO BASCULANTE 6 M3, RODOVIA PAVIMENTADA</v>
          </cell>
          <cell r="C2208" t="str">
            <v>TXKM</v>
          </cell>
          <cell r="D2208">
            <v>0.44</v>
          </cell>
        </row>
        <row r="2209">
          <cell r="A2209">
            <v>72844</v>
          </cell>
          <cell r="B2209" t="str">
            <v>CARGA, MANOBRAS E DESCARGA DE AREIA, BRITA, PEDRA DE MAO E SOLOS COM CAMINHAO BASCULANTE 6 M3 (DESCARGA LIVRE)</v>
          </cell>
          <cell r="C2209" t="str">
            <v>T</v>
          </cell>
          <cell r="D2209">
            <v>0.46</v>
          </cell>
        </row>
        <row r="2210">
          <cell r="A2210">
            <v>72845</v>
          </cell>
          <cell r="B2210" t="str">
            <v>CARGA, MANOBRAS E DESCARGA DE BRITA PARA TRATAMENTOS SUPERFICIAIS, COMCAMINHAO BASCULANTE 6 M3</v>
          </cell>
          <cell r="C2210" t="str">
            <v>T</v>
          </cell>
          <cell r="D2210">
            <v>2.77</v>
          </cell>
        </row>
        <row r="2211">
          <cell r="A2211">
            <v>72846</v>
          </cell>
          <cell r="B2211" t="str">
            <v>CARGA, MANOBRAS E DESCARGA DE MISTURA BETUMINOSA A QUENTE, COM CAMINHAO BASCULANTE 6 M3</v>
          </cell>
          <cell r="C2211" t="str">
            <v>T</v>
          </cell>
          <cell r="D2211">
            <v>2.29</v>
          </cell>
        </row>
        <row r="2212">
          <cell r="A2212">
            <v>72847</v>
          </cell>
          <cell r="B2212" t="str">
            <v>CARGA, MANOBRAS E DESCARGA DE MISTURA BETUMINOSA A FRIO, COM CAMINHAOBASCULANTE 6 M3</v>
          </cell>
          <cell r="C2212" t="str">
            <v>T</v>
          </cell>
          <cell r="D2212">
            <v>4.93</v>
          </cell>
        </row>
        <row r="2213">
          <cell r="A2213">
            <v>72848</v>
          </cell>
          <cell r="B2213" t="str">
            <v>CARGA, MANOBRAS E DESCARGA DE BRITA PARA BASE DE MACADAME, COM CAMINHAO BASCULANTE 6 M3</v>
          </cell>
          <cell r="C2213" t="str">
            <v>T</v>
          </cell>
          <cell r="D2213">
            <v>1.23</v>
          </cell>
        </row>
        <row r="2214">
          <cell r="A2214">
            <v>72849</v>
          </cell>
          <cell r="B2214" t="str">
            <v>CARGA, MANOBRAS E DESCARGA DE MISTURAS DE SOLOS E AGREGADOS (BASES ESTABILIZADAS EM USINA) COM CAMINHAO BASCULANTE 6 M3</v>
          </cell>
          <cell r="C2214" t="str">
            <v>T</v>
          </cell>
          <cell r="D2214">
            <v>1.58</v>
          </cell>
        </row>
        <row r="2215">
          <cell r="A2215">
            <v>72850</v>
          </cell>
          <cell r="B2215" t="str">
            <v>CARGA, MANOBRAS E DESCARGA DE MATERIAIS DIVERSOS, COM CAMINHAO CARROCERIA 9T (CARGA E DESCARGA MANUAIS)</v>
          </cell>
          <cell r="C2215" t="str">
            <v>T</v>
          </cell>
          <cell r="D2215">
            <v>7.67</v>
          </cell>
        </row>
        <row r="2216">
          <cell r="A2216">
            <v>72851</v>
          </cell>
          <cell r="B2216" t="str">
            <v>TRANSPORTE LOCAL COM CAMINHAO BASCULANTE 6 M3, RODOVIA EM LEITO NATURAL, DMT ATE 200 M</v>
          </cell>
          <cell r="C2216" t="str">
            <v>M3</v>
          </cell>
          <cell r="D2216">
            <v>2.25</v>
          </cell>
        </row>
        <row r="2217">
          <cell r="A2217">
            <v>72852</v>
          </cell>
          <cell r="B2217" t="str">
            <v>TRANSPORTE LOCAL COM CAMINHAO BASCULANTE 6 M3, RODOVIA EM LEITO NATURAL, DMT 200 A 400 M</v>
          </cell>
          <cell r="C2217" t="str">
            <v>M3</v>
          </cell>
          <cell r="D2217">
            <v>2.31</v>
          </cell>
        </row>
        <row r="2218">
          <cell r="A2218">
            <v>72853</v>
          </cell>
          <cell r="B2218" t="str">
            <v>TRANSPORTE LOCAL COM CAMINHAO BASCULANTE 6 M3, RODOVIA EM LEITO NATURAL, DMT 400 A 600 M</v>
          </cell>
          <cell r="C2218" t="str">
            <v>M3</v>
          </cell>
          <cell r="D2218">
            <v>2.37</v>
          </cell>
        </row>
        <row r="2219">
          <cell r="A2219">
            <v>72854</v>
          </cell>
          <cell r="B2219" t="str">
            <v>TRANSPORTE LOCAL COM CAMINHAO BASCULANTE 6 M3, RODOVIA EM LEITO NATURAL, DMT 600 A 800 M</v>
          </cell>
          <cell r="C2219" t="str">
            <v>M3</v>
          </cell>
          <cell r="D2219">
            <v>2.44</v>
          </cell>
        </row>
        <row r="2220">
          <cell r="A2220">
            <v>72855</v>
          </cell>
          <cell r="B2220" t="str">
            <v>TRANSPORTE LOCAL COM CAMINHAO BASCULANTE 6 M3, RODOVIA EM LEITO NATURAL, DMT 800 A 1.000 M</v>
          </cell>
          <cell r="C2220" t="str">
            <v>M3</v>
          </cell>
          <cell r="D2220">
            <v>2.5</v>
          </cell>
        </row>
        <row r="2221">
          <cell r="A2221">
            <v>72856</v>
          </cell>
          <cell r="B2221" t="str">
            <v>TRANSPORTE LOCAL COM CAMINHAO BASCULANTE 6 M3, RODOVIA EM LEITO NATURAL</v>
          </cell>
          <cell r="C2221" t="str">
            <v>M3XKM</v>
          </cell>
          <cell r="D2221">
            <v>1.0900000000000001</v>
          </cell>
        </row>
        <row r="2222">
          <cell r="A2222">
            <v>72857</v>
          </cell>
          <cell r="B2222" t="str">
            <v>TRANSPORTE LOCAL COM CAMINHAO BASCULANTE 6 M3, RODOVIA COM REVESTIMENTO PRIMARIO, DMT ATE 200 M</v>
          </cell>
          <cell r="C2222" t="str">
            <v>M3</v>
          </cell>
          <cell r="D2222">
            <v>2</v>
          </cell>
        </row>
        <row r="2223">
          <cell r="A2223">
            <v>72858</v>
          </cell>
          <cell r="B2223" t="str">
            <v>TRANSPORTE LOCAL COM CAMINHAO BASCULANTE 6 M3, RODOVIA COM REVESTIMENTO PRIMARIO, DMT 200 A 400 M</v>
          </cell>
          <cell r="C2223" t="str">
            <v>M3</v>
          </cell>
          <cell r="D2223">
            <v>2.0499999999999998</v>
          </cell>
        </row>
        <row r="2224">
          <cell r="A2224">
            <v>72859</v>
          </cell>
          <cell r="B2224" t="str">
            <v>TRANSPORTE LOCAL COM CAMINHAO BASCULANTE 6 M3, RODOVIA COM REVESTIMENTO PRIMARIO, DMT 400 A 600 M</v>
          </cell>
          <cell r="C2224" t="str">
            <v>M3</v>
          </cell>
          <cell r="D2224">
            <v>2.11</v>
          </cell>
        </row>
        <row r="2225">
          <cell r="A2225">
            <v>72860</v>
          </cell>
          <cell r="B2225" t="str">
            <v>TRANSPORTE LOCAL COM CAMINHAO BASCULANTE 6 M3, RODOVIA COM REVESTIMENTO PRIMARIO, DMT 600 A 800 M</v>
          </cell>
          <cell r="C2225" t="str">
            <v>M3</v>
          </cell>
          <cell r="D2225">
            <v>2.17</v>
          </cell>
        </row>
        <row r="2226">
          <cell r="A2226">
            <v>72874</v>
          </cell>
          <cell r="B2226" t="str">
            <v>TRANSPORTE LOCAL COM CAMINHAO BASCULANTE 6 M3, RODOVIA COM REVESTIMENTO PRIMARIO, DMT 800 A 1.000 M</v>
          </cell>
          <cell r="C2226" t="str">
            <v>M3</v>
          </cell>
          <cell r="D2226">
            <v>2.23</v>
          </cell>
        </row>
        <row r="2227">
          <cell r="A2227">
            <v>72875</v>
          </cell>
          <cell r="B2227" t="str">
            <v>TRANSPORTE LOCAL COM CAMINHÃO BASCULANTE 6 M3, RODOVIA COM REVESTIMENTO PRIMARIO</v>
          </cell>
          <cell r="C2227" t="str">
            <v>M3XKM</v>
          </cell>
          <cell r="D2227">
            <v>0.98</v>
          </cell>
        </row>
        <row r="2228">
          <cell r="A2228">
            <v>72876</v>
          </cell>
          <cell r="B2228" t="str">
            <v>TRANSPORTE LOCAL COM CAMINHÃO BASCULANTE 6 M3, RODOVIA PAVIMENTADA, DMT ATE 200 M</v>
          </cell>
          <cell r="C2228" t="str">
            <v>M3</v>
          </cell>
          <cell r="D2228">
            <v>1.79</v>
          </cell>
        </row>
        <row r="2229">
          <cell r="A2229">
            <v>72877</v>
          </cell>
          <cell r="B2229" t="str">
            <v>TRANSPORTE LOCAL COM CAMINHAO BASCULANTE 6 M3, RODOVIA PAVIMENTADA, DMT 200 A 400 M</v>
          </cell>
          <cell r="C2229" t="str">
            <v>M3</v>
          </cell>
          <cell r="D2229">
            <v>1.84</v>
          </cell>
        </row>
        <row r="2230">
          <cell r="A2230">
            <v>72878</v>
          </cell>
          <cell r="B2230" t="str">
            <v>TRANSPORTE LOCAL COM CAMINHAO BASCULANTE 6 M3, RODOVIA PAVIMENTADA, DMT 400 A 600 M</v>
          </cell>
          <cell r="C2230" t="str">
            <v>M3</v>
          </cell>
          <cell r="D2230">
            <v>1.89</v>
          </cell>
        </row>
        <row r="2231">
          <cell r="A2231">
            <v>72879</v>
          </cell>
          <cell r="B2231" t="str">
            <v>TRANSPORTE LOCAL COM CAMINHAO BASCULANTE 6 M3, RODOVIA PAVIMENTADA, DMT 600 A 800 M</v>
          </cell>
          <cell r="C2231" t="str">
            <v>M3</v>
          </cell>
          <cell r="D2231">
            <v>1.95</v>
          </cell>
        </row>
        <row r="2232">
          <cell r="A2232">
            <v>72880</v>
          </cell>
          <cell r="B2232" t="str">
            <v>TRANSPORTE LOCAL COM CAMINHAO BASCULANTE 6 M3, RODOVIA PAVIMENTADA, DMT 800 A 1.000 M</v>
          </cell>
          <cell r="C2232" t="str">
            <v>M3</v>
          </cell>
          <cell r="D2232">
            <v>2</v>
          </cell>
        </row>
        <row r="2233">
          <cell r="A2233">
            <v>72881</v>
          </cell>
          <cell r="B2233" t="str">
            <v>TRANSPORTE LOCAL COM CAMINHAO BASCULANTE 6 M3, RODOVIA PAVIMENTADA ( PARA DISTANCIAS SUPERIORES A 4 KM )</v>
          </cell>
          <cell r="C2233" t="str">
            <v>M3XKM</v>
          </cell>
          <cell r="D2233">
            <v>0.88</v>
          </cell>
        </row>
        <row r="2234">
          <cell r="A2234">
            <v>72882</v>
          </cell>
          <cell r="B2234" t="str">
            <v>TRANSPORTE COMERCIAL COM CAMINHAO CARROCERIA 9 T, RODOVIA EM LEITO NATURAL</v>
          </cell>
          <cell r="C2234" t="str">
            <v>M3XKM</v>
          </cell>
          <cell r="D2234">
            <v>0.91</v>
          </cell>
        </row>
        <row r="2235">
          <cell r="A2235">
            <v>72883</v>
          </cell>
          <cell r="B2235" t="str">
            <v>TRANSPORTE COMERCIAL COM CAMINHAO CARROCERIA 9 T, RODOVIA COM REVESTIMENTO PRIMARIO</v>
          </cell>
          <cell r="C2235" t="str">
            <v>M3XKM</v>
          </cell>
          <cell r="D2235">
            <v>0.73</v>
          </cell>
        </row>
        <row r="2236">
          <cell r="A2236">
            <v>72884</v>
          </cell>
          <cell r="B2236" t="str">
            <v>TRANSPORTE COMERCIAL COM CAMINHAO CARROCERIA 9 T, RODOVIA PAVIMENTADA</v>
          </cell>
          <cell r="C2236" t="str">
            <v>M3XKM</v>
          </cell>
          <cell r="D2236">
            <v>0.61</v>
          </cell>
        </row>
        <row r="2237">
          <cell r="A2237">
            <v>72885</v>
          </cell>
          <cell r="B2237" t="str">
            <v>TRANSPORTE COMERCIAL COM CAMINHAO BASCULANTE 6 M3, RODOVIA EM LEITO NATURAL</v>
          </cell>
          <cell r="C2237" t="str">
            <v>M3XKM</v>
          </cell>
          <cell r="D2237">
            <v>0.99</v>
          </cell>
        </row>
        <row r="2238">
          <cell r="A2238">
            <v>72886</v>
          </cell>
          <cell r="B2238" t="str">
            <v>TRANSPORTE COMERCIAL COM CAMINHAO BASCULANTE 6 M3, RODOVIA COM REVESTIMENTO PRIMARIO</v>
          </cell>
          <cell r="C2238" t="str">
            <v>M3XKM</v>
          </cell>
          <cell r="D2238">
            <v>0.79</v>
          </cell>
        </row>
        <row r="2239">
          <cell r="A2239">
            <v>72887</v>
          </cell>
          <cell r="B2239" t="str">
            <v>TRANSPORTE COMERCIAL COM CAMINHAO BASCULANTE 6 M3, RODOVIA PAVIMENTADA</v>
          </cell>
          <cell r="C2239" t="str">
            <v>M3XKM</v>
          </cell>
          <cell r="D2239">
            <v>0.66</v>
          </cell>
        </row>
        <row r="2240">
          <cell r="A2240">
            <v>72888</v>
          </cell>
          <cell r="B2240" t="str">
            <v>CARGA, MANOBRAS E DESCARGA DE AREIA, BRITA, PEDRA DE MAO E SOLOS COM CAMINHAO BASCULANTE 6 M3 (DESCARGA LIVRE)</v>
          </cell>
          <cell r="C2240" t="str">
            <v>M3</v>
          </cell>
          <cell r="D2240">
            <v>0.69</v>
          </cell>
        </row>
        <row r="2241">
          <cell r="A2241">
            <v>72890</v>
          </cell>
          <cell r="B2241" t="str">
            <v>CARGA, MANOBRAS E DESCARGA DE BRITA PARA TRATAMENTOS SUPERFICIAIS, COMCAMINHAO BASCULANTE 6 M3, DESCARGA EM DISTRIBUIDOR</v>
          </cell>
          <cell r="C2241" t="str">
            <v>M3</v>
          </cell>
          <cell r="D2241">
            <v>4.16</v>
          </cell>
        </row>
        <row r="2242">
          <cell r="A2242">
            <v>72891</v>
          </cell>
          <cell r="B2242" t="str">
            <v>CARGA, MANOBRAS E DESCARGA DE MISTURA BETUMINOSA A QUENTE, COM CAMINHAO BASCULANTE 6 M3, DESCARGA EM VIBRO-ACABADORA</v>
          </cell>
          <cell r="C2242" t="str">
            <v>M3</v>
          </cell>
          <cell r="D2242">
            <v>3.43</v>
          </cell>
        </row>
        <row r="2243">
          <cell r="A2243">
            <v>72892</v>
          </cell>
          <cell r="B2243" t="str">
            <v>CARGA, MANOBRAS E DESCARGA DE DE MISTURA BETUMINOSA A FRIO, COM CAMINHAO BASCULANTE 6 M3, DESCARGA EM VIBRO-ACABADORA</v>
          </cell>
          <cell r="C2243" t="str">
            <v>M3</v>
          </cell>
          <cell r="D2243">
            <v>7.4</v>
          </cell>
        </row>
        <row r="2244">
          <cell r="A2244">
            <v>72893</v>
          </cell>
          <cell r="B2244" t="str">
            <v>CARGA, MANOBRAS E DESCARGA DE BRITA PARA BASE DE MACADAME, COM CAMINHAO BASCULANTE 6 M3, DESCARGA EM DISTRIBUIDOR</v>
          </cell>
          <cell r="C2244" t="str">
            <v>M3</v>
          </cell>
          <cell r="D2244">
            <v>1.84</v>
          </cell>
        </row>
        <row r="2245">
          <cell r="A2245">
            <v>72894</v>
          </cell>
          <cell r="B2245" t="str">
            <v>CARGA, MANOBRAS E DESCARGA DE MISTURAS DE SOLOS E AGREGADOS, COM CAMINHAO BASCULANTE 6 M3, DESCARGA EM DISTRIBUIDOR</v>
          </cell>
          <cell r="C2245" t="str">
            <v>M3</v>
          </cell>
          <cell r="D2245">
            <v>2.37</v>
          </cell>
        </row>
        <row r="2246">
          <cell r="A2246">
            <v>72895</v>
          </cell>
          <cell r="B2246" t="str">
            <v>CARGA, MANOBRAS E DESCARGA DE MATERIAIS DIVERSOS, COM CAMINHAO CARROCERIA 9 T (CARGA E DESCARGA MANUAIS)</v>
          </cell>
          <cell r="C2246" t="str">
            <v>M3</v>
          </cell>
          <cell r="D2246">
            <v>12.47</v>
          </cell>
        </row>
        <row r="2247">
          <cell r="A2247">
            <v>72896</v>
          </cell>
          <cell r="B2247" t="str">
            <v>CARGA MANUAL DE TERRA EM CAMINHAO BASCULANTE 6 M3</v>
          </cell>
          <cell r="C2247" t="str">
            <v>M3</v>
          </cell>
          <cell r="D2247">
            <v>9.57</v>
          </cell>
        </row>
        <row r="2248">
          <cell r="A2248">
            <v>72897</v>
          </cell>
          <cell r="B2248" t="str">
            <v>CARGA MANUAL DE ENTULHO EM CAMINHAO BASCULANTE 6 M3</v>
          </cell>
          <cell r="C2248" t="str">
            <v>M3</v>
          </cell>
          <cell r="D2248">
            <v>11.62</v>
          </cell>
        </row>
        <row r="2249">
          <cell r="A2249">
            <v>72898</v>
          </cell>
          <cell r="B2249" t="str">
            <v>CARGA E DESCARGA MECANIZADAS DE ENTULHO EM CAMINHAO BASCULANTE 6 M3</v>
          </cell>
          <cell r="C2249" t="str">
            <v>M3</v>
          </cell>
          <cell r="D2249">
            <v>0.69</v>
          </cell>
        </row>
        <row r="2250">
          <cell r="A2250">
            <v>72899</v>
          </cell>
          <cell r="B2250" t="str">
            <v>TRANSPORTE DE ENTULHO COM CAMINHÃO BASCULANTE 6 M3, RODOVIA PAVIMENTADA, DMT ATE 0,5 KM</v>
          </cell>
          <cell r="C2250" t="str">
            <v>M3</v>
          </cell>
          <cell r="D2250">
            <v>3.22</v>
          </cell>
        </row>
        <row r="2251">
          <cell r="A2251">
            <v>72900</v>
          </cell>
          <cell r="B2251" t="str">
            <v>TRANSPORTE DE ENTULHO COM CAMINHAO BASCULANTE 6 M3, RODOVIA PAVIMENTADA, DMT 0,5 A 1,0 KM</v>
          </cell>
          <cell r="C2251" t="str">
            <v>M3</v>
          </cell>
          <cell r="D2251">
            <v>3.55</v>
          </cell>
        </row>
        <row r="2252">
          <cell r="A2252">
            <v>74010</v>
          </cell>
          <cell r="B2252" t="str">
            <v>CARGA E DESCARGA MECANIZADA</v>
          </cell>
          <cell r="C2252" t="str">
            <v/>
          </cell>
          <cell r="D2252" t="str">
            <v/>
          </cell>
        </row>
        <row r="2253">
          <cell r="A2253" t="str">
            <v>74010/001</v>
          </cell>
          <cell r="B2253" t="str">
            <v>CARGA E DESCARGA MECANICA DE SOLO UTILIZANDO CAMINHAO BASCULANTE 5,0M3/11T E PA CARREGADEIRA SOBRE PNEUS * 105 HP * CAP. 1,72M3.</v>
          </cell>
          <cell r="C2253" t="str">
            <v>M3</v>
          </cell>
          <cell r="D2253">
            <v>0.99</v>
          </cell>
        </row>
        <row r="2254">
          <cell r="A2254">
            <v>74011</v>
          </cell>
          <cell r="B2254" t="str">
            <v>TRANSPORTE DE MATERIAL</v>
          </cell>
          <cell r="C2254" t="str">
            <v/>
          </cell>
          <cell r="D2254" t="str">
            <v/>
          </cell>
        </row>
        <row r="2255">
          <cell r="A2255" t="str">
            <v>74011/001</v>
          </cell>
          <cell r="B2255" t="str">
            <v>TRANSPORTE LOCAL EM LEITO NATURAL, COM CAMINHAO BASCULANTE 6M3</v>
          </cell>
          <cell r="C2255" t="str">
            <v>M3/KM</v>
          </cell>
          <cell r="D2255">
            <v>1.1299999999999999</v>
          </cell>
        </row>
        <row r="2256">
          <cell r="A2256">
            <v>74140</v>
          </cell>
          <cell r="B2256" t="str">
            <v>CARGA, TRANSPORTE E DESCARGA DE MATERIAL - MMA</v>
          </cell>
          <cell r="C2256" t="str">
            <v/>
          </cell>
          <cell r="D2256" t="str">
            <v/>
          </cell>
        </row>
        <row r="2257">
          <cell r="A2257" t="str">
            <v>74140/001</v>
          </cell>
          <cell r="B2257" t="str">
            <v>CARGA, TRANSPORTE E DESCARGA MECANICA ATE 1,00 KM</v>
          </cell>
          <cell r="C2257" t="str">
            <v>M3</v>
          </cell>
          <cell r="D2257">
            <v>1.85</v>
          </cell>
        </row>
        <row r="2258">
          <cell r="A2258" t="str">
            <v>74140/002</v>
          </cell>
          <cell r="B2258" t="str">
            <v>CARGA, TRANSPORTE E DESCARGA MECANICA ATE 5,00 KM</v>
          </cell>
          <cell r="C2258" t="str">
            <v>M3</v>
          </cell>
          <cell r="D2258">
            <v>6.85</v>
          </cell>
        </row>
        <row r="2259">
          <cell r="A2259" t="str">
            <v>74140/003</v>
          </cell>
          <cell r="B2259" t="str">
            <v>CARGA, TRANSPORTE E DESCARGA MECANICA ATE 10,00 KM</v>
          </cell>
          <cell r="C2259" t="str">
            <v>M3</v>
          </cell>
          <cell r="D2259">
            <v>8.1</v>
          </cell>
        </row>
        <row r="2260">
          <cell r="A2260">
            <v>74203</v>
          </cell>
          <cell r="B2260" t="str">
            <v>REMOCAO DE MATERIAL 1A. CATEGORIA, C/ CARGA MECANICA E TRANSPORTE.</v>
          </cell>
          <cell r="C2260" t="str">
            <v/>
          </cell>
          <cell r="D2260" t="str">
            <v/>
          </cell>
        </row>
        <row r="2261">
          <cell r="A2261" t="str">
            <v>74203/001</v>
          </cell>
          <cell r="B2261" t="str">
            <v>REMOCAO DE MATERIAL 1A. CATEGORIA, EM CAMINHAO BASCULANTE, D.M.T.=6 KM(INCLUSIVE CARGA MECANICA E DESCARGA).</v>
          </cell>
          <cell r="C2261" t="str">
            <v>M3</v>
          </cell>
          <cell r="D2261">
            <v>8.61</v>
          </cell>
        </row>
        <row r="2262">
          <cell r="A2262">
            <v>74204</v>
          </cell>
          <cell r="B2262" t="str">
            <v>TRANSPORTE DE MATERIAL COM D.M.T.= 6,0 KM</v>
          </cell>
          <cell r="C2262" t="str">
            <v/>
          </cell>
          <cell r="D2262" t="str">
            <v/>
          </cell>
        </row>
        <row r="2263">
          <cell r="A2263" t="str">
            <v>74204/001</v>
          </cell>
          <cell r="B2263" t="str">
            <v>TRANSPORTE DE MATERIAL - BOTA-FORA, D.M.T.= 6,0 KM</v>
          </cell>
          <cell r="C2263" t="str">
            <v>M3</v>
          </cell>
          <cell r="D2263">
            <v>6.8</v>
          </cell>
        </row>
        <row r="2264">
          <cell r="A2264">
            <v>74207</v>
          </cell>
          <cell r="B2264" t="str">
            <v>TRANSPORTE DE MATERIAL COM D.M.T.= 10,0 KM</v>
          </cell>
          <cell r="C2264" t="str">
            <v/>
          </cell>
          <cell r="D2264" t="str">
            <v/>
          </cell>
        </row>
        <row r="2265">
          <cell r="A2265" t="str">
            <v>74207/001</v>
          </cell>
          <cell r="B2265" t="str">
            <v>TRANSPORTE DE MATERIAL - BOTA-FORA, D.M.T = 10,0 KM</v>
          </cell>
          <cell r="C2265" t="str">
            <v>M3</v>
          </cell>
          <cell r="D2265">
            <v>11.34</v>
          </cell>
        </row>
        <row r="2266">
          <cell r="A2266">
            <v>74241</v>
          </cell>
          <cell r="B2266" t="str">
            <v>EMPILHAMENTO DE SOLO ORGANICO</v>
          </cell>
          <cell r="C2266" t="str">
            <v/>
          </cell>
          <cell r="D2266" t="str">
            <v/>
          </cell>
        </row>
        <row r="2267">
          <cell r="A2267" t="str">
            <v>74241/001</v>
          </cell>
          <cell r="B2267" t="str">
            <v>EMPILHAMENTO DE SOLO ORGANICO RETIRADO NA AREA DO ATERRO COM TRATOR SOBRE ESTEIRAS COM 160HP.</v>
          </cell>
          <cell r="C2267" t="str">
            <v>M3</v>
          </cell>
          <cell r="D2267">
            <v>3.64</v>
          </cell>
        </row>
        <row r="2268">
          <cell r="A2268">
            <v>74255</v>
          </cell>
          <cell r="B2268" t="str">
            <v>CARGA MANUAL EM CAMINHAO BASCULANTE</v>
          </cell>
          <cell r="C2268" t="str">
            <v/>
          </cell>
          <cell r="D2268" t="str">
            <v/>
          </cell>
        </row>
        <row r="2269">
          <cell r="A2269" t="str">
            <v>74255/001</v>
          </cell>
          <cell r="B2269" t="str">
            <v>CARGA MANUAL DE TERRA EM CAMINHAO BASCULANTE (NAO INCLUI O CUSTOCUSTO IMPRODUTIVO DO CAMINHAO BASCULANTE)</v>
          </cell>
          <cell r="C2269" t="str">
            <v>M3</v>
          </cell>
          <cell r="D2269">
            <v>4.1100000000000003</v>
          </cell>
        </row>
        <row r="2270">
          <cell r="A2270" t="str">
            <v>74255/002</v>
          </cell>
          <cell r="B2270" t="str">
            <v>CARGA MANUAL DE TERRA EM CAMINHAO BASCULANTE (INCLUI O CUSTOIMPRODUTIVO DIURNO DO CAMINHAO BASCULANTE C/ CACAMBA 4,0M3)</v>
          </cell>
          <cell r="C2270" t="str">
            <v>M3</v>
          </cell>
          <cell r="D2270">
            <v>9.31</v>
          </cell>
        </row>
        <row r="2271">
          <cell r="A2271" t="str">
            <v>74255/003</v>
          </cell>
          <cell r="B2271" t="str">
            <v>CARGA MANUAL DE MATERIAL A GRANEL (2 SERVENTES) EM CAMINHAO BASCULANTEC/ CACAMBA DE 4,0M3 INCLUINDO DESCARGA MECÂNICA</v>
          </cell>
          <cell r="C2271" t="str">
            <v>M3</v>
          </cell>
          <cell r="D2271">
            <v>15.37</v>
          </cell>
        </row>
        <row r="2272">
          <cell r="A2272">
            <v>225</v>
          </cell>
          <cell r="B2272" t="str">
            <v>REGULARIZACAO E APILOAMENTO DE FUNDO DE VALAS</v>
          </cell>
          <cell r="C2272" t="str">
            <v/>
          </cell>
          <cell r="D2272" t="str">
            <v/>
          </cell>
        </row>
        <row r="2273">
          <cell r="A2273">
            <v>73733</v>
          </cell>
          <cell r="B2273" t="str">
            <v>COMPACTAÇÃO MANUAL FUNDO DE VALAS COM MAÇO=10 KG PARA REDE DE ESGOTO -131401051</v>
          </cell>
          <cell r="C2273" t="str">
            <v>M2</v>
          </cell>
          <cell r="D2273">
            <v>2.31</v>
          </cell>
        </row>
        <row r="2274">
          <cell r="A2274">
            <v>282</v>
          </cell>
          <cell r="B2274" t="str">
            <v>FORNEC. DE MAT. C/OU S/CARGA, DESC. E TRANSPORTE</v>
          </cell>
          <cell r="C2274" t="str">
            <v/>
          </cell>
          <cell r="D2274" t="str">
            <v/>
          </cell>
        </row>
        <row r="2275">
          <cell r="A2275">
            <v>6513</v>
          </cell>
          <cell r="B2275" t="str">
            <v>FORNECIMENTO E LANCAMENTO DE PEDRA DE MAO P/CONSTRUCAO DE SUMIDOUROP/EFLUENTE LIQUIDO DA FOSSA SEPTICA D INT = 300 CM, H INT = 660 CM (P/COMP.11516/1)</v>
          </cell>
          <cell r="C2275" t="str">
            <v>M3</v>
          </cell>
          <cell r="D2275">
            <v>7767.68</v>
          </cell>
        </row>
        <row r="2276">
          <cell r="A2276">
            <v>6514</v>
          </cell>
          <cell r="B2276" t="str">
            <v>FORNECIMENTO E LANCAMENTO DE BRITA N. 4</v>
          </cell>
          <cell r="C2276" t="str">
            <v>M3</v>
          </cell>
          <cell r="D2276">
            <v>105.78</v>
          </cell>
        </row>
        <row r="2277">
          <cell r="A2277">
            <v>283</v>
          </cell>
          <cell r="B2277" t="str">
            <v>COMPACTACAO OU APILOAMENTO</v>
          </cell>
          <cell r="C2277" t="str">
            <v/>
          </cell>
          <cell r="D2277" t="str">
            <v/>
          </cell>
        </row>
        <row r="2278">
          <cell r="A2278">
            <v>5622</v>
          </cell>
          <cell r="B2278" t="str">
            <v>REGULARIZACAO E COMPACTACAO MANUAL DE TERRENO COM SOQUETE</v>
          </cell>
          <cell r="C2278" t="str">
            <v>M2</v>
          </cell>
          <cell r="D2278">
            <v>2.2599999999999998</v>
          </cell>
        </row>
        <row r="2279">
          <cell r="A2279">
            <v>6508</v>
          </cell>
          <cell r="B2279" t="str">
            <v>REGULARIZACAO E COMPACTACAO MANUAL, P/ CONSTRUCAO DE SUMIDOUROP/EFLUENTE LIQUIDO DA FOSSA SEPTICA, D INT = 300 CM E H INT = 660 CM (P/ COMP.11516/1)</v>
          </cell>
          <cell r="C2279" t="str">
            <v>M2</v>
          </cell>
          <cell r="D2279">
            <v>158.4</v>
          </cell>
        </row>
        <row r="2280">
          <cell r="A2280">
            <v>41721</v>
          </cell>
          <cell r="B2280" t="str">
            <v>COMPACTACAO MECANICA A 95% DO PROCTOR NORMAL - PAVIMENTACAO URBANA</v>
          </cell>
          <cell r="C2280" t="str">
            <v>M3</v>
          </cell>
          <cell r="D2280">
            <v>2.27</v>
          </cell>
        </row>
        <row r="2281">
          <cell r="A2281">
            <v>41722</v>
          </cell>
          <cell r="B2281" t="str">
            <v>COMPACTACAO MECANICA A 100% DO PROCTOR NORMAL - PAVIMENTACAO URBANA</v>
          </cell>
          <cell r="C2281" t="str">
            <v>M3</v>
          </cell>
          <cell r="D2281">
            <v>3.61</v>
          </cell>
        </row>
        <row r="2282">
          <cell r="A2282">
            <v>74005</v>
          </cell>
          <cell r="B2282" t="str">
            <v>ATERRO/REATERRO DE AREAS</v>
          </cell>
          <cell r="C2282" t="str">
            <v/>
          </cell>
          <cell r="D2282" t="str">
            <v/>
          </cell>
        </row>
        <row r="2283">
          <cell r="A2283" t="str">
            <v>74005/001</v>
          </cell>
          <cell r="B2283" t="str">
            <v>COMPACTACAO MECANICA, SEM CONTROLE DO GC (C/COMPACTADOR PLACA 400 KG)</v>
          </cell>
          <cell r="C2283" t="str">
            <v>M3</v>
          </cell>
          <cell r="D2283">
            <v>2.13</v>
          </cell>
        </row>
        <row r="2284">
          <cell r="A2284" t="str">
            <v>74005/002</v>
          </cell>
          <cell r="B2284" t="str">
            <v>COMPACTACAO MECANICA C/ CONTROLE DO GC&gt;=95% DO PN (AREAS) (C/MONIVELADORA 140 HP E ROLO COMPRESSOR VIBRATORIO 80 HP)</v>
          </cell>
          <cell r="C2284" t="str">
            <v>M3</v>
          </cell>
          <cell r="D2284">
            <v>2.2400000000000002</v>
          </cell>
        </row>
        <row r="2285">
          <cell r="A2285">
            <v>74009</v>
          </cell>
          <cell r="B2285" t="str">
            <v>REGULARIZACAO E/OU COMPACTACAO</v>
          </cell>
          <cell r="C2285" t="str">
            <v/>
          </cell>
          <cell r="D2285" t="str">
            <v/>
          </cell>
        </row>
        <row r="2286">
          <cell r="A2286" t="str">
            <v>74009/001</v>
          </cell>
          <cell r="B2286" t="str">
            <v>REGULARIZACAO E COMPACTACAO MANUAL DE TERRENO</v>
          </cell>
          <cell r="C2286" t="str">
            <v>M2</v>
          </cell>
          <cell r="D2286">
            <v>2.2599999999999998</v>
          </cell>
        </row>
        <row r="2287">
          <cell r="A2287">
            <v>74016</v>
          </cell>
          <cell r="B2287" t="str">
            <v>REGULARIZACAO E/OU COMPACTACAO</v>
          </cell>
          <cell r="C2287" t="str">
            <v/>
          </cell>
          <cell r="D2287" t="str">
            <v/>
          </cell>
        </row>
        <row r="2288">
          <cell r="A2288" t="str">
            <v>74016/001</v>
          </cell>
          <cell r="B2288" t="str">
            <v>REGULARIZACAO E COMPACTACAO DE TERRENO, COM SOQUETE</v>
          </cell>
          <cell r="C2288" t="str">
            <v>M2</v>
          </cell>
          <cell r="D2288">
            <v>2.2599999999999998</v>
          </cell>
        </row>
        <row r="2289">
          <cell r="A2289">
            <v>74034</v>
          </cell>
          <cell r="B2289" t="str">
            <v>ESPALHAMENTO E COMPACTAÇÃO DE MATERIAL</v>
          </cell>
          <cell r="C2289" t="str">
            <v/>
          </cell>
          <cell r="D2289" t="str">
            <v/>
          </cell>
        </row>
        <row r="2290">
          <cell r="A2290" t="str">
            <v>74034/001</v>
          </cell>
          <cell r="B2290" t="str">
            <v>ESPALHAMENTO DE MATERIAL DE 1A CATEGORIA COM TRATOR DE ESTEIRA COM 153HP</v>
          </cell>
          <cell r="C2290" t="str">
            <v>M3</v>
          </cell>
          <cell r="D2290">
            <v>2.2000000000000002</v>
          </cell>
        </row>
        <row r="2291">
          <cell r="A2291" t="str">
            <v>PARE</v>
          </cell>
          <cell r="B2291" t="str">
            <v>PAREDES/PAINEIS</v>
          </cell>
          <cell r="C2291" t="str">
            <v/>
          </cell>
          <cell r="D2291" t="str">
            <v/>
          </cell>
        </row>
        <row r="2292">
          <cell r="A2292">
            <v>63</v>
          </cell>
          <cell r="B2292" t="str">
            <v>ALVENARIA DE TIJOLOS CERAMICOS</v>
          </cell>
          <cell r="C2292" t="str">
            <v/>
          </cell>
          <cell r="D2292" t="str">
            <v/>
          </cell>
        </row>
        <row r="2293">
          <cell r="A2293">
            <v>6110</v>
          </cell>
          <cell r="B2293" t="str">
            <v>ALVENARIA DE EMBASAMENTO EM TIJOLOS CERAMICOS MACICOS 5X10X20CM, ASSENTADO COM ARGAMASSA TRACO 1:2:8 (CIMENTO, CAL E AREIA)</v>
          </cell>
          <cell r="C2293" t="str">
            <v>M3</v>
          </cell>
          <cell r="D2293">
            <v>355.18</v>
          </cell>
        </row>
        <row r="2294">
          <cell r="A2294">
            <v>6113</v>
          </cell>
          <cell r="B2294" t="str">
            <v>ENCUNHAMENTO (APERTO DE ALVENARIA) EM TIJOLOS CERAMICOS MACICOS 5X10X20CM 1 VEZ (ESPESSURA 20CM), ASSENTADO COM ARGAMASSA TRACO 1:6 (CIMENTOE AREIA)</v>
          </cell>
          <cell r="C2294" t="str">
            <v>M</v>
          </cell>
          <cell r="D2294">
            <v>14.26</v>
          </cell>
        </row>
        <row r="2295">
          <cell r="A2295">
            <v>6449</v>
          </cell>
          <cell r="B2295" t="str">
            <v>ALVENARIA DE TIJOLOS MACIÇOS,E=10 CM,DO ”PESCOÇO” DO POÇO DE VISTORIADA FOSSA D INT = 80 CM, H INT = 70 CM, COM TOTAL DE 1,98M2</v>
          </cell>
          <cell r="C2295" t="str">
            <v>M2</v>
          </cell>
          <cell r="D2295">
            <v>94.51</v>
          </cell>
        </row>
        <row r="2296">
          <cell r="A2296">
            <v>6512</v>
          </cell>
          <cell r="B2296" t="str">
            <v>ALVENARIA EM TIJOLOS, E=10 CM, P/ CONSTRUCAO DE SUMIDOURO P/EFLUENTE LIQUIDO DA FOSSA SEPTICA, D INT = 300 CM E H INT = 660 CM (P/COMP.11516/1)</v>
          </cell>
          <cell r="C2296" t="str">
            <v>M2</v>
          </cell>
          <cell r="D2296">
            <v>94.51</v>
          </cell>
        </row>
        <row r="2297">
          <cell r="A2297">
            <v>6519</v>
          </cell>
          <cell r="B2297" t="str">
            <v>ALVENARIA EM TIJOLO CERAMICO MACICO 5X10X20CM 1 VEZ (ESPESSURA 20CM),ASSENTADO COM ARGAMASSA TRACO 1:2:8 (CIMENTO, CAL E AREIA)</v>
          </cell>
          <cell r="C2297" t="str">
            <v>M2</v>
          </cell>
          <cell r="D2297">
            <v>76.7</v>
          </cell>
        </row>
        <row r="2298">
          <cell r="A2298">
            <v>6520</v>
          </cell>
          <cell r="B2298" t="str">
            <v>MODULO DE 15,07M2 DE ALVENARIA EM TIJOLOS MACICOS, E=20 CM, P/CONSTRUCAO DE FOSSA SEPTICA TIPO OMS, D INT = 200 CM, H INT = 240 CM</v>
          </cell>
          <cell r="C2298" t="str">
            <v>M2</v>
          </cell>
          <cell r="D2298">
            <v>1155.8699999999999</v>
          </cell>
        </row>
        <row r="2299">
          <cell r="A2299">
            <v>6521</v>
          </cell>
          <cell r="B2299" t="str">
            <v>MODULO DE 16,59M2 DE ALVENARIA EM TIJOLOS MACICOS, E = 20 CM, P/CONSTRUCAO DE SUMIDOURO P/EFLUENTE LIQUIDO DA FOSSA SEPTICA, D INT = 300 CM/ H INT = 660 CM</v>
          </cell>
          <cell r="C2299" t="str">
            <v>M2</v>
          </cell>
          <cell r="D2299">
            <v>1272.45</v>
          </cell>
        </row>
        <row r="2300">
          <cell r="A2300">
            <v>68049</v>
          </cell>
          <cell r="B2300" t="str">
            <v>CINTA E CONTRAVERGA EM TIJOLO CERAMICO MACICO 5X10X20CM 1/2 VEZ</v>
          </cell>
          <cell r="C2300" t="str">
            <v>M2</v>
          </cell>
          <cell r="D2300">
            <v>62.18</v>
          </cell>
        </row>
        <row r="2301">
          <cell r="A2301">
            <v>72131</v>
          </cell>
          <cell r="B2301" t="str">
            <v>ALVENARIA EM TIJOLO CERAMICO MACICO 5X10X20CM 1/2 VEZ (ESPESSURA 10CM), ASSENTADO COM ARGAMASSA TRACO 1:2:8 (CIMENTO, CAL E AREIA)</v>
          </cell>
          <cell r="C2301" t="str">
            <v>M2</v>
          </cell>
          <cell r="D2301">
            <v>49.67</v>
          </cell>
        </row>
        <row r="2302">
          <cell r="A2302">
            <v>72132</v>
          </cell>
          <cell r="B2302" t="str">
            <v>ALVENARIA EM TIJOLO CERAMICO MACICO 5X10X20CM ESPELHO (ESPESSURA 5CM),ASSENTADO COM ARGAMASSA TRACO 1:2:8 (CIMENTO, CAL E AREIA)</v>
          </cell>
          <cell r="C2302" t="str">
            <v>M2</v>
          </cell>
          <cell r="D2302">
            <v>25.74</v>
          </cell>
        </row>
        <row r="2303">
          <cell r="A2303">
            <v>72133</v>
          </cell>
          <cell r="B2303" t="str">
            <v>ALVENARIA EM TIJOLO CERAMICO MACICO 5X10X20CM 1 1/2 VEZ (ESPESSURA 30CM), ASSENTADO COM ARGAMASSA TRACO 1:2:8 (CIMENTO, CAL E AREIA)</v>
          </cell>
          <cell r="C2303" t="str">
            <v>M2</v>
          </cell>
          <cell r="D2303">
            <v>116.15</v>
          </cell>
        </row>
        <row r="2304">
          <cell r="A2304">
            <v>72177</v>
          </cell>
          <cell r="B2304" t="str">
            <v>TELA TIPO DEPLOYEE PARA REFORCO DE ALVENARIA</v>
          </cell>
          <cell r="C2304" t="str">
            <v>M2</v>
          </cell>
          <cell r="D2304">
            <v>2.4300000000000002</v>
          </cell>
        </row>
        <row r="2305">
          <cell r="A2305">
            <v>73810</v>
          </cell>
          <cell r="B2305" t="str">
            <v>ALVENARIA DE TIJOLOS APARENTES DE 2 FUROS (1/2 VEZ), ASSENTADOS E RE-JUNTADOS COM ARGAMASSA DE CIMENTO E AREIA</v>
          </cell>
          <cell r="C2305" t="str">
            <v/>
          </cell>
          <cell r="D2305" t="str">
            <v/>
          </cell>
        </row>
        <row r="2306">
          <cell r="A2306" t="str">
            <v>73810/001</v>
          </cell>
          <cell r="B2306" t="str">
            <v>ALVENARIA COM TIJOLOS APARENTES 6,5X10X20CM, ASSENTADOS COM ARGAMASSATRACO 1:6 (CIMENTO E AREIA) PREPARO MANUAL</v>
          </cell>
          <cell r="C2306" t="str">
            <v>M2</v>
          </cell>
          <cell r="D2306">
            <v>68.14</v>
          </cell>
        </row>
        <row r="2307">
          <cell r="A2307">
            <v>73935</v>
          </cell>
          <cell r="B2307" t="str">
            <v>ALVENARIA TIJ CERAMICO FURADO</v>
          </cell>
          <cell r="C2307" t="str">
            <v/>
          </cell>
          <cell r="D2307" t="str">
            <v/>
          </cell>
        </row>
        <row r="2308">
          <cell r="A2308" t="str">
            <v>73935/001</v>
          </cell>
          <cell r="B2308" t="str">
            <v>ALVENARIA EM TIJOLO CERAMICO FURADO 10X20X20CM, 1/2 VEZ, ASSENTADO EMARGAMASSA TRACO 1:4 (CIMENTO E AREIA),E=1CM</v>
          </cell>
          <cell r="C2308" t="str">
            <v>M2</v>
          </cell>
          <cell r="D2308">
            <v>29.02</v>
          </cell>
        </row>
        <row r="2309">
          <cell r="A2309" t="str">
            <v>73935/002</v>
          </cell>
          <cell r="B2309" t="str">
            <v>ALVENARIA EM TIJOLO CERAMICO FURADO 10X20X20CM, 1 VEZ, ASSENTADO EM ARGAMASSA TRACO 1:5 (CIMENTO E AREIA), E=1CM</v>
          </cell>
          <cell r="C2309" t="str">
            <v>M2</v>
          </cell>
          <cell r="D2309">
            <v>51.12</v>
          </cell>
        </row>
        <row r="2310">
          <cell r="A2310" t="str">
            <v>73935/003</v>
          </cell>
          <cell r="B2310" t="str">
            <v>ALVENARIA EM TIJOLO CERAMICO FURADO 4 FUROS 10X10X20CM, 1/2 VEZ, ASSENTADO EM ARGAMASSA TRACO 1:8 (CIMENTO E AREIA), E= 1CM</v>
          </cell>
          <cell r="C2310" t="str">
            <v>M2</v>
          </cell>
          <cell r="D2310">
            <v>44.38</v>
          </cell>
        </row>
        <row r="2311">
          <cell r="A2311" t="str">
            <v>73935/004</v>
          </cell>
          <cell r="B2311" t="str">
            <v>ALVENARIA EM TIJOLO CERAMICO FURADO 10X10X20CM, 1 VEZ, ASSENTADO EM ARGAMASSA TRACO 1:8 (CIMENTO E AREIA) E=1,0CM</v>
          </cell>
          <cell r="C2311" t="str">
            <v>M2</v>
          </cell>
          <cell r="D2311">
            <v>80</v>
          </cell>
        </row>
        <row r="2312">
          <cell r="A2312" t="str">
            <v>73935/005</v>
          </cell>
          <cell r="B2312" t="str">
            <v>ALVENARIA EM TIJOLO CERAMICO FURADO 10X15X20CM, 1/2 VEZ, ASSENTADO EMARGAMASSA TRACO 1:4 (CIMENTO E AREIA)</v>
          </cell>
          <cell r="C2312" t="str">
            <v>M2</v>
          </cell>
          <cell r="D2312">
            <v>34.74</v>
          </cell>
        </row>
        <row r="2313">
          <cell r="A2313">
            <v>73943</v>
          </cell>
          <cell r="B2313" t="str">
            <v>ALVENARIA 1/2 VEZ TIJOLO CERAMICO MACICO</v>
          </cell>
          <cell r="C2313" t="str">
            <v/>
          </cell>
          <cell r="D2313" t="str">
            <v/>
          </cell>
        </row>
        <row r="2314">
          <cell r="A2314" t="str">
            <v>73943/001</v>
          </cell>
          <cell r="B2314" t="str">
            <v>ALVENARIA DE TIJOLOS MACICOS, E=10 CM , C/ ARGAMASSA CIM/CAL/AREIA,TRACO 1:2:8</v>
          </cell>
          <cell r="C2314" t="str">
            <v>M2</v>
          </cell>
          <cell r="D2314">
            <v>47.73</v>
          </cell>
        </row>
        <row r="2315">
          <cell r="A2315">
            <v>73982</v>
          </cell>
          <cell r="B2315" t="str">
            <v>ALVENARIA 1/2 VEZ DE TIJOLO CERAMICO FURADO</v>
          </cell>
          <cell r="C2315" t="str">
            <v/>
          </cell>
          <cell r="D2315" t="str">
            <v/>
          </cell>
        </row>
        <row r="2316">
          <cell r="A2316" t="str">
            <v>73982/001</v>
          </cell>
          <cell r="B2316" t="str">
            <v>ALVENARIA EM TIJOLO CERAMICO FURADO 10X20X20CM, 1/2 VEZ, ASSENTADO EMARGAMASSA TRACO 1:2:8 (CIMENTO, CAL E AREIA), JUNTAS 12MM</v>
          </cell>
          <cell r="C2316" t="str">
            <v>M2</v>
          </cell>
          <cell r="D2316">
            <v>25.69</v>
          </cell>
        </row>
        <row r="2317">
          <cell r="A2317">
            <v>73987</v>
          </cell>
          <cell r="B2317" t="str">
            <v>ALVENARIA DE 1 VEZ DE TIJOLO CERAMICO FURADO</v>
          </cell>
          <cell r="C2317" t="str">
            <v/>
          </cell>
          <cell r="D2317" t="str">
            <v/>
          </cell>
        </row>
        <row r="2318">
          <cell r="A2318" t="str">
            <v>73987/001</v>
          </cell>
          <cell r="B2318" t="str">
            <v>ALVENARIA EM TIJOLO CERAMICO FURADO 10X20X20CM, 1 VEZ, ASSENTADO EM ARGAMASSA TRACO 1:2:8 (CIMENTO, CAL E AREIA), JUNTAS 10MM</v>
          </cell>
          <cell r="C2318" t="str">
            <v>M2</v>
          </cell>
          <cell r="D2318">
            <v>51.25</v>
          </cell>
        </row>
        <row r="2319">
          <cell r="A2319">
            <v>73988</v>
          </cell>
          <cell r="B2319" t="str">
            <v>APERTO DE ALVENARIA C/ ARGAMASSA</v>
          </cell>
          <cell r="C2319" t="str">
            <v/>
          </cell>
          <cell r="D2319" t="str">
            <v/>
          </cell>
        </row>
        <row r="2320">
          <cell r="A2320" t="str">
            <v>73988/001</v>
          </cell>
          <cell r="B2320" t="str">
            <v>ENCUNHAMENTO (APERTO) DE ALVENARIA 1 VEZ COM ARGAMASSA TRACO 1:0,5:8 (CIMENTO, CAL E AREIA), ESPESSURA 3CM</v>
          </cell>
          <cell r="C2320" t="str">
            <v>M</v>
          </cell>
          <cell r="D2320">
            <v>4.8899999999999997</v>
          </cell>
        </row>
        <row r="2321">
          <cell r="A2321" t="str">
            <v>73988/002</v>
          </cell>
          <cell r="B2321" t="str">
            <v>ENCUNHAMENTO (APERTO) DE ALVENARIA 1/2 VEZ COM ARGAMASSA TRACO 1:0,5:8(CIMENTO, CAL E AREIA), ESPESSURA 3CM</v>
          </cell>
          <cell r="C2321" t="str">
            <v>M</v>
          </cell>
          <cell r="D2321">
            <v>3.06</v>
          </cell>
        </row>
        <row r="2322">
          <cell r="A2322">
            <v>74018</v>
          </cell>
          <cell r="B2322" t="str">
            <v>ALVENARIA 1/2 VEZ TIJOLO CERAMICO MACICO</v>
          </cell>
          <cell r="C2322" t="str">
            <v/>
          </cell>
          <cell r="D2322" t="str">
            <v/>
          </cell>
        </row>
        <row r="2323">
          <cell r="A2323" t="str">
            <v>74018/001</v>
          </cell>
          <cell r="B2323" t="str">
            <v>CAIXA EM ALVENARIA ENTERRADA, DE TIJOLOS CERAMICOS MACICOS 1/2 VEZ DIMENSOES EXTERNAS 60X60X60CM, INCLUSO TAMPA EM CONCRETO E EMBOCAMENTO</v>
          </cell>
          <cell r="C2323" t="str">
            <v>UN</v>
          </cell>
          <cell r="D2323">
            <v>83.08</v>
          </cell>
        </row>
        <row r="2324">
          <cell r="A2324">
            <v>74110</v>
          </cell>
          <cell r="B2324" t="str">
            <v>ALVENARIA BLOCO CERAM ESTRUT 14X19X29 ARGAMASSA 1:3 CIMENTO E AREIAC/GROUT E ARMACAO.</v>
          </cell>
          <cell r="C2324" t="str">
            <v/>
          </cell>
          <cell r="D2324" t="str">
            <v/>
          </cell>
        </row>
        <row r="2325">
          <cell r="A2325" t="str">
            <v>74110/001</v>
          </cell>
          <cell r="B2325" t="str">
            <v>ALVENARIA EM BLOCO CERAMICO ESTRUTURAL 14X19X29CM, 1/2 VEZ, ASSENTADOCOM ARGAMASSA TRACO 1:3 (CIMENTO E AREIA), INCLUSO ACO CA-60</v>
          </cell>
          <cell r="C2325" t="str">
            <v>M2</v>
          </cell>
          <cell r="D2325">
            <v>44.74</v>
          </cell>
        </row>
        <row r="2326">
          <cell r="A2326">
            <v>76445</v>
          </cell>
          <cell r="B2326" t="str">
            <v>ALVENARIA 10CM TIJ CER FURADO 10X10X20CM CIMENTO/AREIA 1:10</v>
          </cell>
          <cell r="C2326" t="str">
            <v/>
          </cell>
          <cell r="D2326" t="str">
            <v/>
          </cell>
        </row>
        <row r="2327">
          <cell r="A2327" t="str">
            <v>76445/001</v>
          </cell>
          <cell r="B2327" t="str">
            <v>ALVENARIA DE TIJOLOS CERAMICOS FURADOS 10X20X20CM, ASSENTADOS COM ARGAMASSA CIMENTO/AREIA 1:10 COM PREPARO MANUAL, ESP. PAREDE = 10CM, COM JUNTAS DE 12MM, CONSIDERANDO 8% DE PERDAS NOS TIJOLOS, SEM PERDAS DE ARGAMASSA</v>
          </cell>
          <cell r="C2327" t="str">
            <v>M2</v>
          </cell>
          <cell r="D2327">
            <v>28.29</v>
          </cell>
        </row>
        <row r="2328">
          <cell r="A2328" t="str">
            <v>76445/002</v>
          </cell>
          <cell r="B2328" t="str">
            <v>ALVENARIA DE TIJOLOS CERAMICOS FURADOS, 10X20X30CM, ASSENTADOS COM ARGAMASSA CIMENTO/AREIA 1:7 COM PREPARO MANUAL, ESP. PAREDE = 10CM, COM JUNTAS DE 15MM, CONSIDERANDO 8% DE PERDAS NOS TIJOLOS E 5% NA ARGAMASSADE ASSENTAMENTO</v>
          </cell>
          <cell r="C2328" t="str">
            <v>M2</v>
          </cell>
          <cell r="D2328">
            <v>21.62</v>
          </cell>
        </row>
        <row r="2329">
          <cell r="A2329" t="str">
            <v>76445/003</v>
          </cell>
          <cell r="B2329" t="str">
            <v>ALVENARIA DE TIJOLOS CERAMICOS FURADOS 10X10X20CM, ASSENTADOS COM ARGAMASSA CIMENTO/AREIA 1:10 COM PREPARO MANUAL, ESP. PAREDE = 10CM, COM JUNTAS DE 12MM, CONSIDERANDO 9% DE PERDAS NOS TIJOLOS E 10% NA ARGAMASSA DE ASSENTAMENTO</v>
          </cell>
          <cell r="C2329" t="str">
            <v>M2</v>
          </cell>
          <cell r="D2329">
            <v>44.53</v>
          </cell>
        </row>
        <row r="2330">
          <cell r="A2330">
            <v>64</v>
          </cell>
          <cell r="B2330" t="str">
            <v>ALVENARIA DE ELEMENTOS VAZADOS CERAMICOS</v>
          </cell>
          <cell r="C2330" t="str">
            <v/>
          </cell>
          <cell r="D2330" t="str">
            <v/>
          </cell>
        </row>
        <row r="2331">
          <cell r="A2331">
            <v>9875</v>
          </cell>
          <cell r="B2331" t="str">
            <v>COBOGO CERAMICO (ELEMENTO VAZADO), 9X20X20CM, ASSENTADO COM ARGAMASSATRACO 1:4 DE CIMENTO E AREIA</v>
          </cell>
          <cell r="C2331" t="str">
            <v>M2</v>
          </cell>
          <cell r="D2331">
            <v>61.58</v>
          </cell>
        </row>
        <row r="2332">
          <cell r="A2332">
            <v>65</v>
          </cell>
          <cell r="B2332" t="str">
            <v>ALVENARIA DE BLOCOS DE CONCRETO</v>
          </cell>
          <cell r="C2332" t="str">
            <v/>
          </cell>
          <cell r="D2332" t="str">
            <v/>
          </cell>
        </row>
        <row r="2333">
          <cell r="A2333">
            <v>40804</v>
          </cell>
          <cell r="B2333" t="str">
            <v>MARCACAO DE ALVENARIA DE BLOCOS DE CONCRETO PARA BLOCO 10X20X40, COM ARGAMASSA TRACO 1:2:8 (CIMENTO, CAL E AREIA)</v>
          </cell>
          <cell r="C2333" t="str">
            <v>M</v>
          </cell>
          <cell r="D2333">
            <v>5.69</v>
          </cell>
        </row>
        <row r="2334">
          <cell r="A2334">
            <v>73998</v>
          </cell>
          <cell r="B2334" t="str">
            <v>ALVENARIA BLOCO CONCRETO</v>
          </cell>
          <cell r="C2334" t="str">
            <v/>
          </cell>
          <cell r="D2334" t="str">
            <v/>
          </cell>
        </row>
        <row r="2335">
          <cell r="A2335" t="str">
            <v>73998/001</v>
          </cell>
          <cell r="B2335" t="str">
            <v>ALVENARIA DE BLOCOS DE CONCRETO VEDACAO 9X19X39CM, ESPESSURA 9CM, ASSENTADOS COM ARGAMASSA TRACO 1:0,5:11 (CIMENTO, CAL E AREIA)</v>
          </cell>
          <cell r="C2335" t="str">
            <v>M2</v>
          </cell>
          <cell r="D2335">
            <v>26.16</v>
          </cell>
        </row>
        <row r="2336">
          <cell r="A2336" t="str">
            <v>73998/002</v>
          </cell>
          <cell r="B2336" t="str">
            <v>ALVENARIA DE BLOCOS DE CONCRETO VEDACAO TIPO CANALETA 14X19X19CM, ASSENTADOS COM ARGAMASSA TRACO 1:0,5:11 (CIMENTO, CAL E AREIA)</v>
          </cell>
          <cell r="C2336" t="str">
            <v>M2</v>
          </cell>
          <cell r="D2336">
            <v>37.58</v>
          </cell>
        </row>
        <row r="2337">
          <cell r="A2337" t="str">
            <v>73998/003</v>
          </cell>
          <cell r="B2337" t="str">
            <v>ALV ESTRUTURAL BL CONC 14X19X39CM -4.5MPA, ARG.CIM/CAL/AREIA 1:5:11</v>
          </cell>
          <cell r="C2337" t="str">
            <v>M2</v>
          </cell>
          <cell r="D2337">
            <v>36.5</v>
          </cell>
        </row>
        <row r="2338">
          <cell r="A2338" t="str">
            <v>73998/004</v>
          </cell>
          <cell r="B2338" t="str">
            <v>ALVENARIA DE BLOCOS DE CONCRETO ESTRUTURAL 14X19X39CM, ESPESSURA 14CM,ASSENTADOS COM ARGAMASSA TRACO 1:0,25:4 (CIMENTO, CAL E AREIA)</v>
          </cell>
          <cell r="C2338" t="str">
            <v>M2</v>
          </cell>
          <cell r="D2338">
            <v>41.06</v>
          </cell>
        </row>
        <row r="2339">
          <cell r="A2339" t="str">
            <v>73998/005</v>
          </cell>
          <cell r="B2339" t="str">
            <v>ALVENARIA DE BLOCOS DE CONCRETO ESTRUTURAL TIPO CANALETA 9X19X19CM, ASSENTADOS COM ARGAMASSA TRACO 1:0,25:4 (CIMENTO, CAL E AREIA)</v>
          </cell>
          <cell r="C2339" t="str">
            <v>M2</v>
          </cell>
          <cell r="D2339">
            <v>28.6</v>
          </cell>
        </row>
        <row r="2340">
          <cell r="A2340" t="str">
            <v>73998/006</v>
          </cell>
          <cell r="B2340" t="str">
            <v>ALVENARIA DE BLOCOS DE CONCRETO ESTRUTURAL 19X19X39CM, ESPESSURA 19CM,ASSENTADOS COM ARGAMASSA TRACO 1:0,25:4 (CIMENTO, CAL E AREIA)</v>
          </cell>
          <cell r="C2340" t="str">
            <v>M2</v>
          </cell>
          <cell r="D2340">
            <v>48.81</v>
          </cell>
        </row>
        <row r="2341">
          <cell r="A2341" t="str">
            <v>73998/007</v>
          </cell>
          <cell r="B2341" t="str">
            <v>ALVENARIA DE BLOCOS DE CONCRETO VEDACAO 19X19X39CM, ESPESSURA 19CM, ASSENTADOS COM ARGAMASSA TRACO 1:0,5:8 (CIMENTO, CAL E AREIA), COM JUNTADE 10MM</v>
          </cell>
          <cell r="C2341" t="str">
            <v>M2</v>
          </cell>
          <cell r="D2341">
            <v>35.380000000000003</v>
          </cell>
        </row>
        <row r="2342">
          <cell r="A2342" t="str">
            <v>73998/008</v>
          </cell>
          <cell r="B2342" t="str">
            <v>ALVENARIA DE BLOCOS DE CONCRETO VEDACAO 9X19X39CM, ESPESSURA 9CM, ASSENTADOS COM PASTA DE ARGAMASSA COLANTE, COM JUNTA DE 10MM</v>
          </cell>
          <cell r="C2342" t="str">
            <v>M2</v>
          </cell>
          <cell r="D2342">
            <v>19.79</v>
          </cell>
        </row>
        <row r="2343">
          <cell r="A2343" t="str">
            <v>73998/009</v>
          </cell>
          <cell r="B2343" t="str">
            <v>ALVENARIA DE BLOCOS DE CONCRETO VEDACAO 14X19X39CM, ESPESSURA 14CM, ASSENTADOS COM ARGAMASSA TRACO 1:0,5:8 (CIMENTO, CAL E AREIA), COM JUNTADE 10MM</v>
          </cell>
          <cell r="C2343" t="str">
            <v>M2</v>
          </cell>
          <cell r="D2343">
            <v>30.65</v>
          </cell>
        </row>
        <row r="2344">
          <cell r="A2344" t="str">
            <v>73998/010</v>
          </cell>
          <cell r="B2344" t="str">
            <v>ALVENARIA DE BLOCOS DE CONCRETO VEDACAO 9X19X39CM, ESPESSURA 9CM, ASSENTADOS COM ARGAMASSA TRACO 1:0,5:8 (CIMENTO, CAL E AREIA), C/ JUNTA DE10MM</v>
          </cell>
          <cell r="C2344" t="str">
            <v>M2</v>
          </cell>
          <cell r="D2344">
            <v>25.05</v>
          </cell>
        </row>
        <row r="2345">
          <cell r="A2345">
            <v>66</v>
          </cell>
          <cell r="B2345" t="str">
            <v>ALVENARIA DE ELEMENTOS VAZADOS DE CONCRETO</v>
          </cell>
          <cell r="C2345" t="str">
            <v/>
          </cell>
          <cell r="D2345" t="str">
            <v/>
          </cell>
        </row>
        <row r="2346">
          <cell r="A2346">
            <v>73937</v>
          </cell>
          <cell r="B2346" t="str">
            <v>ALVENARIA ELEMENTO VAZADO CONCRETO (COBOGO)</v>
          </cell>
          <cell r="C2346" t="str">
            <v/>
          </cell>
          <cell r="D2346" t="str">
            <v/>
          </cell>
        </row>
        <row r="2347">
          <cell r="A2347" t="str">
            <v>73937/001</v>
          </cell>
          <cell r="B2347" t="str">
            <v>COBOGO DE CONCRETO (ELEMENTO VAZADO), 7X50X50CM, ASSENTADO COM ARGAMASSA TRACO 1:4 (CIMENTO E AREIA)</v>
          </cell>
          <cell r="C2347" t="str">
            <v>M2</v>
          </cell>
          <cell r="D2347">
            <v>62.98</v>
          </cell>
        </row>
        <row r="2348">
          <cell r="A2348" t="str">
            <v>73937/002</v>
          </cell>
          <cell r="B2348" t="str">
            <v>ALVENARIA ELEM VAZADO CONCRETO VENEZIANA 15X22X39CM 72A-NEO REX CIMENTO/AREIA 1:4</v>
          </cell>
          <cell r="C2348" t="str">
            <v>M2</v>
          </cell>
          <cell r="D2348">
            <v>66.099999999999994</v>
          </cell>
        </row>
        <row r="2349">
          <cell r="A2349" t="str">
            <v>73937/003</v>
          </cell>
          <cell r="B2349" t="str">
            <v>COBOGO DE CONCRETO (ELEMENTO VAZADO), 7X50X50CM, ASSENTADO COM ARGAMASSA TRACO 1:3 (CIMENTO E AREIA)</v>
          </cell>
          <cell r="C2349" t="str">
            <v>M2</v>
          </cell>
          <cell r="D2349">
            <v>63.2</v>
          </cell>
        </row>
        <row r="2350">
          <cell r="A2350" t="str">
            <v>73937/004</v>
          </cell>
          <cell r="B2350" t="str">
            <v>COBOGO DE CONCRETO (ELEMENTO VAZADO), 6X29X29CM, ASSENTADO COM ARGAMASSA TRACO 1:7 (CIMENTO E AREIA)</v>
          </cell>
          <cell r="C2350" t="str">
            <v>M2</v>
          </cell>
          <cell r="D2350">
            <v>94.12</v>
          </cell>
        </row>
        <row r="2351">
          <cell r="A2351" t="str">
            <v>73937/005</v>
          </cell>
          <cell r="B2351" t="str">
            <v>COBOGO DE CONCRETO (ELEMENTO VAZADO), 10X29X39CM ABERTURA COM VIDRO, ASSENTADO COM ARGAMASSA TRACO 1:5 (CIMENTO E AREIA)</v>
          </cell>
          <cell r="C2351" t="str">
            <v>M2</v>
          </cell>
          <cell r="D2351">
            <v>75.91</v>
          </cell>
        </row>
        <row r="2352">
          <cell r="A2352">
            <v>74196</v>
          </cell>
          <cell r="B2352" t="str">
            <v>COBOGO CONCRETO</v>
          </cell>
          <cell r="C2352" t="str">
            <v/>
          </cell>
          <cell r="D2352" t="str">
            <v/>
          </cell>
        </row>
        <row r="2353">
          <cell r="A2353" t="str">
            <v>74196/001</v>
          </cell>
          <cell r="B2353" t="str">
            <v>COBOGO DE CONCRETO (ELEMENTO VAZADO), 5X50X50CM, ASSENTADO COM ARGAMASSA DE CIMENTO E AREIA COM ACO CA-25</v>
          </cell>
          <cell r="C2353" t="str">
            <v>M2</v>
          </cell>
          <cell r="D2353">
            <v>75.08</v>
          </cell>
        </row>
        <row r="2354">
          <cell r="A2354">
            <v>76446</v>
          </cell>
          <cell r="B2354" t="str">
            <v>ALVENARIA ELEMENTO VAZADO CONCRETO (COBOGO)</v>
          </cell>
          <cell r="C2354" t="str">
            <v/>
          </cell>
          <cell r="D2354" t="str">
            <v/>
          </cell>
        </row>
        <row r="2355">
          <cell r="A2355" t="str">
            <v>76446/001</v>
          </cell>
          <cell r="B2355" t="str">
            <v>ALVENARIA DE ELEMENTO VAZADO DE CONCRETO, 7X50X50CM, ASSENTADOS COM ARGAMASSA 1:7 CIMENTO:AREIA, PREPARO MANUAL</v>
          </cell>
          <cell r="C2355" t="str">
            <v>M2</v>
          </cell>
          <cell r="D2355">
            <v>62.47</v>
          </cell>
        </row>
        <row r="2356">
          <cell r="A2356">
            <v>67</v>
          </cell>
          <cell r="B2356" t="str">
            <v>ALVENARIA DE BLOCOS DE VIDRO</v>
          </cell>
          <cell r="C2356" t="str">
            <v/>
          </cell>
          <cell r="D2356" t="str">
            <v/>
          </cell>
        </row>
        <row r="2357">
          <cell r="A2357">
            <v>40718</v>
          </cell>
          <cell r="B2357" t="str">
            <v>ALVENARIA DE BLOCO DE VIDRO 10X20X20CM ASSENTADOS COM ARGAMASSA CIM/CAL/AREIA 1:2:8 + CIMENTO BRANCO</v>
          </cell>
          <cell r="C2357" t="str">
            <v>M2</v>
          </cell>
          <cell r="D2357">
            <v>421.56</v>
          </cell>
        </row>
        <row r="2358">
          <cell r="A2358">
            <v>72139</v>
          </cell>
          <cell r="B2358" t="str">
            <v>BLOCOS DE VIDRO TIPO CANELADO 19X19X8CM, ASSENTADO COM ARGAMASSA TRACO1:3 (CIMENTO E AREIA GROSSA) PREPARO MECANICO, COM REJUNTAMENTO EM CIMENTO BRANCO E BARRAS DE ACO</v>
          </cell>
          <cell r="C2358" t="str">
            <v>M2</v>
          </cell>
          <cell r="D2358">
            <v>420.48</v>
          </cell>
        </row>
        <row r="2359">
          <cell r="A2359">
            <v>72175</v>
          </cell>
          <cell r="B2359" t="str">
            <v>BLOCOS DE VIDRO TIPO XADREZ 20X20X10CM, ASSENTADO COM ARGAMASSA TRACO1:3 (CIMENTO E AREIA GROSSA) PREPARO MECANICO, COM REJUNTAMENTO EM CIMENTO BRANCO E BARRAS DE ACO</v>
          </cell>
          <cell r="C2359" t="str">
            <v>M2</v>
          </cell>
          <cell r="D2359">
            <v>449.63</v>
          </cell>
        </row>
        <row r="2360">
          <cell r="A2360">
            <v>72176</v>
          </cell>
          <cell r="B2360" t="str">
            <v>BLOCOS DE VIDRO TIPO XADREZ 20X10X8CM, ASSENTADO COM ARGAMASSA TRACO 1:3 (CIMENTO E AREIA GROSSA) PREPARO MECANICO, COM REJUNTAMENTO EM CIMENTO BRANCO E BARRAS DE ACO</v>
          </cell>
          <cell r="C2360" t="str">
            <v>M2</v>
          </cell>
          <cell r="D2360">
            <v>278.79000000000002</v>
          </cell>
        </row>
        <row r="2361">
          <cell r="A2361">
            <v>68</v>
          </cell>
          <cell r="B2361" t="str">
            <v>ALVENARIA DE BLOCOS DE PEDRA COM JUNTA ARGAMASSADA</v>
          </cell>
          <cell r="C2361" t="str">
            <v/>
          </cell>
          <cell r="D2361" t="str">
            <v/>
          </cell>
        </row>
        <row r="2362">
          <cell r="A2362">
            <v>74053</v>
          </cell>
          <cell r="B2362" t="str">
            <v>ALVENARIA EM PEDRA RACHAO</v>
          </cell>
          <cell r="C2362" t="str">
            <v/>
          </cell>
          <cell r="D2362" t="str">
            <v/>
          </cell>
        </row>
        <row r="2363">
          <cell r="A2363" t="str">
            <v>74053/001</v>
          </cell>
          <cell r="B2363" t="str">
            <v>ALVENARIA EM PEDRA RACHAO OU PEDRA DE MAO, ASSENTADA COM ARGAMASSA TRACO 1:6 (CIMENTO E AREIA)</v>
          </cell>
          <cell r="C2363" t="str">
            <v>M3</v>
          </cell>
          <cell r="D2363">
            <v>275.64</v>
          </cell>
        </row>
        <row r="2364">
          <cell r="A2364" t="str">
            <v>74053/002</v>
          </cell>
          <cell r="B2364" t="str">
            <v>ALVENARIA EM PEDRA RACHAO OU PEDRA DE MAO, ASSENTADA COM ARGAMASSA TRACO 1:8 (CIMENTO E AREIA)</v>
          </cell>
          <cell r="C2364" t="str">
            <v>M3</v>
          </cell>
          <cell r="D2364">
            <v>266.7</v>
          </cell>
        </row>
        <row r="2365">
          <cell r="A2365" t="str">
            <v>74053/003</v>
          </cell>
          <cell r="B2365" t="str">
            <v>ALVENARIA EM PEDRA RACHAO OU PEDRA DE MAO, ASSENTADA COM ARGAMASSA TRACO 1:10 (CIMENTO E AREIA)</v>
          </cell>
          <cell r="C2365" t="str">
            <v>M3</v>
          </cell>
          <cell r="D2365">
            <v>262.93</v>
          </cell>
        </row>
        <row r="2366">
          <cell r="A2366">
            <v>70</v>
          </cell>
          <cell r="B2366" t="str">
            <v>DIVISORIAS/MARMORE/GRANITO/MARMORITE/CONCRETO/MAD.AGLOM.</v>
          </cell>
          <cell r="C2366" t="str">
            <v/>
          </cell>
          <cell r="D2366" t="str">
            <v/>
          </cell>
        </row>
        <row r="2367">
          <cell r="A2367">
            <v>72178</v>
          </cell>
          <cell r="B2367" t="str">
            <v>RETIRADA DE DIVISORIAS EM CHAPAS DE MADEIRA, COM MONTANTES METALICOS</v>
          </cell>
          <cell r="C2367" t="str">
            <v>M2</v>
          </cell>
          <cell r="D2367">
            <v>10.8</v>
          </cell>
        </row>
        <row r="2368">
          <cell r="A2368">
            <v>72179</v>
          </cell>
          <cell r="B2368" t="str">
            <v>RECOLOCACAO DE PLACAS DIVISORIAS DE GRANILITE, CONSIDERANDO REAPROVEITAMENTO DO MATERIAL</v>
          </cell>
          <cell r="C2368" t="str">
            <v>M2</v>
          </cell>
          <cell r="D2368">
            <v>22.51</v>
          </cell>
        </row>
        <row r="2369">
          <cell r="A2369">
            <v>72180</v>
          </cell>
          <cell r="B2369" t="str">
            <v>RECOLOCACAO DE DIVISORIAS TIPO CHAPAS OU TABUAS, EXCLUSIVE ENTARUGAMENTO, CONSIDERANDO REAPROVEITAMENTO DO MATERIAL</v>
          </cell>
          <cell r="C2369" t="str">
            <v>M2</v>
          </cell>
          <cell r="D2369">
            <v>6.86</v>
          </cell>
        </row>
        <row r="2370">
          <cell r="A2370">
            <v>72181</v>
          </cell>
          <cell r="B2370" t="str">
            <v>RECOLOCACAO DE DIVISORIAS TIPO CHAPAS OU TABUAS, INCLUSIVE ENTARUGAMENTO, CONSIDERANDO REAPROVEITAMENTO DO MATERIAL</v>
          </cell>
          <cell r="C2370" t="str">
            <v>M2</v>
          </cell>
          <cell r="D2370">
            <v>13.99</v>
          </cell>
        </row>
        <row r="2371">
          <cell r="A2371">
            <v>72244</v>
          </cell>
          <cell r="B2371" t="str">
            <v>DIVISORIA EM GRANITO CINZA, ESP=2CM, POLIDO DUAS FACES, INCLUSIVE ASSENTAMENTO, CONSIDERANDO 5% DE PERDAS PARA O GRANITO</v>
          </cell>
          <cell r="C2371" t="str">
            <v>M2</v>
          </cell>
          <cell r="D2371">
            <v>178.95</v>
          </cell>
        </row>
        <row r="2372">
          <cell r="A2372">
            <v>73774</v>
          </cell>
          <cell r="B2372" t="str">
            <v>PAREDE DIVISORIA PARA SANITARIOS E BANHEIROS</v>
          </cell>
          <cell r="C2372" t="str">
            <v/>
          </cell>
          <cell r="D2372" t="str">
            <v/>
          </cell>
        </row>
        <row r="2373">
          <cell r="A2373" t="str">
            <v>73774/001</v>
          </cell>
          <cell r="B2373" t="str">
            <v>DIVISORIA EM MARMORITE ESPESSURA 35MM, CHUMBAMENTO NO PISO E PAREDE COM ARGAMASSA DE CIMENTO E AREIA, POLIMENTO MANUAL, EXCLUSIVE FERRAGENS</v>
          </cell>
          <cell r="C2373" t="str">
            <v>M2</v>
          </cell>
          <cell r="D2373">
            <v>138.49</v>
          </cell>
        </row>
        <row r="2374">
          <cell r="A2374">
            <v>73862</v>
          </cell>
          <cell r="B2374" t="str">
            <v>DIVISORIAS EM MADEIRA OU PAINEIS PRE-FABRICADOS</v>
          </cell>
          <cell r="C2374" t="str">
            <v/>
          </cell>
          <cell r="D2374" t="str">
            <v/>
          </cell>
        </row>
        <row r="2375">
          <cell r="A2375" t="str">
            <v>73862/001</v>
          </cell>
          <cell r="B2375" t="str">
            <v>DIVISORIA EM CHAPA DE FIBRA DE MADEIRA PAINEL CEGO ESPESSURA 12MM, INCLUSIVE PORTAS E MATA-JUNTAS, EXCLUSIVE FERRAGENS</v>
          </cell>
          <cell r="C2375" t="str">
            <v>M2</v>
          </cell>
          <cell r="D2375">
            <v>193.44</v>
          </cell>
        </row>
        <row r="2376">
          <cell r="A2376" t="str">
            <v>73862/002</v>
          </cell>
          <cell r="B2376" t="str">
            <v>DIVISORIA EM CHAPA DE FIBRA DE MADEIRA ESPESSURA 12MM COM VIDRO LISO ESPESSURA 4MM NA PARTE SUPERIOR, INCLUSIVE PORTAS E MATA-JUNTAS, EXCLUSIVE FERRAGENS</v>
          </cell>
          <cell r="C2376" t="str">
            <v>M2</v>
          </cell>
          <cell r="D2376">
            <v>220.35</v>
          </cell>
        </row>
        <row r="2377">
          <cell r="A2377" t="str">
            <v>73862/003</v>
          </cell>
          <cell r="B2377" t="str">
            <v>DIVISORIA 35MM PAINEL CEGO MIOLO COLMEIA REVESTIDA C/CHAPA LAMINADA EMCORES FIBRA MADEIRA PRENSADA C/MONTANTES ALUMINIO ANODIZADO NATURAL EM"L" "T" OU "X" INCL PORTAS EXCL SUAS FERRAGENS.</v>
          </cell>
          <cell r="C2377" t="str">
            <v>M2</v>
          </cell>
          <cell r="D2377">
            <v>94.32</v>
          </cell>
        </row>
        <row r="2378">
          <cell r="A2378" t="str">
            <v>73862/004</v>
          </cell>
          <cell r="B2378" t="str">
            <v>DIVISORIA 35MM PAINEL CEGO MIOLO VERMICULITA REVESTIDA C/CHAPA LAMINA-DA EM CORES DE MADEIRA PRENSADA C/MONTANTES ALUMINO ANODIZADO NATURALEM "L" "T" OU "X" INCL PORTAS EXCL SUAS FERRAGENS.</v>
          </cell>
          <cell r="C2378" t="str">
            <v>M2</v>
          </cell>
          <cell r="D2378">
            <v>224.01</v>
          </cell>
        </row>
        <row r="2379">
          <cell r="A2379" t="str">
            <v>73862/005</v>
          </cell>
          <cell r="B2379" t="str">
            <v>DIVISORIA 35MM PAINEL CEGO MIOLO COLMEIA REVESTIDA C/FORMICA EM CHAPADE FIBRA DE MADEIRA PRENSADA C/MONTANTES ALUMINIO ANODIZADO NATURAL EM"L" "T" OU "X" INCL PORTAS EXCL SUAS FERRAGENS.</v>
          </cell>
          <cell r="C2379" t="str">
            <v>M2</v>
          </cell>
          <cell r="D2379">
            <v>94.32</v>
          </cell>
        </row>
        <row r="2380">
          <cell r="A2380" t="str">
            <v>73862/006</v>
          </cell>
          <cell r="B2380" t="str">
            <v>DIVISORIA 35MM PAINEL CEGO MIOLO VERMICULITA REVESTIDA C/FORMICA EMCHAPA DE FIBRA DE MADEIRA PRENSADA C/MONTANTES ALUMINIO ANODIZADO NA-TURAL EM "L" "T" OU "X" INCL PORTAS EXCL SUAS FERRAGENS.</v>
          </cell>
          <cell r="C2380" t="str">
            <v>M2</v>
          </cell>
          <cell r="D2380">
            <v>224.01</v>
          </cell>
        </row>
        <row r="2381">
          <cell r="A2381" t="str">
            <v>73862/007</v>
          </cell>
          <cell r="B2381" t="str">
            <v>DIVISORIA 35MM BANDEIRA VIDRO MIOLO COLMEIA REVESTIDA C/CHAPA LAMINADAEM FIBRA MADEIRA PRENSADA CORES C/MONTANTES ALUMINIO ANODIZADO NATURALEM "L" "T" OU "X" INCL PORTAS EXCL FERRAGENS.</v>
          </cell>
          <cell r="C2381" t="str">
            <v>M2</v>
          </cell>
          <cell r="D2381">
            <v>104.29</v>
          </cell>
        </row>
        <row r="2382">
          <cell r="A2382" t="str">
            <v>73862/008</v>
          </cell>
          <cell r="B2382" t="str">
            <v>DIVISORIA 35MM BANDEIRA VIDRO MIOLO VERMICULITA REVESTIDA CHAPA LA-MINADA EM CORES DE MADEIRA PRENSADA C/MONTANTES ALUMINO ANODIZADO NA-TURAL EM "L" "T" OU "X" INCL PORTAS EXCL SUAS FERRAGENS.</v>
          </cell>
          <cell r="C2382" t="str">
            <v>M2</v>
          </cell>
          <cell r="D2382">
            <v>233.44</v>
          </cell>
        </row>
        <row r="2383">
          <cell r="A2383" t="str">
            <v>73862/009</v>
          </cell>
          <cell r="B2383" t="str">
            <v>DIVISORIA 35MM BANDEIRA VIDRO MIOLO COLMEIA REVESTIDA C/FORMICA EM CHAPA FIBRA MADEIRA PRENSADA C/MONTANTES ALUMINIO ANODIZADO NATURAL EM"L""T" OU "X" INCL PORTAS EXCL SUAS FERRAGENS E VIDRO.</v>
          </cell>
          <cell r="C2383" t="str">
            <v>M2</v>
          </cell>
          <cell r="D2383">
            <v>104.29</v>
          </cell>
        </row>
        <row r="2384">
          <cell r="A2384" t="str">
            <v>73862/010</v>
          </cell>
          <cell r="B2384" t="str">
            <v>DIVISORIA 35MM BANDEIRA VIDRO MIOLO VERMICULITA REVESTIDA C/FORMICA EMCHAPA FIBRA MADEIRA PRENSADA C/MONTANTES ALUMINIO ANODIZADO NATURAL EM"L" "T" OU "X" INCL PORTAS EXCL SUAS FERRAGENS.</v>
          </cell>
          <cell r="C2384" t="str">
            <v>M2</v>
          </cell>
          <cell r="D2384">
            <v>233.44</v>
          </cell>
        </row>
        <row r="2385">
          <cell r="A2385" t="str">
            <v>73862/011</v>
          </cell>
          <cell r="B2385" t="str">
            <v>DIVISORIA 35MM PAINEL C/VIDRO MIOLO COLMEIA REVESTIDA C/CHAPA LAMINADAEM FIBRA MADEIRA PRENSADA CORES C/MONTANTES ALUMINIO ANODIZADO NATURALEM "L" "T" OU "X" INCL PORTAS EXCL SUAS FERRAGENS.</v>
          </cell>
          <cell r="C2385" t="str">
            <v>M2</v>
          </cell>
          <cell r="D2385">
            <v>99.74</v>
          </cell>
        </row>
        <row r="2386">
          <cell r="A2386" t="str">
            <v>73862/012</v>
          </cell>
          <cell r="B2386" t="str">
            <v>DIVISORIA 35MM PAINEL C/VIDRO MIOLO VERMICULITA REVESTIDA C/CHAPA LA-MINADA EM CORES FIBRA MADEIRA PRENSADA C/MONTANTES ALUMINIO ANODIZADONATURAL EM "L" "T" OU "X" INCL PORTAS EXCL SUAS FERRAGENS.</v>
          </cell>
          <cell r="C2386" t="str">
            <v>M2</v>
          </cell>
          <cell r="D2386">
            <v>233.44</v>
          </cell>
        </row>
        <row r="2387">
          <cell r="A2387" t="str">
            <v>73862/013</v>
          </cell>
          <cell r="B2387" t="str">
            <v>DIVISORIA 35MM PAINEL C/VIDRO MIOLO COLMEIA REVESTIDA C/FORMICA EM CHAPA FIBRA MADEIRA PRENSADA C/MONTANTES ALUMINIO ANODIZADO NATURAL EM"L""T" OU "X" INCL PORTAS EXCL SUAS FERRAGENS.</v>
          </cell>
          <cell r="C2387" t="str">
            <v>M2</v>
          </cell>
          <cell r="D2387">
            <v>99.74</v>
          </cell>
        </row>
        <row r="2388">
          <cell r="A2388" t="str">
            <v>73862/014</v>
          </cell>
          <cell r="B2388" t="str">
            <v>DIVISORIA 35MM PAINEL C/VIDRO MIOLO VERMICULITA REVESTIDA C/FORMICA EMCHAPA FIBRA MADEIRA PRENSADA C/MONTANTES ALUMINIO ANODIZADO NATURAL EM"L" "T" OU "X" INCL PORTAS EXCL SUAS FERRAGENS.</v>
          </cell>
          <cell r="C2388" t="str">
            <v>M2</v>
          </cell>
          <cell r="D2388">
            <v>233.44</v>
          </cell>
        </row>
        <row r="2389">
          <cell r="A2389">
            <v>73909</v>
          </cell>
          <cell r="B2389" t="str">
            <v>PAINEL DIVISORIO MADEIRA</v>
          </cell>
          <cell r="C2389" t="str">
            <v/>
          </cell>
          <cell r="D2389" t="str">
            <v/>
          </cell>
        </row>
        <row r="2390">
          <cell r="A2390" t="str">
            <v>73909/001</v>
          </cell>
          <cell r="B2390" t="str">
            <v>DIVISORIA EM MADEIRA COMPENSADA RESINADA ESPESSURA 6MM, ESTRUTURADA EMMADEIRA DE LEI 3"X3"</v>
          </cell>
          <cell r="C2390" t="str">
            <v>M2</v>
          </cell>
          <cell r="D2390">
            <v>114.88</v>
          </cell>
        </row>
        <row r="2391">
          <cell r="A2391">
            <v>74229</v>
          </cell>
          <cell r="B2391" t="str">
            <v>PAINEL DIVISORIO MARMORE/GRANITO</v>
          </cell>
          <cell r="C2391" t="str">
            <v/>
          </cell>
          <cell r="D2391" t="str">
            <v/>
          </cell>
        </row>
        <row r="2392">
          <cell r="A2392" t="str">
            <v>74229/001</v>
          </cell>
          <cell r="B2392" t="str">
            <v>DIVISORIA EM MARMORE BRANCO POLIDO, ESPESSURA 3 CM, ASSENTADO COM ARGAMASSA TRACO 1:4 (CIMENTO E AREIA), ARREMATE COM CIMENTO BRANCO, EXCLUSIVE FERRAGENS</v>
          </cell>
          <cell r="C2392" t="str">
            <v>M2</v>
          </cell>
          <cell r="D2392">
            <v>337.05</v>
          </cell>
        </row>
        <row r="2393">
          <cell r="A2393">
            <v>251</v>
          </cell>
          <cell r="B2393" t="str">
            <v>ALVENARIA DE BLOCO-CONCRETO CELULAR</v>
          </cell>
          <cell r="C2393" t="str">
            <v/>
          </cell>
          <cell r="D2393" t="str">
            <v/>
          </cell>
        </row>
        <row r="2394">
          <cell r="A2394">
            <v>73863</v>
          </cell>
          <cell r="B2394" t="str">
            <v>ALVENARIA DE BLOCOS DE CONCRETO CELULAR</v>
          </cell>
          <cell r="C2394" t="str">
            <v/>
          </cell>
          <cell r="D2394" t="str">
            <v/>
          </cell>
        </row>
        <row r="2395">
          <cell r="A2395" t="str">
            <v>73863/001</v>
          </cell>
          <cell r="B2395" t="str">
            <v>ALVENARIA COM BLOCOS DE CONCRETO CELULAR 10X30X60CM, ESPESSURA 10CM, ASSENTADOS COM ARGAMASSA TRACO 1:2:9 (CIMENTO, CAL E AREIA) PREPARO MANUAL</v>
          </cell>
          <cell r="C2395" t="str">
            <v>M2</v>
          </cell>
          <cell r="D2395">
            <v>35.71</v>
          </cell>
        </row>
        <row r="2396">
          <cell r="A2396" t="str">
            <v>73863/002</v>
          </cell>
          <cell r="B2396" t="str">
            <v>ALVENARIA COM BLOCOS DE CONCRETO CELULAR 20X30X60CM, ESPESSURA 20CM, ASSENTADOS COM ARGAMASSA TRACO 1:2:9 (CIMENTO, CAL E AREIA) PREPARO MANUAL</v>
          </cell>
          <cell r="C2396" t="str">
            <v>M2</v>
          </cell>
          <cell r="D2396">
            <v>71.08</v>
          </cell>
        </row>
        <row r="2397">
          <cell r="A2397">
            <v>322</v>
          </cell>
          <cell r="B2397" t="str">
            <v>PAREDE DE ADOBE</v>
          </cell>
          <cell r="C2397" t="str">
            <v/>
          </cell>
          <cell r="D2397" t="str">
            <v/>
          </cell>
        </row>
        <row r="2398">
          <cell r="A2398">
            <v>68079</v>
          </cell>
          <cell r="B2398" t="str">
            <v>PAREDE DE ADOBE PARA FORNOS</v>
          </cell>
          <cell r="C2398" t="str">
            <v>M3</v>
          </cell>
          <cell r="D2398">
            <v>345.25</v>
          </cell>
        </row>
        <row r="2399">
          <cell r="A2399" t="str">
            <v>PAVI</v>
          </cell>
          <cell r="B2399" t="str">
            <v>PAVIMENTACAO</v>
          </cell>
          <cell r="C2399" t="str">
            <v/>
          </cell>
          <cell r="D2399" t="str">
            <v/>
          </cell>
        </row>
        <row r="2400">
          <cell r="A2400">
            <v>54</v>
          </cell>
          <cell r="B2400" t="str">
            <v>RECOMPOSICAO DE PAVIMENTACAO</v>
          </cell>
          <cell r="C2400" t="str">
            <v/>
          </cell>
          <cell r="D2400" t="str">
            <v/>
          </cell>
        </row>
        <row r="2401">
          <cell r="A2401">
            <v>72948</v>
          </cell>
          <cell r="B2401" t="str">
            <v>COLCHAO DE AREIA PARA PAVIMENTACAO EM PARALELEPIPEDO OU BLOCOS DE CONCRETO INTERTRAVADOS</v>
          </cell>
          <cell r="C2401" t="str">
            <v>M3</v>
          </cell>
          <cell r="D2401">
            <v>53.86</v>
          </cell>
        </row>
        <row r="2402">
          <cell r="A2402">
            <v>72949</v>
          </cell>
          <cell r="B2402" t="str">
            <v>DEMOLICAO DE PAVIMENTACAO ASFALTICA, EXCLUSIVE TRANSPORTE DO MATERIALRETIRADO</v>
          </cell>
          <cell r="C2402" t="str">
            <v>M3</v>
          </cell>
          <cell r="D2402">
            <v>16.940000000000001</v>
          </cell>
        </row>
        <row r="2403">
          <cell r="A2403">
            <v>73790</v>
          </cell>
          <cell r="B2403" t="str">
            <v>REFORMA CONSERVACAO LOGRADOUROS EM PARALELEPIPEDO</v>
          </cell>
          <cell r="C2403" t="str">
            <v/>
          </cell>
          <cell r="D2403" t="str">
            <v/>
          </cell>
        </row>
        <row r="2404">
          <cell r="A2404" t="str">
            <v>73790/001</v>
          </cell>
          <cell r="B2404" t="str">
            <v>RETIRADA, LIMPEZA E REASSENTAMENTO DE PARALELEPIPEDO SOBRE COLCHAO DEPO DE PEDRA ESPESSURA 10CM, REJUNTADO COM BETUME E PEDRISCO, CONSIDERANDO APROVEITAMENTO DO PARALELEPIPEDO</v>
          </cell>
          <cell r="C2404" t="str">
            <v>M2</v>
          </cell>
          <cell r="D2404">
            <v>38.4</v>
          </cell>
        </row>
        <row r="2405">
          <cell r="A2405" t="str">
            <v>73790/002</v>
          </cell>
          <cell r="B2405" t="str">
            <v>REASSENTAMENTO DE PARALELEPIPEDO SOBRE COLCHAO DE PO DE PEDRA ESPESSURA 10CM, REJUNTADO COM BETUME E PEDRISCO, CONSIDERANDO APROVEITAMENTO DO PARALELEPIPEDO</v>
          </cell>
          <cell r="C2405" t="str">
            <v>M2</v>
          </cell>
          <cell r="D2405">
            <v>29.49</v>
          </cell>
        </row>
        <row r="2406">
          <cell r="A2406" t="str">
            <v>73790/003</v>
          </cell>
          <cell r="B2406" t="str">
            <v>RETIRADA, LIMPEZA E REASSENTAMENTO DE PARALELEPIPEDO SOBRE COLCHAO DEPO DE PEDRA ESPESSURA 10CM, REJUNTADO COM ARGAMASSA TRACO 1:3 (CIMENTOE AREIA), CONSIDERANDO APROVEITAMENTO DO PARALELEPIPEDO</v>
          </cell>
          <cell r="C2406" t="str">
            <v>M2</v>
          </cell>
          <cell r="D2406">
            <v>35.03</v>
          </cell>
        </row>
        <row r="2407">
          <cell r="A2407" t="str">
            <v>73790/004</v>
          </cell>
          <cell r="B2407" t="str">
            <v>REASSENTAMENTO DE PARALELEPIPEDO SOBRE COLCHAO DE PO DE PEDRA ESPESSURA 10CM, REJUNTADO COM ARGAMASSA TRACO 1:3 (CIMENTO E AREIA), CONSIDERANDO APROVEITAMENTO DO PARALELEPIPEDO</v>
          </cell>
          <cell r="C2407" t="str">
            <v>M2</v>
          </cell>
          <cell r="D2407">
            <v>26.12</v>
          </cell>
        </row>
        <row r="2408">
          <cell r="A2408">
            <v>55</v>
          </cell>
          <cell r="B2408" t="str">
            <v>REGULARIZACAO/REFORCO DE SUBLEITO</v>
          </cell>
          <cell r="C2408" t="str">
            <v/>
          </cell>
          <cell r="D2408" t="str">
            <v/>
          </cell>
        </row>
        <row r="2409">
          <cell r="A2409">
            <v>41879</v>
          </cell>
          <cell r="B2409" t="str">
            <v>CONFORMACAO GEOMETRICA DE PLATAFORMA PARA EXECUCAO DE REVESTIMENTO PRIMARIO EM RODOVIAS VICINAIS</v>
          </cell>
          <cell r="C2409" t="str">
            <v>M2</v>
          </cell>
          <cell r="D2409">
            <v>0.12</v>
          </cell>
        </row>
        <row r="2410">
          <cell r="A2410">
            <v>73841</v>
          </cell>
          <cell r="B2410" t="str">
            <v>CAMINHO DE SERVICO</v>
          </cell>
          <cell r="C2410" t="str">
            <v/>
          </cell>
          <cell r="D2410" t="str">
            <v/>
          </cell>
        </row>
        <row r="2411">
          <cell r="A2411" t="str">
            <v>73841/001</v>
          </cell>
          <cell r="B2411" t="str">
            <v>CAMINHO DE SERVICO REALIZADO MECANICAMENTE INCL ESCAVACAO DESMATAMENTODESTOCAMENTO ACERTO E COMPACTACAO.</v>
          </cell>
          <cell r="C2411" t="str">
            <v>M</v>
          </cell>
          <cell r="D2411">
            <v>6.05</v>
          </cell>
        </row>
        <row r="2412">
          <cell r="A2412">
            <v>56</v>
          </cell>
          <cell r="B2412" t="str">
            <v>EXECUCAO DE SUB-LEITO, LEITO, SUB-BASE, BASE ETC</v>
          </cell>
          <cell r="C2412" t="str">
            <v/>
          </cell>
          <cell r="D2412" t="str">
            <v/>
          </cell>
        </row>
        <row r="2413">
          <cell r="A2413">
            <v>72910</v>
          </cell>
          <cell r="B2413" t="str">
            <v>BASE DE SOLO ARENOSO FINO, COMPACTACAO 100% PROCTOR MODIFICADO</v>
          </cell>
          <cell r="C2413" t="str">
            <v>M3</v>
          </cell>
          <cell r="D2413">
            <v>11.06</v>
          </cell>
        </row>
        <row r="2414">
          <cell r="A2414">
            <v>72911</v>
          </cell>
          <cell r="B2414" t="str">
            <v>BASE DE SOLO ESTABILIZADO SEM MISTURA, COMPACTACAO 100% PROCTOR NORMAL, EXCLUSIVE ESCAVACAO, CARGA E TRANSPORTE DO SOLO</v>
          </cell>
          <cell r="C2414" t="str">
            <v>M3</v>
          </cell>
          <cell r="D2414">
            <v>7.74</v>
          </cell>
        </row>
        <row r="2415">
          <cell r="A2415">
            <v>72912</v>
          </cell>
          <cell r="B2415" t="str">
            <v>BASE DE SOLO CIMENTO 2% MISTURA EM PISTA, COMPACTACAO 100% PROCTOR INTERMEDIARIO, EXCLUSIVE ESCAVACAO, CARGA E TRANSPORTE DO SOLO</v>
          </cell>
          <cell r="C2415" t="str">
            <v>M3</v>
          </cell>
          <cell r="D2415">
            <v>25.68</v>
          </cell>
        </row>
        <row r="2416">
          <cell r="A2416">
            <v>72913</v>
          </cell>
          <cell r="B2416" t="str">
            <v>BASE DE SOLO CIMENTO 4% MISTURA EM PISTA, COMPACTACAO 100% PROCTOR NORMAL, EXCLUSIVE TRANSPORTE DO SOLO</v>
          </cell>
          <cell r="C2416" t="str">
            <v>M3</v>
          </cell>
          <cell r="D2416">
            <v>39.159999999999997</v>
          </cell>
        </row>
        <row r="2417">
          <cell r="A2417">
            <v>72914</v>
          </cell>
          <cell r="B2417" t="str">
            <v>BASE DE SOLO CIMENTO 6% MISTURA EM PISTA, COMPACTACAO 100% PROCTOR NORMAL, EXCLUSIVE ESCAVACAO, CARGA E TRANSPORTE DO SOLO</v>
          </cell>
          <cell r="C2417" t="str">
            <v>M3</v>
          </cell>
          <cell r="D2417">
            <v>55.16</v>
          </cell>
        </row>
        <row r="2418">
          <cell r="A2418">
            <v>72916</v>
          </cell>
          <cell r="B2418" t="str">
            <v>BASE DE SOLO CIMENTO 2% MISTURA EM USINA, COMPACTACAO 100% PROCTOR INTERMEDIARIO, EXCLUSIVE ESCAVACAO, CARGA E TRANSPORTE DO SOLO</v>
          </cell>
          <cell r="C2418" t="str">
            <v>M3</v>
          </cell>
          <cell r="D2418">
            <v>28.74</v>
          </cell>
        </row>
        <row r="2419">
          <cell r="A2419">
            <v>72919</v>
          </cell>
          <cell r="B2419" t="str">
            <v>BASE DE SOLO CIMENTO 4% MISTURA EM USINA, COMPACTACAO 100% PROCTOR NORMAL, EXCLUSIVE ESCAVACAO, CARGA E TRANSPORTE DO SOLO</v>
          </cell>
          <cell r="C2419" t="str">
            <v>M3</v>
          </cell>
          <cell r="D2419">
            <v>40.86</v>
          </cell>
        </row>
        <row r="2420">
          <cell r="A2420">
            <v>72922</v>
          </cell>
          <cell r="B2420" t="str">
            <v>BASE DE SOLO CIMENTO 6% COM MISTURA EM USINA, COMPACTACAO 100% PROCTORNORMAL, EXCLUSIVE ESCAVACAO, CARGA E TRANSPORTE DO SOLO</v>
          </cell>
          <cell r="C2420" t="str">
            <v>M3</v>
          </cell>
          <cell r="D2420">
            <v>55.8</v>
          </cell>
        </row>
        <row r="2421">
          <cell r="A2421">
            <v>72923</v>
          </cell>
          <cell r="B2421" t="str">
            <v>BASE DE SOLO - BRITA (40/60), MISTURA EM USINA, COMPACTACAO 100% PROCTOR MODIFICADO, EXCLUSIVE ESCAVACAO, CARGA E TRANSPORTE</v>
          </cell>
          <cell r="C2421" t="str">
            <v>M3</v>
          </cell>
          <cell r="D2421">
            <v>101.56</v>
          </cell>
        </row>
        <row r="2422">
          <cell r="A2422">
            <v>72924</v>
          </cell>
          <cell r="B2422" t="str">
            <v>BASE DE SOLO - BRITA (50/50), MISTURA EM USINA, COMPACTACAO 100% PROCTOR MODIFICADO, EXCLUSIVE ESCAVACAO, CARGA E TRANSPORTE</v>
          </cell>
          <cell r="C2422" t="str">
            <v>M3</v>
          </cell>
          <cell r="D2422">
            <v>86.16</v>
          </cell>
        </row>
        <row r="2423">
          <cell r="A2423">
            <v>72961</v>
          </cell>
          <cell r="B2423" t="str">
            <v>REGULARIZACAO E COMPACTACAO DE SUBLEITO ATE 20 CM DE ESPESSURA</v>
          </cell>
          <cell r="C2423" t="str">
            <v>M2</v>
          </cell>
          <cell r="D2423">
            <v>1.52</v>
          </cell>
        </row>
        <row r="2424">
          <cell r="A2424">
            <v>73615</v>
          </cell>
          <cell r="B2424" t="str">
            <v>COLCHAO DE AREIA, INCLUSIVE MAO-DE-OBRA DE ESPALHAMENTO, TRANSPORTE COM CARRO DE MAO E FORNECIMENTO COMERCIAL</v>
          </cell>
          <cell r="C2424" t="str">
            <v>M3</v>
          </cell>
          <cell r="D2424">
            <v>69.040000000000006</v>
          </cell>
        </row>
        <row r="2425">
          <cell r="A2425">
            <v>73692</v>
          </cell>
          <cell r="B2425" t="str">
            <v>LASTRO DE AREIA MEDIA</v>
          </cell>
          <cell r="C2425" t="str">
            <v>M3</v>
          </cell>
          <cell r="D2425">
            <v>64.83</v>
          </cell>
        </row>
        <row r="2426">
          <cell r="A2426">
            <v>73766</v>
          </cell>
          <cell r="B2426" t="str">
            <v>BASE E SUB-BASE</v>
          </cell>
          <cell r="C2426" t="str">
            <v/>
          </cell>
          <cell r="D2426" t="str">
            <v/>
          </cell>
        </row>
        <row r="2427">
          <cell r="A2427" t="str">
            <v>73766/001</v>
          </cell>
          <cell r="B2427" t="str">
            <v>BASE PARA PAVIMENTACAO COM MACADAME HIDRAULICO, INCLUSIVE COMPACTACAO</v>
          </cell>
          <cell r="C2427" t="str">
            <v>M3</v>
          </cell>
          <cell r="D2427">
            <v>174.7</v>
          </cell>
        </row>
        <row r="2428">
          <cell r="A2428">
            <v>57</v>
          </cell>
          <cell r="B2428" t="str">
            <v>EXECUCAO DE PAVIMENTACOES DIVERSAS</v>
          </cell>
          <cell r="C2428" t="str">
            <v/>
          </cell>
          <cell r="D2428" t="str">
            <v/>
          </cell>
        </row>
        <row r="2429">
          <cell r="A2429">
            <v>72799</v>
          </cell>
          <cell r="B2429" t="str">
            <v>PAVIMENTO EM PARALELEPIPEDO SOBRE COLCHAO DE AREIA REJUNTADO COM ARGAMASSA DE CIMENTO E AREIA NO TRAÇO 1:3 (PEDRAS PEQUENAS - 42 PECAS POR M2)</v>
          </cell>
          <cell r="C2429" t="str">
            <v>M2</v>
          </cell>
          <cell r="D2429">
            <v>44.63</v>
          </cell>
        </row>
        <row r="2430">
          <cell r="A2430">
            <v>72942</v>
          </cell>
          <cell r="B2430" t="str">
            <v>PINTURA DE LIGACAO COM EMULSAO RR-1C</v>
          </cell>
          <cell r="C2430" t="str">
            <v>M2</v>
          </cell>
          <cell r="D2430">
            <v>1.05</v>
          </cell>
        </row>
        <row r="2431">
          <cell r="A2431">
            <v>72943</v>
          </cell>
          <cell r="B2431" t="str">
            <v>PINTURA DE LIGACAO COM EMULSAO RR-2C</v>
          </cell>
          <cell r="C2431" t="str">
            <v>M2</v>
          </cell>
          <cell r="D2431">
            <v>1.1000000000000001</v>
          </cell>
        </row>
        <row r="2432">
          <cell r="A2432">
            <v>72944</v>
          </cell>
          <cell r="B2432" t="str">
            <v>PAVIMENTACAO EM PARALELEPIPEDO SOBRE COLCHAO DE AREIA 10CM, REJUNTADOCOM AREIA</v>
          </cell>
          <cell r="C2432" t="str">
            <v>M2</v>
          </cell>
          <cell r="D2432">
            <v>39.31</v>
          </cell>
        </row>
        <row r="2433">
          <cell r="A2433">
            <v>72945</v>
          </cell>
          <cell r="B2433" t="str">
            <v>IMPRIMACAO DE BASE DE PAVIMENTACAO COM EMULSAO CM-30</v>
          </cell>
          <cell r="C2433" t="str">
            <v>M2</v>
          </cell>
          <cell r="D2433">
            <v>2.99</v>
          </cell>
        </row>
        <row r="2434">
          <cell r="A2434">
            <v>72946</v>
          </cell>
          <cell r="B2434" t="str">
            <v>IMPRIMACAO DE BASE DE PAVIMENTACAO COM EMULSAO CM-70</v>
          </cell>
          <cell r="C2434" t="str">
            <v>M2</v>
          </cell>
          <cell r="D2434">
            <v>3.2</v>
          </cell>
        </row>
        <row r="2435">
          <cell r="A2435">
            <v>72954</v>
          </cell>
          <cell r="B2435" t="str">
            <v>LAMA ASFALTICA FINA COM EMULSAO RL-1C</v>
          </cell>
          <cell r="C2435" t="str">
            <v>M2</v>
          </cell>
          <cell r="D2435">
            <v>4.3</v>
          </cell>
        </row>
        <row r="2436">
          <cell r="A2436">
            <v>72955</v>
          </cell>
          <cell r="B2436" t="str">
            <v>LAMA ASFALTICA GROSSA COM EMULSAO RL-1C</v>
          </cell>
          <cell r="C2436" t="str">
            <v>M2</v>
          </cell>
          <cell r="D2436">
            <v>9.35</v>
          </cell>
        </row>
        <row r="2437">
          <cell r="A2437">
            <v>72956</v>
          </cell>
          <cell r="B2437" t="str">
            <v>TRATAMENTO SUPERFICIAL SIMPLES - TSS, COM EMULSAO RR-2C</v>
          </cell>
          <cell r="C2437" t="str">
            <v>M2</v>
          </cell>
          <cell r="D2437">
            <v>5.2</v>
          </cell>
        </row>
        <row r="2438">
          <cell r="A2438">
            <v>72958</v>
          </cell>
          <cell r="B2438" t="str">
            <v>TRATAMENTO SUPERFICIAL DUPLO - TSD, COM EMULSAO RR-2C</v>
          </cell>
          <cell r="C2438" t="str">
            <v>M2</v>
          </cell>
          <cell r="D2438">
            <v>9.75</v>
          </cell>
        </row>
        <row r="2439">
          <cell r="A2439">
            <v>72960</v>
          </cell>
          <cell r="B2439" t="str">
            <v>TRATAMENTO SUPERFICIAL TRIPLO - TST, COM EMULSAO RR-2C</v>
          </cell>
          <cell r="C2439" t="str">
            <v>M2</v>
          </cell>
          <cell r="D2439">
            <v>12.35</v>
          </cell>
        </row>
        <row r="2440">
          <cell r="A2440">
            <v>72966</v>
          </cell>
          <cell r="B2440" t="str">
            <v>MEIO-FIO GRANITICO 100 X 50 X 15CM, SOBRE BASE DE CONCRETO SIMPLES E REJUNTADO COM ARGAMASSA TRACO 1:3 (CIMENTO E AREIA)</v>
          </cell>
          <cell r="C2440" t="str">
            <v>M</v>
          </cell>
          <cell r="D2440">
            <v>30.06</v>
          </cell>
        </row>
        <row r="2441">
          <cell r="A2441">
            <v>72967</v>
          </cell>
          <cell r="B2441" t="str">
            <v>MEIO-FIO DE CONCRETO PRE-MOLDADO 12 X 30 CM, SOBRE BASE DE CONCRETO SIMPLES E REJUNTADO COM ARGAMASSA TRACO 1:3 (CIMENTO E AREIA)</v>
          </cell>
          <cell r="C2441" t="str">
            <v>M</v>
          </cell>
          <cell r="D2441">
            <v>24.18</v>
          </cell>
        </row>
        <row r="2442">
          <cell r="A2442">
            <v>72969</v>
          </cell>
          <cell r="B2442" t="str">
            <v>CARGA DE PEDRA PARA PAVIMENTO POLIEDRICO</v>
          </cell>
          <cell r="C2442" t="str">
            <v>M2</v>
          </cell>
          <cell r="D2442">
            <v>0.46</v>
          </cell>
        </row>
        <row r="2443">
          <cell r="A2443">
            <v>72970</v>
          </cell>
          <cell r="B2443" t="str">
            <v>COLCHAO COM ARGILA EXTRAIDA PARA PAVIMENTO POLIEDRICO, EXCLUSIVE TRANSPORTE DA ARGILA E INDENIZACAO JAZIDA</v>
          </cell>
          <cell r="C2443" t="str">
            <v>M2</v>
          </cell>
          <cell r="D2443">
            <v>0.79</v>
          </cell>
        </row>
        <row r="2444">
          <cell r="A2444">
            <v>72971</v>
          </cell>
          <cell r="B2444" t="str">
            <v>COMPACTACAO DE PAVIMENTO POLIEDRICO</v>
          </cell>
          <cell r="C2444" t="str">
            <v>M2</v>
          </cell>
          <cell r="D2444">
            <v>0.26</v>
          </cell>
        </row>
        <row r="2445">
          <cell r="A2445">
            <v>72972</v>
          </cell>
          <cell r="B2445" t="str">
            <v>CONTENCAO LATERAL COM SOLO LOCAL PARA PAVIMENTO POLIEDRICO</v>
          </cell>
          <cell r="C2445" t="str">
            <v>M2</v>
          </cell>
          <cell r="D2445">
            <v>0.37</v>
          </cell>
        </row>
        <row r="2446">
          <cell r="A2446">
            <v>72973</v>
          </cell>
          <cell r="B2446" t="str">
            <v>CORTE E PREPARO DE CORDAO DE PEDRA PARA PAVIMENTO POLIEDRICO</v>
          </cell>
          <cell r="C2446" t="str">
            <v>M</v>
          </cell>
          <cell r="D2446">
            <v>0.69</v>
          </cell>
        </row>
        <row r="2447">
          <cell r="A2447">
            <v>72974</v>
          </cell>
          <cell r="B2447" t="str">
            <v>CORTE E PREPARO DE PEDRA PARA PAVIMENTO POLIEDRICO</v>
          </cell>
          <cell r="C2447" t="str">
            <v>M2</v>
          </cell>
          <cell r="D2447">
            <v>2.29</v>
          </cell>
        </row>
        <row r="2448">
          <cell r="A2448">
            <v>72975</v>
          </cell>
          <cell r="B2448" t="str">
            <v>DESMONTE MANUAL DE PEDRA PARA PAVIMENTO POLIEDRICO</v>
          </cell>
          <cell r="C2448" t="str">
            <v>M2</v>
          </cell>
          <cell r="D2448">
            <v>0.26</v>
          </cell>
        </row>
        <row r="2449">
          <cell r="A2449">
            <v>72976</v>
          </cell>
          <cell r="B2449" t="str">
            <v>CARGA DE CORDAO DE PEDRA PARA PAVIMENTO POLIEDRICO</v>
          </cell>
          <cell r="C2449" t="str">
            <v>M</v>
          </cell>
          <cell r="D2449">
            <v>0.23</v>
          </cell>
        </row>
        <row r="2450">
          <cell r="A2450">
            <v>72977</v>
          </cell>
          <cell r="B2450" t="str">
            <v>ENCHIMENTO COM ARGILA EXTRAIDA PARA PAVIMENTO POLIEDRICO, EXCLUSIVE TRANSPORTE DA ARGILA E INDENIZACAO JAZIDA</v>
          </cell>
          <cell r="C2450" t="str">
            <v>M2</v>
          </cell>
          <cell r="D2450">
            <v>0.25</v>
          </cell>
        </row>
        <row r="2451">
          <cell r="A2451">
            <v>72978</v>
          </cell>
          <cell r="B2451" t="str">
            <v>EXTRACAO, CARGA E ASSENTAMENTO DE CORDAO DE PEDRA PARA PAVIMENTO POLIEDRICO, EXCLUSIVE TRANSPORTE DE PEDRA E INDENIZACAO PEDREIRA</v>
          </cell>
          <cell r="C2451" t="str">
            <v>M</v>
          </cell>
          <cell r="D2451">
            <v>2.29</v>
          </cell>
        </row>
        <row r="2452">
          <cell r="A2452">
            <v>72979</v>
          </cell>
          <cell r="B2452" t="str">
            <v>EXTRACAO, CARGA, PREPARO E ASSENTAMENTO DE PEDRAS POLIEDRICAS, EXCLUSIVE TRANSPORTE DE PEDRA E INDENIZACAO PEDREIRA</v>
          </cell>
          <cell r="C2452" t="str">
            <v>M2</v>
          </cell>
          <cell r="D2452">
            <v>4.37</v>
          </cell>
        </row>
        <row r="2453">
          <cell r="A2453">
            <v>73759</v>
          </cell>
          <cell r="B2453" t="str">
            <v>REVESTIMENTO BETUMINOSO</v>
          </cell>
          <cell r="C2453" t="str">
            <v/>
          </cell>
          <cell r="D2453" t="str">
            <v/>
          </cell>
        </row>
        <row r="2454">
          <cell r="A2454" t="str">
            <v>73759/001</v>
          </cell>
          <cell r="B2454" t="str">
            <v>PRE-MISTURADO A FRIO COM EMULSAO RM-1C, INCLUSO USINAGEM E APLICACAO,EXCLUSIVE TRANSPORTE</v>
          </cell>
          <cell r="C2454" t="str">
            <v>M3</v>
          </cell>
          <cell r="D2454">
            <v>371.85</v>
          </cell>
        </row>
        <row r="2455">
          <cell r="A2455">
            <v>73760</v>
          </cell>
          <cell r="B2455" t="str">
            <v>REVESTIMENTO BETUMINOSO</v>
          </cell>
          <cell r="C2455" t="str">
            <v/>
          </cell>
          <cell r="D2455" t="str">
            <v/>
          </cell>
        </row>
        <row r="2456">
          <cell r="A2456" t="str">
            <v>73760/001</v>
          </cell>
          <cell r="B2456" t="str">
            <v>CAPA SELANTE COMPREENDENDO APLICAÇÃO DE ASFALTO NA PROPORÇÃO DE 0,7 A1,5L / M², DISTRIBUIÇÃO DE AGREGADOS DE 5 A 15KG/M² E COMPACTAÇÃO COMROLO - COM USO DA EMULSAO RR-2C, INCLUSO APLICACAO E COMPACTACAO</v>
          </cell>
          <cell r="C2456" t="str">
            <v>M2</v>
          </cell>
          <cell r="D2456">
            <v>2.5299999999999998</v>
          </cell>
        </row>
        <row r="2457">
          <cell r="A2457">
            <v>73764</v>
          </cell>
          <cell r="B2457" t="str">
            <v>PAVIMENTACAO DE LAJOTAS DE CONCRETO INTERTRAVADA</v>
          </cell>
          <cell r="C2457" t="str">
            <v/>
          </cell>
          <cell r="D2457" t="str">
            <v/>
          </cell>
        </row>
        <row r="2458">
          <cell r="A2458" t="str">
            <v>73764/001</v>
          </cell>
          <cell r="B2458" t="str">
            <v>PAVIMENTACAO EM BLOCOS DE CONCRETO SEXTAVADO, ESPESSURA 6 CM, JUNTA RÍGIDA, COM ARGAMASSA NO TRACO 1:4 (CIMENTO E AREIA), ASSENTADOS SOBRE COLCHAO DE PO DE PEDRA, COM APOIO DE CAMINHÃO TOCO.</v>
          </cell>
          <cell r="C2458" t="str">
            <v>M2</v>
          </cell>
          <cell r="D2458">
            <v>53.62</v>
          </cell>
        </row>
        <row r="2459">
          <cell r="A2459" t="str">
            <v>73764/002</v>
          </cell>
          <cell r="B2459" t="str">
            <v>PAVIMENTACAO EM BLOCOS DE CONCRETO SEXTAVADO, ESPESSURA 8 CM, COM JUNTA RÍGIDA, EM ARGAMASSA NO TRACO 1:4 (CIMENTO E AREIA), ASSENTADOS SOBRE COLCHAO DE PO DE PEDRA, COM APOIO DE CAMINHÃO TOCO</v>
          </cell>
          <cell r="C2459" t="str">
            <v>M2</v>
          </cell>
          <cell r="D2459">
            <v>57.55</v>
          </cell>
        </row>
        <row r="2460">
          <cell r="A2460" t="str">
            <v>73764/003</v>
          </cell>
          <cell r="B2460" t="str">
            <v>PAVIMENTACAO EM BLOCOS DE CONCRETO SEXTAVADO, ESPESSURA 10 CM, COM JUNTA RÍGIDA, EM ARGAMASSA TRACO 1:4 (CIMENTO E AREIA) , ASSENTADOS SOBRECOLCHAO DE PO DE PEDRA, COM APOIO DE CAMINHÃO TOCO.</v>
          </cell>
          <cell r="C2460" t="str">
            <v>M2</v>
          </cell>
          <cell r="D2460">
            <v>79.12</v>
          </cell>
        </row>
        <row r="2461">
          <cell r="A2461" t="str">
            <v>73764/004</v>
          </cell>
          <cell r="B2461" t="str">
            <v>PAVIMENTACAO EM BLOCOS INTERTRAVADOS DE CONCRETO, ESPESSURA 6,5 CM, FCK 35MPA, ASSENTADOS SOBRE COLCHAO DE AREIA.</v>
          </cell>
          <cell r="C2461" t="str">
            <v>M2</v>
          </cell>
          <cell r="D2461">
            <v>38.78</v>
          </cell>
        </row>
        <row r="2462">
          <cell r="A2462" t="str">
            <v>73764/005</v>
          </cell>
          <cell r="B2462" t="str">
            <v>PAVIMENTACAO EM BLOCOS INTERTRAVADOS DE CONCRETO, ESPESSURA 8CM, FCK 35MPA, ASSENTADOS SOBRE COLCHAO DE AREIA.</v>
          </cell>
          <cell r="C2462" t="str">
            <v>M2</v>
          </cell>
          <cell r="D2462">
            <v>42</v>
          </cell>
        </row>
        <row r="2463">
          <cell r="A2463" t="str">
            <v>73764/006</v>
          </cell>
          <cell r="B2463" t="str">
            <v>PAVIMENTACAO EM BLOCOS INTERTRAVADOS DE CONCRETO, ESPESSURA 10CM, FCK35MPA, ASSENTADOS SOBRE COLCHAO DE AREIA.</v>
          </cell>
          <cell r="C2463" t="str">
            <v>M2</v>
          </cell>
          <cell r="D2463">
            <v>50.61</v>
          </cell>
        </row>
        <row r="2464">
          <cell r="A2464">
            <v>73765</v>
          </cell>
          <cell r="B2464" t="str">
            <v>PAVIMENTACAO C/PARALELEPIPEDO</v>
          </cell>
          <cell r="C2464" t="str">
            <v/>
          </cell>
          <cell r="D2464" t="str">
            <v/>
          </cell>
        </row>
        <row r="2465">
          <cell r="A2465" t="str">
            <v>73765/001</v>
          </cell>
          <cell r="B2465" t="str">
            <v>PAVIMENTACAO EM PARALELEPIPEDO SOBRE COLCHAO DE PO DE PEDRA ESPESSURA10CM, REJUNTADO COM ARGAMASSA DE CIMENTO E AREIA TRACO 1:3 (CIMENTO EAREIA)</v>
          </cell>
          <cell r="C2465" t="str">
            <v>M2</v>
          </cell>
          <cell r="D2465">
            <v>50.19</v>
          </cell>
        </row>
        <row r="2466">
          <cell r="A2466" t="str">
            <v>73765/002</v>
          </cell>
          <cell r="B2466" t="str">
            <v>PAVIMENTACAO EM PARALELEPIPEDO SOBRE COLCHAO DE PO DE PEDRA ESPESSURA10CM, REJUNTADO COM BETUME E PEDRISCO</v>
          </cell>
          <cell r="C2466" t="str">
            <v>M2</v>
          </cell>
          <cell r="D2466">
            <v>53.56</v>
          </cell>
        </row>
        <row r="2467">
          <cell r="A2467">
            <v>73849</v>
          </cell>
          <cell r="B2467" t="str">
            <v>FORNECIMENTO AREIA-ASFALTO</v>
          </cell>
          <cell r="C2467" t="str">
            <v/>
          </cell>
          <cell r="D2467" t="str">
            <v/>
          </cell>
        </row>
        <row r="2468">
          <cell r="A2468" t="str">
            <v>73849/001</v>
          </cell>
          <cell r="B2468" t="str">
            <v>AREIA ASFALTO A QUENTE (AAUQ) COM CAP 50/70, INCLUSO USINAGEM E APLICACAO, EXCLUSIVE TRANSPORTE</v>
          </cell>
          <cell r="C2468" t="str">
            <v>M3</v>
          </cell>
          <cell r="D2468">
            <v>424.07</v>
          </cell>
        </row>
        <row r="2469">
          <cell r="A2469" t="str">
            <v>73849/002</v>
          </cell>
          <cell r="B2469" t="str">
            <v>AREIA ASFALTO A FRIO (AAUF), COM CAP 50/70 INCLUSO USINAGEM E APLICACAO, EXCLUSIVE TRANSPORTE</v>
          </cell>
          <cell r="C2469" t="str">
            <v>M3</v>
          </cell>
          <cell r="D2469">
            <v>346.28</v>
          </cell>
        </row>
        <row r="2470">
          <cell r="A2470">
            <v>73892</v>
          </cell>
          <cell r="B2470" t="str">
            <v>CALCADA EM CONCRETO</v>
          </cell>
          <cell r="C2470" t="str">
            <v/>
          </cell>
          <cell r="D2470" t="str">
            <v/>
          </cell>
        </row>
        <row r="2471">
          <cell r="A2471" t="str">
            <v>73892/001</v>
          </cell>
          <cell r="B2471" t="str">
            <v>EXECUÇÃO DE CALÇADA EM CONCRETO NÃO ESTRUTURAL, COM USO DE SEIXO ROLADO, PREPARO MECÂNICO, E ESPESSURA DE 7CM</v>
          </cell>
          <cell r="C2471" t="str">
            <v>M2</v>
          </cell>
          <cell r="D2471">
            <v>27.12</v>
          </cell>
        </row>
        <row r="2472">
          <cell r="A2472" t="str">
            <v>73892/002</v>
          </cell>
          <cell r="B2472" t="str">
            <v>EXECUÇÃO DE CALÇADA EM CONCRETO 1:3:5 (FCK=12 MPA) PREPARO MECÂNICO,E= 7CM</v>
          </cell>
          <cell r="C2472" t="str">
            <v>M2</v>
          </cell>
          <cell r="D2472">
            <v>25.02</v>
          </cell>
        </row>
        <row r="2473">
          <cell r="A2473">
            <v>249</v>
          </cell>
          <cell r="B2473" t="str">
            <v>SINALIZACAO HORIZONTAL/VERTICAL</v>
          </cell>
          <cell r="C2473" t="str">
            <v/>
          </cell>
          <cell r="D2473" t="str">
            <v/>
          </cell>
        </row>
        <row r="2474">
          <cell r="A2474">
            <v>72947</v>
          </cell>
          <cell r="B2474" t="str">
            <v>SINALIZACAO HORIZONTAL COM TINTA RETRORREFLETIVA A BASE DE RESINA ACRILICA COM MICROESFERAS DE VIDRO</v>
          </cell>
          <cell r="C2474" t="str">
            <v>M2</v>
          </cell>
          <cell r="D2474">
            <v>13.43</v>
          </cell>
        </row>
        <row r="2475">
          <cell r="A2475">
            <v>250</v>
          </cell>
          <cell r="B2475" t="str">
            <v>MURETA DIVISORIA E/OU DE PROTECAO</v>
          </cell>
          <cell r="C2475" t="str">
            <v/>
          </cell>
          <cell r="D2475" t="str">
            <v/>
          </cell>
        </row>
        <row r="2476">
          <cell r="A2476">
            <v>73770</v>
          </cell>
          <cell r="B2476" t="str">
            <v>BARREIRA PRE-MOLDADA CONCR ARMADO/MURETA DIVISORIA DE TRAFEGO</v>
          </cell>
          <cell r="C2476" t="str">
            <v/>
          </cell>
          <cell r="D2476" t="str">
            <v/>
          </cell>
        </row>
        <row r="2477">
          <cell r="A2477" t="str">
            <v>73770/001</v>
          </cell>
          <cell r="B2477" t="str">
            <v>BARREIRA PRE-MOLDADA EXTERNA CONCRETO ARMADO 0,25X0,40X1,14M TIPO DER--RJ FCK=25MPA ACO CA-50 INCL VIGOTA HORIZONTAL MONTANTE A CADA 1,00MFERROS DE LIGACAO E MATERIAIS.</v>
          </cell>
          <cell r="C2477" t="str">
            <v>M</v>
          </cell>
          <cell r="D2477">
            <v>379.49</v>
          </cell>
        </row>
        <row r="2478">
          <cell r="A2478" t="str">
            <v>73770/002</v>
          </cell>
          <cell r="B2478" t="str">
            <v>BARREIRA DUPLA PRE-MOL INTER CONCRETO ARMADO 0,15X0,65X0,77M TIPO DER--RJ FCK=25MPA ACO CA-50 INCL FERROS DE LIGACAO E MATERIAIS.</v>
          </cell>
          <cell r="C2478" t="str">
            <v>M</v>
          </cell>
          <cell r="D2478">
            <v>301.45</v>
          </cell>
        </row>
        <row r="2479">
          <cell r="A2479" t="str">
            <v>73770/003</v>
          </cell>
          <cell r="B2479" t="str">
            <v>BARREIRA PRE-MOLDADA EXTERNA CONCRETO ARMADO 0,15X0,40X1,47M TIPO DER--RJ FCK=25MPA ACO CA-50 FIXADA EM SOLO PARTE ENTERRADA C/SAPATA LATE-RAL 1,50M CONCRETADA NO LOCAL INCL MATERIAIS EXCL BERCOS.</v>
          </cell>
          <cell r="C2479" t="str">
            <v>M</v>
          </cell>
          <cell r="D2479">
            <v>873.75</v>
          </cell>
        </row>
        <row r="2480">
          <cell r="A2480" t="str">
            <v>73770/004</v>
          </cell>
          <cell r="B2480" t="str">
            <v>BARREIRA PRE-MOLDADA EXTERNA CONCRETO ARMADO 0,25X0,40X2,34M TIPO DER--RJ FCK=25MPA ACO CA 50 C/SAPATA LATERAL CONCRETADA NO LOCAL C/0,60CMLARGURA INCL VIGOTAS HORIZONTAIS MONTANTES A CADA 1,00M E MATERIAISEXCL BERCOS.</v>
          </cell>
          <cell r="C2480" t="str">
            <v>M</v>
          </cell>
          <cell r="D2480">
            <v>916.43</v>
          </cell>
        </row>
        <row r="2481">
          <cell r="A2481" t="str">
            <v>73770/005</v>
          </cell>
          <cell r="B2481" t="str">
            <v>BARREIRA DUPLA PRE-MOL INTER CONCRETO ARMADO 0,15X0,65X1,27M TIPO DER--RJ FCK=25MPA ACO CA-50 C/SAPATAS LATERAIS 0,50M CONCRETADAS NO LOCALINCL MATERIAIS EXCL BERCOS.</v>
          </cell>
          <cell r="C2481" t="str">
            <v>M</v>
          </cell>
          <cell r="D2481">
            <v>830.31</v>
          </cell>
        </row>
        <row r="2482">
          <cell r="A2482">
            <v>287</v>
          </cell>
          <cell r="B2482" t="str">
            <v>FABRICACAO/EXECUCAO DE CBUQ/PRE-MISTURADOS</v>
          </cell>
          <cell r="C2482" t="str">
            <v/>
          </cell>
          <cell r="D2482" t="str">
            <v/>
          </cell>
        </row>
        <row r="2483">
          <cell r="A2483">
            <v>72962</v>
          </cell>
          <cell r="B2483" t="str">
            <v>USINAGEM DE CBUQ COM CAP 50/70, PARA CAPA DE ROLAMENTO</v>
          </cell>
          <cell r="C2483" t="str">
            <v>T</v>
          </cell>
          <cell r="D2483">
            <v>185.97</v>
          </cell>
        </row>
        <row r="2484">
          <cell r="A2484">
            <v>72963</v>
          </cell>
          <cell r="B2484" t="str">
            <v>USINAGEM DE CBUQ COM CAP 50/70, PARA BINDER</v>
          </cell>
          <cell r="C2484" t="str">
            <v>T</v>
          </cell>
          <cell r="D2484">
            <v>160.91999999999999</v>
          </cell>
        </row>
        <row r="2485">
          <cell r="A2485">
            <v>72964</v>
          </cell>
          <cell r="B2485" t="str">
            <v>CONCRETO BETUMINOSO USINADO A QUENTE COM CAP 50/70, BINDER, INCLUSO USINAGEM E APLICACAO, EXCLUSIVE TRANSPORTE</v>
          </cell>
          <cell r="C2485" t="str">
            <v>T</v>
          </cell>
          <cell r="D2485">
            <v>169.55</v>
          </cell>
        </row>
        <row r="2486">
          <cell r="A2486">
            <v>72965</v>
          </cell>
          <cell r="B2486" t="str">
            <v>FABRICAÇÃO E APLICAÇÃO DE CONCRETO BETUMINOSO USINADO A QUENTE(CBUQ),CAP 50/70, EXCLUSIVE TRANSPORTE</v>
          </cell>
          <cell r="C2486" t="str">
            <v>T</v>
          </cell>
          <cell r="D2486">
            <v>194.6</v>
          </cell>
        </row>
        <row r="2487">
          <cell r="A2487" t="str">
            <v>PINT</v>
          </cell>
          <cell r="B2487" t="str">
            <v>PINTURAS</v>
          </cell>
          <cell r="C2487" t="str">
            <v/>
          </cell>
          <cell r="D2487" t="str">
            <v/>
          </cell>
        </row>
        <row r="2488">
          <cell r="A2488">
            <v>155</v>
          </cell>
          <cell r="B2488" t="str">
            <v>PINTURA DE PAREDE</v>
          </cell>
          <cell r="C2488" t="str">
            <v/>
          </cell>
          <cell r="D2488" t="str">
            <v/>
          </cell>
        </row>
        <row r="2489">
          <cell r="A2489">
            <v>72125</v>
          </cell>
          <cell r="B2489" t="str">
            <v>RASPAGEM DE PINTURA PVA</v>
          </cell>
          <cell r="C2489" t="str">
            <v>M2</v>
          </cell>
          <cell r="D2489">
            <v>3.43</v>
          </cell>
        </row>
        <row r="2490">
          <cell r="A2490">
            <v>72126</v>
          </cell>
          <cell r="B2490" t="str">
            <v>RASPAGEM DE PINTURA LATEX ACRILICA</v>
          </cell>
          <cell r="C2490" t="str">
            <v>M2</v>
          </cell>
          <cell r="D2490">
            <v>4.8</v>
          </cell>
        </row>
        <row r="2491">
          <cell r="A2491">
            <v>73657</v>
          </cell>
          <cell r="B2491" t="str">
            <v>PINTURA COM CAL HIDRATADA, TRES DEMAOS, INCLUSO COLA</v>
          </cell>
          <cell r="C2491" t="str">
            <v>M2</v>
          </cell>
          <cell r="D2491">
            <v>4.68</v>
          </cell>
        </row>
        <row r="2492">
          <cell r="A2492">
            <v>73746</v>
          </cell>
          <cell r="B2492" t="str">
            <v>APLICACAO DE TEXTURADO ACRILICO</v>
          </cell>
          <cell r="C2492" t="str">
            <v/>
          </cell>
          <cell r="D2492" t="str">
            <v/>
          </cell>
        </row>
        <row r="2493">
          <cell r="A2493" t="str">
            <v>73746/001</v>
          </cell>
          <cell r="B2493" t="str">
            <v>PINTURA COM TINTA TEXTURIZADA ACRILICA PARA AMBIENTES INTERNOS/EXTERNOS</v>
          </cell>
          <cell r="C2493" t="str">
            <v>M2</v>
          </cell>
          <cell r="D2493">
            <v>10.01</v>
          </cell>
        </row>
        <row r="2494">
          <cell r="A2494">
            <v>73750</v>
          </cell>
          <cell r="B2494" t="str">
            <v>PINTURA LATEX PVA SOBRE REBOCO</v>
          </cell>
          <cell r="C2494" t="str">
            <v/>
          </cell>
          <cell r="D2494" t="str">
            <v/>
          </cell>
        </row>
        <row r="2495">
          <cell r="A2495" t="str">
            <v>73750/001</v>
          </cell>
          <cell r="B2495" t="str">
            <v>PINTURA LATEX PVA AMBIENTES INTERNOS, DUAS DEMAOS</v>
          </cell>
          <cell r="C2495" t="str">
            <v>M2</v>
          </cell>
          <cell r="D2495">
            <v>6.01</v>
          </cell>
        </row>
        <row r="2496">
          <cell r="A2496">
            <v>73751</v>
          </cell>
          <cell r="B2496" t="str">
            <v>SELADOR P/ PAREDE</v>
          </cell>
          <cell r="C2496" t="str">
            <v/>
          </cell>
          <cell r="D2496" t="str">
            <v/>
          </cell>
        </row>
        <row r="2497">
          <cell r="A2497" t="str">
            <v>73751/001</v>
          </cell>
          <cell r="B2497" t="str">
            <v>FUNDO SELADOR PVA AMBIENTES INTERNOS, UMA DEMAO</v>
          </cell>
          <cell r="C2497" t="str">
            <v>M2</v>
          </cell>
          <cell r="D2497">
            <v>2.0699999999999998</v>
          </cell>
        </row>
        <row r="2498">
          <cell r="A2498">
            <v>73791</v>
          </cell>
          <cell r="B2498" t="str">
            <v>PINTURA COM TINTA EM PO</v>
          </cell>
          <cell r="C2498" t="str">
            <v/>
          </cell>
          <cell r="D2498" t="str">
            <v/>
          </cell>
        </row>
        <row r="2499">
          <cell r="A2499" t="str">
            <v>73791/001</v>
          </cell>
          <cell r="B2499" t="str">
            <v>PINTURA COM TINTA EM PO INDUSTRIALIZADA DE CAL, PIGMENTO E FIXADOR, DUAS DEMAOS</v>
          </cell>
          <cell r="C2499" t="str">
            <v>M2</v>
          </cell>
          <cell r="D2499">
            <v>4.12</v>
          </cell>
        </row>
        <row r="2500">
          <cell r="A2500">
            <v>73793</v>
          </cell>
          <cell r="B2500" t="str">
            <v>PINTURAS A OLEO E ALQUIDICOS SOBRE PAREDES E TETOS</v>
          </cell>
          <cell r="C2500" t="str">
            <v/>
          </cell>
          <cell r="D2500" t="str">
            <v/>
          </cell>
        </row>
        <row r="2501">
          <cell r="A2501" t="str">
            <v>73793/001</v>
          </cell>
          <cell r="B2501" t="str">
            <v>PINTURA COM TINTA ACRILICA EM TELHAS CERAMICAS, DUAS DEMAOS, INCLUSO LIMPEZA</v>
          </cell>
          <cell r="C2501" t="str">
            <v>M2</v>
          </cell>
          <cell r="D2501">
            <v>5.16</v>
          </cell>
        </row>
        <row r="2502">
          <cell r="A2502" t="str">
            <v>73793/002</v>
          </cell>
          <cell r="B2502" t="str">
            <v>PINTURA COM TINTA ACRILICA EM TELHAS CERAMICAS, TRES DEMAOS, INCLUSO LIMPEZA</v>
          </cell>
          <cell r="C2502" t="str">
            <v>M2</v>
          </cell>
          <cell r="D2502">
            <v>6.62</v>
          </cell>
        </row>
        <row r="2503">
          <cell r="A2503">
            <v>73954</v>
          </cell>
          <cell r="B2503" t="str">
            <v>PINTURA LATEX ACRILICA EXTERNA/INTERNA S/SELADOR</v>
          </cell>
          <cell r="C2503" t="str">
            <v/>
          </cell>
          <cell r="D2503" t="str">
            <v/>
          </cell>
        </row>
        <row r="2504">
          <cell r="A2504" t="str">
            <v>73954/001</v>
          </cell>
          <cell r="B2504" t="str">
            <v>PINTURA LATEX ACRILICA AMBIENTES INTERNOS/EXTERNOS, TRES DEMAOS</v>
          </cell>
          <cell r="C2504" t="str">
            <v>M2</v>
          </cell>
          <cell r="D2504">
            <v>13.01</v>
          </cell>
        </row>
        <row r="2505">
          <cell r="A2505" t="str">
            <v>73954/002</v>
          </cell>
          <cell r="B2505" t="str">
            <v>PINTURA LATEX ACRILICA AMBIENTES INTERNOS/EXTERNOS, DUAS DEMAOS</v>
          </cell>
          <cell r="C2505" t="str">
            <v>M2</v>
          </cell>
          <cell r="D2505">
            <v>10.73</v>
          </cell>
        </row>
        <row r="2506">
          <cell r="A2506" t="str">
            <v>73954/003</v>
          </cell>
          <cell r="B2506" t="str">
            <v>PINTURA LATEX ACRILICA AMBIENTES INTERNOS/EXTERNOS, UMA DEMAOS</v>
          </cell>
          <cell r="C2506" t="str">
            <v>M2</v>
          </cell>
          <cell r="D2506">
            <v>7.82</v>
          </cell>
        </row>
        <row r="2507">
          <cell r="A2507">
            <v>73955</v>
          </cell>
          <cell r="B2507" t="str">
            <v>EMASSAMENTO P/PINTURA LATEX PVA</v>
          </cell>
          <cell r="C2507" t="str">
            <v/>
          </cell>
          <cell r="D2507" t="str">
            <v/>
          </cell>
        </row>
        <row r="2508">
          <cell r="A2508" t="str">
            <v>73955/001</v>
          </cell>
          <cell r="B2508" t="str">
            <v>EMASSAMENTO COM MASSA LATEX PVA PARA AMBIENTES INTERNOS, UMA DEMAO</v>
          </cell>
          <cell r="C2508" t="str">
            <v>M2</v>
          </cell>
          <cell r="D2508">
            <v>3.67</v>
          </cell>
        </row>
        <row r="2509">
          <cell r="A2509" t="str">
            <v>73955/002</v>
          </cell>
          <cell r="B2509" t="str">
            <v>EMASSAMENTO COM MASSA LATEX PVA PARA AMBIENTES INTERNOS, DUAS DEMAOS</v>
          </cell>
          <cell r="C2509" t="str">
            <v>M2</v>
          </cell>
          <cell r="D2509">
            <v>7.34</v>
          </cell>
        </row>
        <row r="2510">
          <cell r="A2510">
            <v>73999</v>
          </cell>
          <cell r="B2510" t="str">
            <v>CAIACAO</v>
          </cell>
          <cell r="C2510" t="str">
            <v/>
          </cell>
          <cell r="D2510" t="str">
            <v/>
          </cell>
        </row>
        <row r="2511">
          <cell r="A2511" t="str">
            <v>73999/001</v>
          </cell>
          <cell r="B2511" t="str">
            <v>PINTURA COM CAL, EM PAREDES INTERNAS, TRES DEMAOS, INCLUSO OLEO DE LINHACA</v>
          </cell>
          <cell r="C2511" t="str">
            <v>M2</v>
          </cell>
          <cell r="D2511">
            <v>3.52</v>
          </cell>
        </row>
        <row r="2512">
          <cell r="A2512">
            <v>74133</v>
          </cell>
          <cell r="B2512" t="str">
            <v>EMASSAMENTO P/PINTURA OLEO/ESMALTE</v>
          </cell>
          <cell r="C2512" t="str">
            <v/>
          </cell>
          <cell r="D2512" t="str">
            <v/>
          </cell>
        </row>
        <row r="2513">
          <cell r="A2513" t="str">
            <v>74133/001</v>
          </cell>
          <cell r="B2513" t="str">
            <v>EMASSAMENTO COM MASA A BASE OLEO EM PAREDES, UMA DEMAO</v>
          </cell>
          <cell r="C2513" t="str">
            <v>M2</v>
          </cell>
          <cell r="D2513">
            <v>7.75</v>
          </cell>
        </row>
        <row r="2514">
          <cell r="A2514" t="str">
            <v>74133/002</v>
          </cell>
          <cell r="B2514" t="str">
            <v>EMASSAMENTO COM MASA A BASE OLEO EM PAREDES, DUAS DEMAOS</v>
          </cell>
          <cell r="C2514" t="str">
            <v>M2</v>
          </cell>
          <cell r="D2514">
            <v>9.6999999999999993</v>
          </cell>
        </row>
        <row r="2515">
          <cell r="A2515">
            <v>74134</v>
          </cell>
          <cell r="B2515" t="str">
            <v>EMASSAMENTO P/PINTURA ACRILICA</v>
          </cell>
          <cell r="C2515" t="str">
            <v/>
          </cell>
          <cell r="D2515" t="str">
            <v/>
          </cell>
        </row>
        <row r="2516">
          <cell r="A2516" t="str">
            <v>74134/001</v>
          </cell>
          <cell r="B2516" t="str">
            <v>EMASSAMENTO COM MASSA ACRILICA PARA AMBIENTES INTERNOS/EXTERNOS, UMA DEMAO</v>
          </cell>
          <cell r="C2516" t="str">
            <v>M2</v>
          </cell>
          <cell r="D2516">
            <v>4.7699999999999996</v>
          </cell>
        </row>
        <row r="2517">
          <cell r="A2517" t="str">
            <v>74134/002</v>
          </cell>
          <cell r="B2517" t="str">
            <v>EMASSAMENTO COM MASSA ACRILICA PARA AMBIENTES INTERNOS/EXTERNOS, DUASDEMAOS</v>
          </cell>
          <cell r="C2517" t="str">
            <v>M2</v>
          </cell>
          <cell r="D2517">
            <v>9.42</v>
          </cell>
        </row>
        <row r="2518">
          <cell r="A2518">
            <v>74233</v>
          </cell>
          <cell r="B2518" t="str">
            <v>PINTURA C/FUNDO SELADOR ACRILICO</v>
          </cell>
          <cell r="C2518" t="str">
            <v/>
          </cell>
          <cell r="D2518" t="str">
            <v/>
          </cell>
        </row>
        <row r="2519">
          <cell r="A2519" t="str">
            <v>74233/001</v>
          </cell>
          <cell r="B2519" t="str">
            <v>FUNDO SELADOR ACRILICO AMBIENTES INTERNOS/EXTERNOS, UMA DEMAO</v>
          </cell>
          <cell r="C2519" t="str">
            <v>M2</v>
          </cell>
          <cell r="D2519">
            <v>3.13</v>
          </cell>
        </row>
        <row r="2520">
          <cell r="A2520">
            <v>157</v>
          </cell>
          <cell r="B2520" t="str">
            <v>PINTURA EM MADEIRA</v>
          </cell>
          <cell r="C2520" t="str">
            <v/>
          </cell>
          <cell r="D2520" t="str">
            <v/>
          </cell>
        </row>
        <row r="2521">
          <cell r="A2521">
            <v>6081</v>
          </cell>
          <cell r="B2521" t="str">
            <v>PINTURA EM VERNIZ POLIURETANO BRILHANTE EM MADEIRA, TRES DEMAOS</v>
          </cell>
          <cell r="C2521" t="str">
            <v>M2</v>
          </cell>
          <cell r="D2521">
            <v>9.59</v>
          </cell>
        </row>
        <row r="2522">
          <cell r="A2522">
            <v>6082</v>
          </cell>
          <cell r="B2522" t="str">
            <v>PINTURA EM VERNIZ SINTETICO BRILHANTE EM MADEIRA, TRES DEMAOS</v>
          </cell>
          <cell r="C2522" t="str">
            <v>M2</v>
          </cell>
          <cell r="D2522">
            <v>9.4700000000000006</v>
          </cell>
        </row>
        <row r="2523">
          <cell r="A2523">
            <v>73739</v>
          </cell>
          <cell r="B2523" t="str">
            <v>PINTURA ESMALTE</v>
          </cell>
          <cell r="C2523" t="str">
            <v/>
          </cell>
          <cell r="D2523" t="str">
            <v/>
          </cell>
        </row>
        <row r="2524">
          <cell r="A2524" t="str">
            <v>73739/001</v>
          </cell>
          <cell r="B2524" t="str">
            <v>PINTURA ESMALTE ACETINADO EM MADEIRA, DUAS DEMAOS</v>
          </cell>
          <cell r="C2524" t="str">
            <v>M2</v>
          </cell>
          <cell r="D2524">
            <v>9.58</v>
          </cell>
        </row>
        <row r="2525">
          <cell r="A2525">
            <v>73832</v>
          </cell>
          <cell r="B2525" t="str">
            <v>EMASSAMENTO MADEIRA</v>
          </cell>
          <cell r="C2525" t="str">
            <v/>
          </cell>
          <cell r="D2525" t="str">
            <v/>
          </cell>
        </row>
        <row r="2526">
          <cell r="A2526" t="str">
            <v>73832/001</v>
          </cell>
          <cell r="B2526" t="str">
            <v>EMASSAMENTO MASSA BASE A OLEO EM MADEIRA, DUAS DEMAOS</v>
          </cell>
          <cell r="C2526" t="str">
            <v>M2</v>
          </cell>
          <cell r="D2526">
            <v>9.35</v>
          </cell>
        </row>
        <row r="2527">
          <cell r="A2527">
            <v>74065</v>
          </cell>
          <cell r="B2527" t="str">
            <v>PINTURA ESMALTE ACETINADO 2 DEMAOS APARELHADA P/MADEIRA</v>
          </cell>
          <cell r="C2527" t="str">
            <v/>
          </cell>
          <cell r="D2527" t="str">
            <v/>
          </cell>
        </row>
        <row r="2528">
          <cell r="A2528" t="str">
            <v>74065/001</v>
          </cell>
          <cell r="B2528" t="str">
            <v>PINTURA ESMALTE FOSCO PARA MADEIRA, DUAS DEMAOS, INCLUSO APARELHAMENTOCOM FUNDO NIVELADOR BRANCO FOSCO</v>
          </cell>
          <cell r="C2528" t="str">
            <v>M2</v>
          </cell>
          <cell r="D2528">
            <v>14.35</v>
          </cell>
        </row>
        <row r="2529">
          <cell r="A2529" t="str">
            <v>74065/002</v>
          </cell>
          <cell r="B2529" t="str">
            <v>PINTURA ESMALTE ACETINADO PARA MADEIRA, DUAS DEMAOS, INCLUSO APARELHAMENTO COM FUNDO NIVELADOR BRANCO FOSCO</v>
          </cell>
          <cell r="C2529" t="str">
            <v>M2</v>
          </cell>
          <cell r="D2529">
            <v>14.23</v>
          </cell>
        </row>
        <row r="2530">
          <cell r="A2530" t="str">
            <v>74065/003</v>
          </cell>
          <cell r="B2530" t="str">
            <v>PINTURA ESMALTE BRILHANTE PARA MADEIRA, DUAS DEMAOS, INCLUSO APARELHAMENTO COM FUNDO NIVELADOR BRANCO FOSCO</v>
          </cell>
          <cell r="C2530" t="str">
            <v>M2</v>
          </cell>
          <cell r="D2530">
            <v>13.96</v>
          </cell>
        </row>
        <row r="2531">
          <cell r="A2531">
            <v>158</v>
          </cell>
          <cell r="B2531" t="str">
            <v>PINTURA PARA METAL</v>
          </cell>
          <cell r="C2531" t="str">
            <v/>
          </cell>
          <cell r="D2531" t="str">
            <v/>
          </cell>
        </row>
        <row r="2532">
          <cell r="A2532">
            <v>6067</v>
          </cell>
          <cell r="B2532" t="str">
            <v>PINTURA ESMALTE 2 DEMAOS C/1 DEMAO ZARCAO P/ESQUADRIA FERRO</v>
          </cell>
          <cell r="C2532" t="str">
            <v>M2</v>
          </cell>
          <cell r="D2532">
            <v>18.25</v>
          </cell>
        </row>
        <row r="2533">
          <cell r="A2533">
            <v>72127</v>
          </cell>
          <cell r="B2533" t="str">
            <v>RASPAGEM DE PINTURA A BASE OLEO</v>
          </cell>
          <cell r="C2533" t="str">
            <v>M2</v>
          </cell>
          <cell r="D2533">
            <v>3.43</v>
          </cell>
        </row>
        <row r="2534">
          <cell r="A2534">
            <v>73656</v>
          </cell>
          <cell r="B2534" t="str">
            <v>JATEAMENTO COMERCIAL COM AREIA EM ESTRUTURA DE ACO CARBONO</v>
          </cell>
          <cell r="C2534" t="str">
            <v>M2</v>
          </cell>
          <cell r="D2534">
            <v>6.02</v>
          </cell>
        </row>
        <row r="2535">
          <cell r="A2535">
            <v>73696</v>
          </cell>
          <cell r="B2535" t="str">
            <v>REMOCAO DE PINTURA A BASE OLEO OU ESMALTE,</v>
          </cell>
          <cell r="C2535" t="str">
            <v>M2</v>
          </cell>
          <cell r="D2535">
            <v>5.69</v>
          </cell>
        </row>
        <row r="2536">
          <cell r="A2536">
            <v>73794</v>
          </cell>
          <cell r="B2536" t="str">
            <v>PINTURA EM FERRO, SOBRE BASE ANTI-CORROSIVA, EM DUAS DEMAOS</v>
          </cell>
          <cell r="C2536" t="str">
            <v/>
          </cell>
          <cell r="D2536" t="str">
            <v/>
          </cell>
        </row>
        <row r="2537">
          <cell r="A2537" t="str">
            <v>73794/001</v>
          </cell>
          <cell r="B2537" t="str">
            <v>PINTURA COM TINTA GRAFITE ESMALTE EM FERRO</v>
          </cell>
          <cell r="C2537" t="str">
            <v>M2</v>
          </cell>
          <cell r="D2537">
            <v>15.31</v>
          </cell>
        </row>
        <row r="2538">
          <cell r="A2538">
            <v>73865</v>
          </cell>
          <cell r="B2538" t="str">
            <v>PRIMER EPOXI</v>
          </cell>
          <cell r="C2538" t="str">
            <v/>
          </cell>
          <cell r="D2538" t="str">
            <v/>
          </cell>
        </row>
        <row r="2539">
          <cell r="A2539" t="str">
            <v>73865/001</v>
          </cell>
          <cell r="B2539" t="str">
            <v>PINTURA EM PRIMER EPOXI EM ESTRUTURA DE ACO CARBONO APLICADO A REVOLVER, UMA DEMAO, ESPESSURA 25MICRA</v>
          </cell>
          <cell r="C2539" t="str">
            <v>M2</v>
          </cell>
          <cell r="D2539">
            <v>6.62</v>
          </cell>
        </row>
        <row r="2540">
          <cell r="A2540">
            <v>73924</v>
          </cell>
          <cell r="B2540" t="str">
            <v>PINTURA ESMALTE</v>
          </cell>
          <cell r="C2540" t="str">
            <v/>
          </cell>
          <cell r="D2540" t="str">
            <v/>
          </cell>
        </row>
        <row r="2541">
          <cell r="A2541" t="str">
            <v>73924/001</v>
          </cell>
          <cell r="B2541" t="str">
            <v>PINTURA ESMALTE BRILHANTE, DUAS DEMAOS, PARA FERRO</v>
          </cell>
          <cell r="C2541" t="str">
            <v>M2</v>
          </cell>
          <cell r="D2541">
            <v>15.48</v>
          </cell>
        </row>
        <row r="2542">
          <cell r="A2542" t="str">
            <v>73924/002</v>
          </cell>
          <cell r="B2542" t="str">
            <v>PINTURA ESMALTE ACETINADO, DUAS DEMAOS, PARA FERRO</v>
          </cell>
          <cell r="C2542" t="str">
            <v>M2</v>
          </cell>
          <cell r="D2542">
            <v>15.75</v>
          </cell>
        </row>
        <row r="2543">
          <cell r="A2543" t="str">
            <v>73924/003</v>
          </cell>
          <cell r="B2543" t="str">
            <v>PINTURA ESMALTE FOSCO, DUAS DEMAOS, PARA FERRO</v>
          </cell>
          <cell r="C2543" t="str">
            <v>M2</v>
          </cell>
          <cell r="D2543">
            <v>15.87</v>
          </cell>
        </row>
        <row r="2544">
          <cell r="A2544">
            <v>74064</v>
          </cell>
          <cell r="B2544" t="str">
            <v>PINTURA FUNDO OXIDO FERRO/ZARCAO 1 DEMAO P/FERRO</v>
          </cell>
          <cell r="C2544" t="str">
            <v/>
          </cell>
          <cell r="D2544" t="str">
            <v/>
          </cell>
        </row>
        <row r="2545">
          <cell r="A2545" t="str">
            <v>74064/001</v>
          </cell>
          <cell r="B2545" t="str">
            <v>PINTURA FUNDO OXIDO DE FERRO/ZARCAO, DUAS DEMAOS, PARA FERRO</v>
          </cell>
          <cell r="C2545" t="str">
            <v>M2</v>
          </cell>
          <cell r="D2545">
            <v>10.87</v>
          </cell>
        </row>
        <row r="2546">
          <cell r="A2546" t="str">
            <v>74064/002</v>
          </cell>
          <cell r="B2546" t="str">
            <v>PINTURA FUNDO OXIDO DE FERRO/ZARCAO, UMA DEMAO, PARA FERRO</v>
          </cell>
          <cell r="C2546" t="str">
            <v>M2</v>
          </cell>
          <cell r="D2546">
            <v>6.83</v>
          </cell>
        </row>
        <row r="2547">
          <cell r="A2547">
            <v>74145</v>
          </cell>
          <cell r="B2547" t="str">
            <v>PINTURA DE PECAS METALICAS A REVOLVER(AR-COMPRIMIDO)</v>
          </cell>
          <cell r="C2547" t="str">
            <v/>
          </cell>
          <cell r="D2547" t="str">
            <v/>
          </cell>
        </row>
        <row r="2548">
          <cell r="A2548" t="str">
            <v>74145/001</v>
          </cell>
          <cell r="B2548" t="str">
            <v>PINTURA EM ESMALTE SINTETICO EM PECAS METALICAS UTILIZANDO REVOLVER/COMPRESSOR, DUAS DEMAOS, INCLUSO UMA DEMAO FUNDO OXIDO DE FERRO/ZARCAO</v>
          </cell>
          <cell r="C2548" t="str">
            <v>M2</v>
          </cell>
          <cell r="D2548">
            <v>10.46</v>
          </cell>
        </row>
        <row r="2549">
          <cell r="A2549">
            <v>159</v>
          </cell>
          <cell r="B2549" t="str">
            <v>VERNIZ</v>
          </cell>
          <cell r="C2549" t="str">
            <v/>
          </cell>
          <cell r="D2549" t="str">
            <v/>
          </cell>
        </row>
        <row r="2550">
          <cell r="A2550">
            <v>40905</v>
          </cell>
          <cell r="B2550" t="str">
            <v>PINTURA VERNIZ EM FORRO DE MADEIRA, DUAS DEMAOS</v>
          </cell>
          <cell r="C2550" t="str">
            <v>M2</v>
          </cell>
          <cell r="D2550">
            <v>9.44</v>
          </cell>
        </row>
        <row r="2551">
          <cell r="A2551">
            <v>73966</v>
          </cell>
          <cell r="B2551" t="str">
            <v>ENVERNIZAMENTO E ENCERAMENTO DE MADEIRA E CONCRETO</v>
          </cell>
          <cell r="C2551" t="str">
            <v/>
          </cell>
          <cell r="D2551" t="str">
            <v/>
          </cell>
        </row>
        <row r="2552">
          <cell r="A2552" t="str">
            <v>73966/001</v>
          </cell>
          <cell r="B2552" t="str">
            <v>PINTURA VERNIZ SINTETICO BRILHANTE EM SUPERFICIE DE CONCRETO OU TIJOLOAPARENTE, DUAS DEMAOS</v>
          </cell>
          <cell r="C2552" t="str">
            <v>M2</v>
          </cell>
          <cell r="D2552">
            <v>4.93</v>
          </cell>
        </row>
        <row r="2553">
          <cell r="A2553" t="str">
            <v>73966/002</v>
          </cell>
          <cell r="B2553" t="str">
            <v>PINTURA VERNIZ ACRILICO INCOLOR EM SUPERFICIE DE CONCRETO OU TIJOLO APARENTE, TRES DEMAOS</v>
          </cell>
          <cell r="C2553" t="str">
            <v>M2</v>
          </cell>
          <cell r="D2553">
            <v>8.32</v>
          </cell>
        </row>
        <row r="2554">
          <cell r="A2554" t="str">
            <v>73966/003</v>
          </cell>
          <cell r="B2554" t="str">
            <v>PINTURA VERNIZ POLIURETANO BRILHANTE INCOLOR EM CONCRETO APICOADO, TRES DEMAOS</v>
          </cell>
          <cell r="C2554" t="str">
            <v>M2</v>
          </cell>
          <cell r="D2554">
            <v>16.63</v>
          </cell>
        </row>
        <row r="2555">
          <cell r="A2555">
            <v>160</v>
          </cell>
          <cell r="B2555" t="str">
            <v>PINTURA IMUNIZANTE</v>
          </cell>
          <cell r="C2555" t="str">
            <v/>
          </cell>
          <cell r="D2555" t="str">
            <v/>
          </cell>
        </row>
        <row r="2556">
          <cell r="A2556">
            <v>74109</v>
          </cell>
          <cell r="B2556" t="str">
            <v>PINTURA IMUNIZANTE</v>
          </cell>
          <cell r="C2556" t="str">
            <v/>
          </cell>
          <cell r="D2556" t="str">
            <v/>
          </cell>
        </row>
        <row r="2557">
          <cell r="A2557" t="str">
            <v>74109/001</v>
          </cell>
          <cell r="B2557" t="str">
            <v>PINTURA IMUNIZANTE PARA MADEIRA, DUAS DEMAOS</v>
          </cell>
          <cell r="C2557" t="str">
            <v>M2</v>
          </cell>
          <cell r="D2557">
            <v>11.8</v>
          </cell>
        </row>
        <row r="2558">
          <cell r="A2558">
            <v>161</v>
          </cell>
          <cell r="B2558" t="str">
            <v>PINTURA PARA PISO</v>
          </cell>
          <cell r="C2558" t="str">
            <v/>
          </cell>
          <cell r="D2558" t="str">
            <v/>
          </cell>
        </row>
        <row r="2559">
          <cell r="A2559">
            <v>41595</v>
          </cell>
          <cell r="B2559" t="str">
            <v>DEMARCACAO COM TINTA ACRILICA PARA PISOS DE FAIXAS EM QUADRA POLIESPORTIVA</v>
          </cell>
          <cell r="C2559" t="str">
            <v>M</v>
          </cell>
          <cell r="D2559">
            <v>4.68</v>
          </cell>
        </row>
        <row r="2560">
          <cell r="A2560">
            <v>73978</v>
          </cell>
          <cell r="B2560" t="str">
            <v>PINTURAS IMPERMEABILIZANTES</v>
          </cell>
          <cell r="C2560" t="str">
            <v/>
          </cell>
          <cell r="D2560" t="str">
            <v/>
          </cell>
        </row>
        <row r="2561">
          <cell r="A2561" t="str">
            <v>73978/001</v>
          </cell>
          <cell r="B2561" t="str">
            <v>PINTURA HIDROFUGANTE COM SOLUCAO DE SILICONE, PARA APLICACAO EM TIJOLOS E CONCRETO APARENTE, UMA DEMAO</v>
          </cell>
          <cell r="C2561" t="str">
            <v>M2</v>
          </cell>
          <cell r="D2561">
            <v>8.99</v>
          </cell>
        </row>
        <row r="2562">
          <cell r="A2562">
            <v>74245</v>
          </cell>
          <cell r="B2562" t="str">
            <v>PINTURA EM PISO DE CONCRETO COM TINTA ACRILICA</v>
          </cell>
          <cell r="C2562" t="str">
            <v/>
          </cell>
          <cell r="D2562" t="str">
            <v/>
          </cell>
        </row>
        <row r="2563">
          <cell r="A2563" t="str">
            <v>74245/001</v>
          </cell>
          <cell r="B2563" t="str">
            <v>PINTURA COM TINTA ACRILICA PARA PISOS EM QUADRAS POLIESPORTIVAS</v>
          </cell>
          <cell r="C2563" t="str">
            <v>M2</v>
          </cell>
          <cell r="D2563">
            <v>6.13</v>
          </cell>
        </row>
        <row r="2564">
          <cell r="A2564" t="str">
            <v>PISO</v>
          </cell>
          <cell r="B2564" t="str">
            <v>PISOS</v>
          </cell>
          <cell r="C2564" t="str">
            <v/>
          </cell>
          <cell r="D2564" t="str">
            <v/>
          </cell>
        </row>
        <row r="2565">
          <cell r="A2565">
            <v>111</v>
          </cell>
          <cell r="B2565" t="str">
            <v>PISO CIMENTADO</v>
          </cell>
          <cell r="C2565" t="str">
            <v/>
          </cell>
          <cell r="D2565" t="str">
            <v/>
          </cell>
        </row>
        <row r="2566">
          <cell r="A2566">
            <v>73675</v>
          </cell>
          <cell r="B2566" t="str">
            <v>PISO RUSTICO EM CONCRETO, ESPESSURA 7CM, COM JUNTAS EM MADEIRA</v>
          </cell>
          <cell r="C2566" t="str">
            <v>M2</v>
          </cell>
          <cell r="D2566">
            <v>42.24</v>
          </cell>
        </row>
        <row r="2567">
          <cell r="A2567">
            <v>73676</v>
          </cell>
          <cell r="B2567" t="str">
            <v>PISO CIMENTADO LISO COM PO XADREZ, ESPESSURA 1,5CM, INCLUSO JUNTAS DEDILATACAO PLASTICA</v>
          </cell>
          <cell r="C2567" t="str">
            <v>M2</v>
          </cell>
          <cell r="D2567">
            <v>26.58</v>
          </cell>
        </row>
        <row r="2568">
          <cell r="A2568">
            <v>73922</v>
          </cell>
          <cell r="B2568" t="str">
            <v>CIMENTADO LISO DESEMPENADO E=2,0CM CIMENTO/AREIA 1:3</v>
          </cell>
          <cell r="C2568" t="str">
            <v/>
          </cell>
          <cell r="D2568" t="str">
            <v/>
          </cell>
        </row>
        <row r="2569">
          <cell r="A2569" t="str">
            <v>73922/001</v>
          </cell>
          <cell r="B2569" t="str">
            <v>PISO CIMENTADO LISO DESEMPENADO, TRACO 1:3 (CIMENTO E AREIA), ESPESSURA 3,5CM, PREPARO MANUAL</v>
          </cell>
          <cell r="C2569" t="str">
            <v>M2</v>
          </cell>
          <cell r="D2569">
            <v>27.36</v>
          </cell>
        </row>
        <row r="2570">
          <cell r="A2570" t="str">
            <v>73922/002</v>
          </cell>
          <cell r="B2570" t="str">
            <v>PISO CIMENTADO LISO DESEMPENADO, TRACO 1:4 (CIMENTO E AREIA), ESPESSURA 2,5CM, PREPARO MANUAL</v>
          </cell>
          <cell r="C2570" t="str">
            <v>M2</v>
          </cell>
          <cell r="D2570">
            <v>22.94</v>
          </cell>
        </row>
        <row r="2571">
          <cell r="A2571" t="str">
            <v>73922/003</v>
          </cell>
          <cell r="B2571" t="str">
            <v>PISO CIMENTADO LISO DESEMPENADO, TRACO 1:3 (CIMENTO E AREIA), ESPESSURA 2,0CM, PREPARO MANUAL</v>
          </cell>
          <cell r="C2571" t="str">
            <v>M2</v>
          </cell>
          <cell r="D2571">
            <v>22.43</v>
          </cell>
        </row>
        <row r="2572">
          <cell r="A2572" t="str">
            <v>73922/004</v>
          </cell>
          <cell r="B2572" t="str">
            <v>PISO CIMENTADO LISO DESEMPENADO, TRACO 1:4 (CIMENTO E AREIA), ESPESSURA 2,0CM, PREPARO MANUAL</v>
          </cell>
          <cell r="C2572" t="str">
            <v>M2</v>
          </cell>
          <cell r="D2572">
            <v>21.52</v>
          </cell>
        </row>
        <row r="2573">
          <cell r="A2573" t="str">
            <v>73922/005</v>
          </cell>
          <cell r="B2573" t="str">
            <v>PISO CIMENTADO LISO DESEMPENADO, TRACO 1:3 (CIMENTO E AREIA), ESPESSURA 3,0CM, PREPARO MANUAL</v>
          </cell>
          <cell r="C2573" t="str">
            <v>M2</v>
          </cell>
          <cell r="D2573">
            <v>25.72</v>
          </cell>
        </row>
        <row r="2574">
          <cell r="A2574">
            <v>73923</v>
          </cell>
          <cell r="B2574" t="str">
            <v>CIMENTADO RUSTICO E=1,5CM CIMENTO/AREIA 1:4</v>
          </cell>
          <cell r="C2574" t="str">
            <v/>
          </cell>
          <cell r="D2574" t="str">
            <v/>
          </cell>
        </row>
        <row r="2575">
          <cell r="A2575" t="str">
            <v>73923/001</v>
          </cell>
          <cell r="B2575" t="str">
            <v>PISO CIMENTADO RUSTICO TRACO 1:4 (CIMENTO E AREIA), ESPESSURA 2,0CM, PREPARO MANUAL</v>
          </cell>
          <cell r="C2575" t="str">
            <v>M2</v>
          </cell>
          <cell r="D2575">
            <v>19.14</v>
          </cell>
        </row>
        <row r="2576">
          <cell r="A2576" t="str">
            <v>73923/002</v>
          </cell>
          <cell r="B2576" t="str">
            <v>PISO CIMENTADO RUSTICO TRACO 1:4 (CIMENTO E AREIA), ESPESSURA 3,0CM, PREPARO MANUAL</v>
          </cell>
          <cell r="C2576" t="str">
            <v>M2</v>
          </cell>
          <cell r="D2576">
            <v>21.97</v>
          </cell>
        </row>
        <row r="2577">
          <cell r="A2577" t="str">
            <v>73923/003</v>
          </cell>
          <cell r="B2577" t="str">
            <v>PISO CIMENTADO RUSTICO TRACO 1:3 (CIMENTO E AREIA), ESPESSURA 2,0CM, INCLUSO FRISO ANTI-DERRAPANTE, PREPARO MANUAL</v>
          </cell>
          <cell r="C2577" t="str">
            <v>M2</v>
          </cell>
          <cell r="D2577">
            <v>21.52</v>
          </cell>
        </row>
        <row r="2578">
          <cell r="A2578">
            <v>73974</v>
          </cell>
          <cell r="B2578" t="str">
            <v>PISO CIMENTADO RUSTICO</v>
          </cell>
          <cell r="C2578" t="str">
            <v/>
          </cell>
          <cell r="D2578" t="str">
            <v/>
          </cell>
        </row>
        <row r="2579">
          <cell r="A2579" t="str">
            <v>73974/001</v>
          </cell>
          <cell r="B2579" t="str">
            <v>PISO CIMENTADO RUSTICO TRACO 1:3 (CIMENTO E AREIA), ESPESSURA 2,0CM, PREPARO MANUAL</v>
          </cell>
          <cell r="C2579" t="str">
            <v>M2</v>
          </cell>
          <cell r="D2579">
            <v>19.61</v>
          </cell>
        </row>
        <row r="2580">
          <cell r="A2580">
            <v>73991</v>
          </cell>
          <cell r="B2580" t="str">
            <v>PISO CIMENTADO LISO C/ IMPERMEABILIZANTE</v>
          </cell>
          <cell r="C2580" t="str">
            <v/>
          </cell>
          <cell r="D2580" t="str">
            <v/>
          </cell>
        </row>
        <row r="2581">
          <cell r="A2581" t="str">
            <v>73991/001</v>
          </cell>
          <cell r="B2581" t="str">
            <v>PISO CIMENTADO LISO (QUEIMADO), TRACO 1:4 (CIMENTO E AREIA), ESPESSURA1,5CM, PREPARO MANUAL, INCLUSO ADITIVO IMPERMEABILIZANTE</v>
          </cell>
          <cell r="C2581" t="str">
            <v>M2</v>
          </cell>
          <cell r="D2581">
            <v>21.77</v>
          </cell>
        </row>
        <row r="2582">
          <cell r="A2582" t="str">
            <v>73991/002</v>
          </cell>
          <cell r="B2582" t="str">
            <v>PISO CIMENTADO LISO (QUEIMADO), TRACO 1:3 (CIMENTO E AREIA), ESPESSURA1,5CM, PREPARO MANUAL</v>
          </cell>
          <cell r="C2582" t="str">
            <v>M2</v>
          </cell>
          <cell r="D2582">
            <v>20.170000000000002</v>
          </cell>
        </row>
        <row r="2583">
          <cell r="A2583" t="str">
            <v>73991/003</v>
          </cell>
          <cell r="B2583" t="str">
            <v>PISO CIMENTADO LISO (QUEIMADO), TRACO 1:3 (CIMENTO E AREIA), ESPESSURA3,0CM, PREPARO MECANICO, INCLUSO ADITIVO IMPERMEABILIZANTE</v>
          </cell>
          <cell r="C2583" t="str">
            <v>M2</v>
          </cell>
          <cell r="D2583">
            <v>28.45</v>
          </cell>
        </row>
        <row r="2584">
          <cell r="A2584" t="str">
            <v>73991/004</v>
          </cell>
          <cell r="B2584" t="str">
            <v>PISO CIMENTADO LISO (QUEIMADO), TRACO 1:3 (CIMENTO E AREIA), ESPESSURA1,5 CM, PREPARO MECANICO, INCLUSO ADITIVO IMPERMEABILIZANTE</v>
          </cell>
          <cell r="C2584" t="str">
            <v>M2</v>
          </cell>
          <cell r="D2584">
            <v>20.440000000000001</v>
          </cell>
        </row>
        <row r="2585">
          <cell r="A2585">
            <v>74079</v>
          </cell>
          <cell r="B2585" t="str">
            <v>CIMENTADO LISO QUEIMADO E=2CM C/JUNTA BATIDA CIM/AREIA 1:3</v>
          </cell>
          <cell r="C2585" t="str">
            <v/>
          </cell>
          <cell r="D2585" t="str">
            <v/>
          </cell>
        </row>
        <row r="2586">
          <cell r="A2586" t="str">
            <v>74079/001</v>
          </cell>
          <cell r="B2586" t="str">
            <v>PISO CIMENTADO LISO (QUEIMADO) TRACO 1:4 (CIMENTO E AREIA), ESPESSURA2,0CM, PREPARO MANUAL, INCLUSO JUNTAS DE DILATACAO</v>
          </cell>
          <cell r="C2586" t="str">
            <v>M2</v>
          </cell>
          <cell r="D2586">
            <v>28.37</v>
          </cell>
        </row>
        <row r="2587">
          <cell r="A2587" t="str">
            <v>74079/002</v>
          </cell>
          <cell r="B2587" t="str">
            <v>CIMENTADO LISO QUEIMADO E=2CM C/JUNTA BATIDA CIM/AREIA 1:3</v>
          </cell>
          <cell r="C2587" t="str">
            <v>M2</v>
          </cell>
          <cell r="D2587">
            <v>28.42</v>
          </cell>
        </row>
        <row r="2588">
          <cell r="A2588">
            <v>76447</v>
          </cell>
          <cell r="B2588" t="str">
            <v>PISO CIMENTADO LISO</v>
          </cell>
          <cell r="C2588" t="str">
            <v/>
          </cell>
          <cell r="D2588" t="str">
            <v/>
          </cell>
        </row>
        <row r="2589">
          <cell r="A2589" t="str">
            <v>76447/001</v>
          </cell>
          <cell r="B2589" t="str">
            <v>PISO CIMENTADO LISO C/CIM/AREIA MEDIA PENEIRADA 1:3 E=2,5CM PREPARO C/BETONEIRA</v>
          </cell>
          <cell r="C2589" t="str">
            <v>M2</v>
          </cell>
          <cell r="D2589">
            <v>23.48</v>
          </cell>
        </row>
        <row r="2590">
          <cell r="A2590">
            <v>76448</v>
          </cell>
          <cell r="B2590" t="str">
            <v>CIMENTADO RUSTICO E=1,5CM CIMENTO/AREIA 1:4</v>
          </cell>
          <cell r="C2590" t="str">
            <v/>
          </cell>
          <cell r="D2590" t="str">
            <v/>
          </cell>
        </row>
        <row r="2591">
          <cell r="A2591" t="str">
            <v>76448/001</v>
          </cell>
          <cell r="B2591" t="str">
            <v>CIMENTADO RUSTICO E=1,5CM, COM ARGAMASSA CIMENTO/AREIA 1:4, PREPARO MANUAL</v>
          </cell>
          <cell r="C2591" t="str">
            <v>M2</v>
          </cell>
          <cell r="D2591">
            <v>17.73</v>
          </cell>
        </row>
        <row r="2592">
          <cell r="A2592" t="str">
            <v>76448/002</v>
          </cell>
          <cell r="B2592" t="str">
            <v>CIMENTADO RUSTICO E=3,5CM, COM ARGAMASSA CIMENTO/AREIA 1:4, PREPARO MANUAL</v>
          </cell>
          <cell r="C2592" t="str">
            <v>M2</v>
          </cell>
          <cell r="D2592">
            <v>23.39</v>
          </cell>
        </row>
        <row r="2593">
          <cell r="A2593" t="str">
            <v>76448/003</v>
          </cell>
          <cell r="B2593" t="str">
            <v>CIMENTADO RUSTICO E=2,5CM, COM ARGAMASSA CIMENTO/AREIA 1:4, PREPARO MANUAL</v>
          </cell>
          <cell r="C2593" t="str">
            <v>M2</v>
          </cell>
          <cell r="D2593">
            <v>20.56</v>
          </cell>
        </row>
        <row r="2594">
          <cell r="A2594">
            <v>112</v>
          </cell>
          <cell r="B2594" t="str">
            <v>PISO DE MADEIRA</v>
          </cell>
          <cell r="C2594" t="str">
            <v/>
          </cell>
          <cell r="D2594" t="str">
            <v/>
          </cell>
        </row>
        <row r="2595">
          <cell r="A2595">
            <v>72191</v>
          </cell>
          <cell r="B2595" t="str">
            <v>RECOLOCACAO DE TACOS DE MADEIRA, CONSIDERANDO REAPROVEITAMENTO DE MATERIAL</v>
          </cell>
          <cell r="C2595" t="str">
            <v>M2</v>
          </cell>
          <cell r="D2595">
            <v>35.6</v>
          </cell>
        </row>
        <row r="2596">
          <cell r="A2596">
            <v>72192</v>
          </cell>
          <cell r="B2596" t="str">
            <v>RECOLOCACAO DE ASSOALHO DE MADEIRA, CONSIDERANDO REAPROVEITAMENTO DO MATERIAL</v>
          </cell>
          <cell r="C2596" t="str">
            <v>M2</v>
          </cell>
          <cell r="D2596">
            <v>9.6199999999999992</v>
          </cell>
        </row>
        <row r="2597">
          <cell r="A2597">
            <v>72193</v>
          </cell>
          <cell r="B2597" t="str">
            <v>RECOLOCACAO DE ASSOALHO DE MADEIRA E VIGAMENTO, CONSIDERANDO REAPROVEITAMENTO DO MATERIAL</v>
          </cell>
          <cell r="C2597" t="str">
            <v>M2</v>
          </cell>
          <cell r="D2597">
            <v>25.48</v>
          </cell>
        </row>
        <row r="2598">
          <cell r="A2598">
            <v>73655</v>
          </cell>
          <cell r="B2598" t="str">
            <v>PISO EM TABUA DE MADEIRA DE LEI 1A, ESPESSURA 2,5CM, FIXADO EM PECAS DE MADEIRA</v>
          </cell>
          <cell r="C2598" t="str">
            <v>M2</v>
          </cell>
          <cell r="D2598">
            <v>82.62</v>
          </cell>
        </row>
        <row r="2599">
          <cell r="A2599">
            <v>73734</v>
          </cell>
          <cell r="B2599" t="str">
            <v>PISO EM MADEIRA</v>
          </cell>
          <cell r="C2599" t="str">
            <v/>
          </cell>
          <cell r="D2599" t="str">
            <v/>
          </cell>
        </row>
        <row r="2600">
          <cell r="A2600" t="str">
            <v>73734/001</v>
          </cell>
          <cell r="B2600" t="str">
            <v>PISO EM TACO DE MADEIRA 7X21CM, ASSENTADO COM ARGAMASSA TRACO 1:4 (CIMENTO E AREIA)</v>
          </cell>
          <cell r="C2600" t="str">
            <v>M2</v>
          </cell>
          <cell r="D2600">
            <v>67.73</v>
          </cell>
        </row>
        <row r="2601">
          <cell r="A2601">
            <v>113</v>
          </cell>
          <cell r="B2601" t="str">
            <v>PISO CERAMICO</v>
          </cell>
          <cell r="C2601" t="str">
            <v/>
          </cell>
          <cell r="D2601" t="str">
            <v/>
          </cell>
        </row>
        <row r="2602">
          <cell r="A2602">
            <v>6060</v>
          </cell>
          <cell r="B2602" t="str">
            <v>PISO EM CERAMICA ESMALTADA 20X30CM P/PISO, PEI-4, 1ª QUALIDADE, C/ARGCOLANTE INCL. REJUNTE C/CIMENTO BRANCO, CONSIDERANDO 5% DE PERDAS PARA A CERÂMICA</v>
          </cell>
          <cell r="C2602" t="str">
            <v>M2</v>
          </cell>
          <cell r="D2602">
            <v>23.3</v>
          </cell>
        </row>
        <row r="2603">
          <cell r="A2603">
            <v>73629</v>
          </cell>
          <cell r="B2603" t="str">
            <v>PISO EM LADRILHO HIDRAULICO 20X20CM, ASSENTADO COM ARGAMASSA COLANTE</v>
          </cell>
          <cell r="C2603" t="str">
            <v>M2</v>
          </cell>
          <cell r="D2603">
            <v>36.31</v>
          </cell>
        </row>
        <row r="2604">
          <cell r="A2604">
            <v>73829</v>
          </cell>
          <cell r="B2604" t="str">
            <v>CERAMICA P/PISO EXTRA/1A. PORTOBELLO/ELIANE/GAIL OU SIMILAR (15X15)-220307</v>
          </cell>
          <cell r="C2604" t="str">
            <v/>
          </cell>
          <cell r="D2604" t="str">
            <v/>
          </cell>
        </row>
        <row r="2605">
          <cell r="A2605" t="str">
            <v>73829/001</v>
          </cell>
          <cell r="B2605" t="str">
            <v>PISO EM CERAMICA ESMALTADA 1A PEI-V, PADRAO MEDIO, ASSENTADA COM ARGAMASSA COLANTE</v>
          </cell>
          <cell r="C2605" t="str">
            <v>M2</v>
          </cell>
          <cell r="D2605">
            <v>44.81</v>
          </cell>
        </row>
        <row r="2606">
          <cell r="A2606">
            <v>73946</v>
          </cell>
          <cell r="B2606" t="str">
            <v>PISO CERAMICO ESMALT LINHA POPULAR, ASSENT. C/ARG.COLANTE, INCL REJUNT(NAO INCLUI REGULARIZACAO DE BASE E RODAPE)</v>
          </cell>
          <cell r="C2606" t="str">
            <v/>
          </cell>
          <cell r="D2606" t="str">
            <v/>
          </cell>
        </row>
        <row r="2607">
          <cell r="A2607" t="str">
            <v>73946/001</v>
          </cell>
          <cell r="B2607" t="str">
            <v>PISO EM CERAMICA ESMALTADA LINHA POPULAR PEI-4, ASSENTADA COM ARGAMASSA COLANTE, COM REJUNTAMENTO EM CIMENTO BRANCO</v>
          </cell>
          <cell r="C2607" t="str">
            <v>M2</v>
          </cell>
          <cell r="D2607">
            <v>21.59</v>
          </cell>
        </row>
        <row r="2608">
          <cell r="A2608">
            <v>74108</v>
          </cell>
          <cell r="B2608" t="str">
            <v>PISO CERAMICO 30X30CM CIMENTO/CAL/AREIA 1:2:6 TP GRES/STO ANTONIO/TERRAGRES OU SIMILAR</v>
          </cell>
          <cell r="C2608" t="str">
            <v/>
          </cell>
          <cell r="D2608" t="str">
            <v/>
          </cell>
        </row>
        <row r="2609">
          <cell r="A2609" t="str">
            <v>74108/001</v>
          </cell>
          <cell r="B2609" t="str">
            <v>PISO CERAMICO GRES 1A PEI-4 30X30CM, ASSENTADO COM ARGAMASSA TRACO 1:4(CIMENTO E AREIA) PREPARO MANUAL, COM REJUNTE EM CIMENTO COMUM</v>
          </cell>
          <cell r="C2609" t="str">
            <v>M2</v>
          </cell>
          <cell r="D2609">
            <v>30.99</v>
          </cell>
        </row>
        <row r="2610">
          <cell r="A2610">
            <v>115</v>
          </cell>
          <cell r="B2610" t="str">
            <v>PISO DE PEDRA</v>
          </cell>
          <cell r="C2610" t="str">
            <v/>
          </cell>
          <cell r="D2610" t="str">
            <v/>
          </cell>
        </row>
        <row r="2611">
          <cell r="A2611">
            <v>73743</v>
          </cell>
          <cell r="B2611" t="str">
            <v>PISO EM PEDRA</v>
          </cell>
          <cell r="C2611" t="str">
            <v/>
          </cell>
          <cell r="D2611" t="str">
            <v/>
          </cell>
        </row>
        <row r="2612">
          <cell r="A2612" t="str">
            <v>73743/001</v>
          </cell>
          <cell r="B2612" t="str">
            <v>PISO EM PEDRA SÃO TOME 20X40CM, ASSENTADA COM ARGAMASSA DE CIMENTO E AREIA, COM REJUNTAMENTO EM CIMENTO BRANCO</v>
          </cell>
          <cell r="C2612" t="str">
            <v>M2</v>
          </cell>
          <cell r="D2612">
            <v>94.71</v>
          </cell>
        </row>
        <row r="2613">
          <cell r="A2613">
            <v>73818</v>
          </cell>
          <cell r="B2613" t="str">
            <v>PAVIMENTACAO C/PEDRISCO S/COMPACTACAO E=5CM -11209</v>
          </cell>
          <cell r="C2613" t="str">
            <v/>
          </cell>
          <cell r="D2613" t="str">
            <v/>
          </cell>
        </row>
        <row r="2614">
          <cell r="A2614" t="str">
            <v>73818/001</v>
          </cell>
          <cell r="B2614" t="str">
            <v>PAVIMENTACAO EM PEDRISCO, ESPESSURA 5CM</v>
          </cell>
          <cell r="C2614" t="str">
            <v>M2</v>
          </cell>
          <cell r="D2614">
            <v>6.57</v>
          </cell>
        </row>
        <row r="2615">
          <cell r="A2615">
            <v>73921</v>
          </cell>
          <cell r="B2615" t="str">
            <v>PISO PEDRA</v>
          </cell>
          <cell r="C2615" t="str">
            <v/>
          </cell>
          <cell r="D2615" t="str">
            <v/>
          </cell>
        </row>
        <row r="2616">
          <cell r="A2616" t="str">
            <v>73921/001</v>
          </cell>
          <cell r="B2616" t="str">
            <v>PISO EM PEDRA PORTUGUESA 50% BRANCA 50% PRETA, ASSENTADA SOBRE BASE DESAIBRO, COM REJUNTAMENTO EM CIMENTO BRANCO</v>
          </cell>
          <cell r="C2616" t="str">
            <v>M2</v>
          </cell>
          <cell r="D2616">
            <v>45.02</v>
          </cell>
        </row>
        <row r="2617">
          <cell r="A2617" t="str">
            <v>73921/002</v>
          </cell>
          <cell r="B2617" t="str">
            <v>PISO EM PEDRA ARDOSIA, 40X40CM, ESPESSURA 1CM, ASSENTADA COM ARGAMASSACOLANTE, COM REJUNTE EM CIMENTO COMUM</v>
          </cell>
          <cell r="C2617" t="str">
            <v>M2</v>
          </cell>
          <cell r="D2617">
            <v>19.57</v>
          </cell>
        </row>
        <row r="2618">
          <cell r="A2618">
            <v>73957</v>
          </cell>
          <cell r="B2618" t="str">
            <v>PISOS DE PEDRA PORTUGUESA, ARENITO E ARDOSIA</v>
          </cell>
          <cell r="C2618" t="str">
            <v/>
          </cell>
          <cell r="D2618" t="str">
            <v/>
          </cell>
        </row>
        <row r="2619">
          <cell r="A2619" t="str">
            <v>73957/001</v>
          </cell>
          <cell r="B2619" t="str">
            <v>RECOMPOSICAO DE PISO EM PEDRA PORTUGUESA, ASSENTADA SOBRE ARGAMASSA SECA TRACO 1:5 (CIMENTO E SAIBRO), COM REJUNTE EM CIMENTO COMUM, COM APROVEITAMENTO DA PEDRA</v>
          </cell>
          <cell r="C2619" t="str">
            <v>M2</v>
          </cell>
          <cell r="D2619">
            <v>38.36</v>
          </cell>
        </row>
        <row r="2620">
          <cell r="A2620">
            <v>74160</v>
          </cell>
          <cell r="B2620" t="str">
            <v>PISO EM PEDRA ARDOSIA, E = 1,00 CM</v>
          </cell>
          <cell r="C2620" t="str">
            <v/>
          </cell>
          <cell r="D2620" t="str">
            <v/>
          </cell>
        </row>
        <row r="2621">
          <cell r="A2621" t="str">
            <v>74160/001</v>
          </cell>
          <cell r="B2621" t="str">
            <v>PISO EM PEDRA ARDOSIA IRREGULAR, ESPESSURA 1CM, ASSENTADA COM ARGAMASSA TRACO 1:0,5:5 (CIMENTO, CAL E AREIA), COM REJUNTE EM CIMENTO BRANCO</v>
          </cell>
          <cell r="C2621" t="str">
            <v>M2</v>
          </cell>
          <cell r="D2621">
            <v>23.36</v>
          </cell>
        </row>
        <row r="2622">
          <cell r="A2622">
            <v>74235</v>
          </cell>
          <cell r="B2622" t="str">
            <v>PISOS DE PEDRA PORTUGUESA ARENITO E ARDOSIA</v>
          </cell>
          <cell r="C2622" t="str">
            <v/>
          </cell>
          <cell r="D2622" t="str">
            <v/>
          </cell>
        </row>
        <row r="2623">
          <cell r="A2623" t="str">
            <v>74235/001</v>
          </cell>
          <cell r="B2623" t="str">
            <v>PISO EM PEDRA PORTUGUESA 60% BRANCA 40% PRETA, ASSENTADA EM ARGAMASSATRACO 1:5 (CIMENTO E SAIBRO), INCLUSO ACERTO DO TERRENO</v>
          </cell>
          <cell r="C2623" t="str">
            <v>M2</v>
          </cell>
          <cell r="D2623">
            <v>55.01</v>
          </cell>
        </row>
        <row r="2624">
          <cell r="A2624">
            <v>116</v>
          </cell>
          <cell r="B2624" t="str">
            <v>PISO VINILICO/BORRACHA</v>
          </cell>
          <cell r="C2624" t="str">
            <v/>
          </cell>
          <cell r="D2624" t="str">
            <v/>
          </cell>
        </row>
        <row r="2625">
          <cell r="A2625">
            <v>72185</v>
          </cell>
          <cell r="B2625" t="str">
            <v>PISO VINILICO SEMIFLEXIVEL PADRAO LISO, ESPESSURA 2MM, FIXADO COM COLA</v>
          </cell>
          <cell r="C2625" t="str">
            <v>M2</v>
          </cell>
          <cell r="D2625">
            <v>41.02</v>
          </cell>
        </row>
        <row r="2626">
          <cell r="A2626">
            <v>72186</v>
          </cell>
          <cell r="B2626" t="str">
            <v>PISO VINILICO SEMIFLEXIVEL PADRAO LISO, ESPESSURA 3,2MM, FIXADO COM COLA</v>
          </cell>
          <cell r="C2626" t="str">
            <v>M2</v>
          </cell>
          <cell r="D2626">
            <v>66.150000000000006</v>
          </cell>
        </row>
        <row r="2627">
          <cell r="A2627">
            <v>72187</v>
          </cell>
          <cell r="B2627" t="str">
            <v>PISO DE BORRACHA FRISADO, ESPESSURA 7MM, ASSENTADO COM ARGAMASSA TRACO1:3 (CIMENTO E AREIA)</v>
          </cell>
          <cell r="C2627" t="str">
            <v>M2</v>
          </cell>
          <cell r="D2627">
            <v>117.46</v>
          </cell>
        </row>
        <row r="2628">
          <cell r="A2628">
            <v>72188</v>
          </cell>
          <cell r="B2628" t="str">
            <v>PISO DE BORRACHA PASTILHADO, ESPESSURA 7MM, ASSENTADO COM ARGAMASSA TRACO 1:3 (CIMENTO E AREIA)</v>
          </cell>
          <cell r="C2628" t="str">
            <v>M2</v>
          </cell>
          <cell r="D2628">
            <v>157.54</v>
          </cell>
        </row>
        <row r="2629">
          <cell r="A2629">
            <v>73876</v>
          </cell>
          <cell r="B2629" t="str">
            <v>PLURIGOMA</v>
          </cell>
          <cell r="C2629" t="str">
            <v/>
          </cell>
          <cell r="D2629" t="str">
            <v/>
          </cell>
        </row>
        <row r="2630">
          <cell r="A2630" t="str">
            <v>73876/001</v>
          </cell>
          <cell r="B2630" t="str">
            <v>PISO EM BORRACHA SINTETICA ESPESSURA 7MM, PASTILHADO, ASSENTADO EM COLA</v>
          </cell>
          <cell r="C2630" t="str">
            <v>M2</v>
          </cell>
          <cell r="D2630">
            <v>114.66</v>
          </cell>
        </row>
        <row r="2631">
          <cell r="A2631">
            <v>117</v>
          </cell>
          <cell r="B2631" t="str">
            <v>PISO DE ALTA RESISTENCIA</v>
          </cell>
          <cell r="C2631" t="str">
            <v/>
          </cell>
          <cell r="D2631" t="str">
            <v/>
          </cell>
        </row>
        <row r="2632">
          <cell r="A2632">
            <v>72136</v>
          </cell>
          <cell r="B2632" t="str">
            <v>PISO INDUSTRIAL ALTA RESISTENCIA ESPESSURA 8MM, INCLUSO JUNTAS DE DILATACAO PLASTICAS E POLIMENTO MECANIZADO</v>
          </cell>
          <cell r="C2632" t="str">
            <v>M2</v>
          </cell>
          <cell r="D2632">
            <v>42.97</v>
          </cell>
        </row>
        <row r="2633">
          <cell r="A2633">
            <v>72137</v>
          </cell>
          <cell r="B2633" t="str">
            <v>PISO INDUSTRIAL ALTA RESISTENCIA ESPESSURA 12MM, INCLUSO JUNTAS DE DILATACAO PLASTICAS E POLIMENTO MECANIZADO</v>
          </cell>
          <cell r="C2633" t="str">
            <v>M2</v>
          </cell>
          <cell r="D2633">
            <v>53.57</v>
          </cell>
        </row>
        <row r="2634">
          <cell r="A2634">
            <v>72815</v>
          </cell>
          <cell r="B2634" t="str">
            <v>PISO COM REVESTIMENTO EPOXI</v>
          </cell>
          <cell r="C2634" t="str">
            <v>M2</v>
          </cell>
          <cell r="D2634">
            <v>25.63</v>
          </cell>
        </row>
        <row r="2635">
          <cell r="A2635">
            <v>118</v>
          </cell>
          <cell r="B2635" t="str">
            <v>PISO GRANILITE/MARMORITE</v>
          </cell>
          <cell r="C2635" t="str">
            <v/>
          </cell>
          <cell r="D2635" t="str">
            <v/>
          </cell>
        </row>
        <row r="2636">
          <cell r="A2636">
            <v>9691</v>
          </cell>
          <cell r="B2636" t="str">
            <v>PISO EM GRANILITE BRANCO, INCLUSO JUNTAS DE DILATACAO PLASTICAS E POLIMENTO MECANIZADO</v>
          </cell>
          <cell r="C2636" t="str">
            <v>M2</v>
          </cell>
          <cell r="D2636">
            <v>56.48</v>
          </cell>
        </row>
        <row r="2637">
          <cell r="A2637">
            <v>119</v>
          </cell>
          <cell r="B2637" t="str">
            <v>PISO DE MARMORE/GRANITO</v>
          </cell>
          <cell r="C2637" t="str">
            <v/>
          </cell>
          <cell r="D2637" t="str">
            <v/>
          </cell>
        </row>
        <row r="2638">
          <cell r="A2638">
            <v>72138</v>
          </cell>
          <cell r="B2638" t="str">
            <v>PISO EM GRANITO BRANCO 50X50CM LEVIGADO ESPESSURA 2CM, ASSENTADO COM ARGAMASSA COLANTE DUPLA COLAGEM, COM REJUNTAMENTO EM CIMENTO BRANCO</v>
          </cell>
          <cell r="C2638" t="str">
            <v>M2</v>
          </cell>
          <cell r="D2638">
            <v>187.17</v>
          </cell>
        </row>
        <row r="2639">
          <cell r="A2639">
            <v>121</v>
          </cell>
          <cell r="B2639" t="str">
            <v>SOLEIRA DE GRANILITE, MARMORITE E OUTROS</v>
          </cell>
          <cell r="C2639" t="str">
            <v/>
          </cell>
          <cell r="D2639" t="str">
            <v/>
          </cell>
        </row>
        <row r="2640">
          <cell r="A2640">
            <v>74159</v>
          </cell>
          <cell r="B2640" t="str">
            <v>SOLEIRA DE ARDOSIA</v>
          </cell>
          <cell r="C2640" t="str">
            <v/>
          </cell>
          <cell r="D2640" t="str">
            <v/>
          </cell>
        </row>
        <row r="2641">
          <cell r="A2641" t="str">
            <v>74159/001</v>
          </cell>
          <cell r="B2641" t="str">
            <v>SOLEIRA EM ARDOSIA, LARGURA 15CM, ASSENTADA COM ARGAMASSA DE CIMENTO EAREIA</v>
          </cell>
          <cell r="C2641" t="str">
            <v>M</v>
          </cell>
          <cell r="D2641">
            <v>11.77</v>
          </cell>
        </row>
        <row r="2642">
          <cell r="A2642">
            <v>74191</v>
          </cell>
          <cell r="B2642" t="str">
            <v>SOLEIRA DE CIMENTO</v>
          </cell>
          <cell r="C2642" t="str">
            <v/>
          </cell>
          <cell r="D2642" t="str">
            <v/>
          </cell>
        </row>
        <row r="2643">
          <cell r="A2643" t="str">
            <v>74191/001</v>
          </cell>
          <cell r="B2643" t="str">
            <v>SOLEIRA DE CIMENTO ALISADO, LARGURA 15CM, COM IMPERMEABILIZANTE</v>
          </cell>
          <cell r="C2643" t="str">
            <v>M</v>
          </cell>
          <cell r="D2643">
            <v>2.33</v>
          </cell>
        </row>
        <row r="2644">
          <cell r="A2644">
            <v>74192</v>
          </cell>
          <cell r="B2644" t="str">
            <v>SOLEIRA DE MARMORITE</v>
          </cell>
          <cell r="C2644" t="str">
            <v/>
          </cell>
          <cell r="D2644" t="str">
            <v/>
          </cell>
        </row>
        <row r="2645">
          <cell r="A2645" t="str">
            <v>74192/001</v>
          </cell>
          <cell r="B2645" t="str">
            <v>SOLEIRA DE MARMORITE PRE-MOLDADA, LARGURA 15CM, ASSENTADA COM ARGAMASSA DE CIMENTO E AREIA</v>
          </cell>
          <cell r="C2645" t="str">
            <v>M</v>
          </cell>
          <cell r="D2645">
            <v>37.33</v>
          </cell>
        </row>
        <row r="2646">
          <cell r="A2646">
            <v>122</v>
          </cell>
          <cell r="B2646" t="str">
            <v>SOLEIRA DE MARMORE/GRANITO</v>
          </cell>
          <cell r="C2646" t="str">
            <v/>
          </cell>
          <cell r="D2646" t="str">
            <v/>
          </cell>
        </row>
        <row r="2647">
          <cell r="A2647">
            <v>74111</v>
          </cell>
          <cell r="B2647" t="str">
            <v>SOLEIRA MARMORE BRANCO</v>
          </cell>
          <cell r="C2647" t="str">
            <v/>
          </cell>
          <cell r="D2647" t="str">
            <v/>
          </cell>
        </row>
        <row r="2648">
          <cell r="A2648" t="str">
            <v>74111/001</v>
          </cell>
          <cell r="B2648" t="str">
            <v>SOLEIRA DE MARMORE BRANCO, LARGURA 5CM, ESPESSURA 3CM, ASSENTADA COM ARGAMASSA COLANTE</v>
          </cell>
          <cell r="C2648" t="str">
            <v>M</v>
          </cell>
          <cell r="D2648">
            <v>29.94</v>
          </cell>
        </row>
        <row r="2649">
          <cell r="A2649">
            <v>130</v>
          </cell>
          <cell r="B2649" t="str">
            <v>RODAPE DE MADEIRA</v>
          </cell>
          <cell r="C2649" t="str">
            <v/>
          </cell>
          <cell r="D2649" t="str">
            <v/>
          </cell>
        </row>
        <row r="2650">
          <cell r="A2650">
            <v>72194</v>
          </cell>
          <cell r="B2650" t="str">
            <v>RECOLOCACAO DE RODAPE DE MADEIRA E CORDAO, CONSIDERANDO REAPROVEITAMENTO DO MATERIAL</v>
          </cell>
          <cell r="C2650" t="str">
            <v>M</v>
          </cell>
          <cell r="D2650">
            <v>7.32</v>
          </cell>
        </row>
        <row r="2651">
          <cell r="A2651">
            <v>73886</v>
          </cell>
          <cell r="B2651" t="str">
            <v>RODAPES DE MADEIRA</v>
          </cell>
          <cell r="C2651" t="str">
            <v/>
          </cell>
          <cell r="D2651" t="str">
            <v/>
          </cell>
        </row>
        <row r="2652">
          <cell r="A2652" t="str">
            <v>73886/001</v>
          </cell>
          <cell r="B2652" t="str">
            <v>RODAPE EM MADEIRA, ALTURA 7CM, FIXADO EM PECAS DE MADEIRA</v>
          </cell>
          <cell r="C2652" t="str">
            <v>M</v>
          </cell>
          <cell r="D2652">
            <v>9.93</v>
          </cell>
        </row>
        <row r="2653">
          <cell r="A2653">
            <v>131</v>
          </cell>
          <cell r="B2653" t="str">
            <v>RODAPE CERAMICO</v>
          </cell>
          <cell r="C2653" t="str">
            <v/>
          </cell>
          <cell r="D2653" t="str">
            <v/>
          </cell>
        </row>
        <row r="2654">
          <cell r="A2654">
            <v>73985</v>
          </cell>
          <cell r="B2654" t="str">
            <v>RODAPE CERAMICA ESMALTADA</v>
          </cell>
          <cell r="C2654" t="str">
            <v/>
          </cell>
          <cell r="D2654" t="str">
            <v/>
          </cell>
        </row>
        <row r="2655">
          <cell r="A2655" t="str">
            <v>73985/001</v>
          </cell>
          <cell r="B2655" t="str">
            <v>RODAPE EM CERAMICA ESMALTADA LINHA POPULAR PEI-4, ASSENTADA COM ARGAMASSA FABRICADA NO LOCAL, COM REJUNTAMENTO EM CIMENTO BRANCO</v>
          </cell>
          <cell r="C2655" t="str">
            <v>M</v>
          </cell>
          <cell r="D2655">
            <v>7.03</v>
          </cell>
        </row>
        <row r="2656">
          <cell r="A2656">
            <v>164</v>
          </cell>
          <cell r="B2656" t="str">
            <v>RODAPE DE MARMORE,GRANITO,MARMORITE,GRANILITE E OUTROS</v>
          </cell>
          <cell r="C2656" t="str">
            <v/>
          </cell>
          <cell r="D2656" t="str">
            <v/>
          </cell>
        </row>
        <row r="2657">
          <cell r="A2657">
            <v>6123</v>
          </cell>
          <cell r="B2657" t="str">
            <v>RODAPE EM ARGAMASSA TRACO 1:0,5:5 (CIMENTO, CAL E AREIA), LARGURA 8CM,PREPARO MECANICO</v>
          </cell>
          <cell r="C2657" t="str">
            <v>M</v>
          </cell>
          <cell r="D2657">
            <v>7.55</v>
          </cell>
        </row>
        <row r="2658">
          <cell r="A2658">
            <v>40904</v>
          </cell>
          <cell r="B2658" t="str">
            <v>RODAPE EM PEDRA ARDOSIA, LARGURA 8CM, ASSENTADA COM ARGAMASSA DE CIMENTO, CAL E AREIA, COM REJUNTAMENTO EM CIMENTO BRANCO</v>
          </cell>
          <cell r="C2658" t="str">
            <v>ML</v>
          </cell>
          <cell r="D2658">
            <v>12.68</v>
          </cell>
        </row>
        <row r="2659">
          <cell r="A2659">
            <v>73630</v>
          </cell>
          <cell r="B2659" t="str">
            <v>RODAPE EM CONCRETO CANTO VIVO, INCLUSO POLIMENTO MECANICO</v>
          </cell>
          <cell r="C2659" t="str">
            <v>M</v>
          </cell>
          <cell r="D2659">
            <v>5.42</v>
          </cell>
        </row>
        <row r="2660">
          <cell r="A2660">
            <v>73742</v>
          </cell>
          <cell r="B2660" t="str">
            <v>RODAPE DE GRANITO</v>
          </cell>
          <cell r="C2660" t="str">
            <v/>
          </cell>
          <cell r="D2660" t="str">
            <v/>
          </cell>
        </row>
        <row r="2661">
          <cell r="A2661" t="str">
            <v>73742/001</v>
          </cell>
          <cell r="B2661" t="str">
            <v>RODAPE EM MARMORE BRANCO, ESPESSURA 7CM</v>
          </cell>
          <cell r="C2661" t="str">
            <v>M</v>
          </cell>
          <cell r="D2661">
            <v>21.39</v>
          </cell>
        </row>
        <row r="2662">
          <cell r="A2662">
            <v>73808</v>
          </cell>
          <cell r="B2662" t="str">
            <v>RODAPE DE ARGAMASSA DE ALTA RESISTENCIA DUBERTON, KORODUR OU SIMILAR,COM 10,0 CM DE ALTURA E COM ACABAMENTO RASPADO</v>
          </cell>
          <cell r="C2662" t="str">
            <v/>
          </cell>
          <cell r="D2662" t="str">
            <v/>
          </cell>
        </row>
        <row r="2663">
          <cell r="A2663" t="str">
            <v>73808/001</v>
          </cell>
          <cell r="B2663" t="str">
            <v>RODAPE EM ARGAMASSA COM AGREGADO DE ALTA RESISTENCIA, ALTURA 10CM</v>
          </cell>
          <cell r="C2663" t="str">
            <v>M</v>
          </cell>
          <cell r="D2663">
            <v>22.63</v>
          </cell>
        </row>
        <row r="2664">
          <cell r="A2664">
            <v>73850</v>
          </cell>
          <cell r="B2664" t="str">
            <v>RODAPE DE MARMORITE</v>
          </cell>
          <cell r="C2664" t="str">
            <v/>
          </cell>
          <cell r="D2664" t="str">
            <v/>
          </cell>
        </row>
        <row r="2665">
          <cell r="A2665" t="str">
            <v>73850/001</v>
          </cell>
          <cell r="B2665" t="str">
            <v>RODAPE EM MARMORITE, ALTURA 10CM</v>
          </cell>
          <cell r="C2665" t="str">
            <v>M</v>
          </cell>
          <cell r="D2665">
            <v>12.64</v>
          </cell>
        </row>
        <row r="2666">
          <cell r="A2666">
            <v>258</v>
          </cell>
          <cell r="B2666" t="str">
            <v>PISO CONCRETO</v>
          </cell>
          <cell r="C2666" t="str">
            <v/>
          </cell>
          <cell r="D2666" t="str">
            <v/>
          </cell>
        </row>
        <row r="2667">
          <cell r="A2667">
            <v>68325</v>
          </cell>
          <cell r="B2667" t="str">
            <v>PISO LAMINADO EM CONCRETO 20 MPA PREPARO MECANICO, ESPESSURA 7CM, INCLUSO SELANTE ELASTICO A BASE DE POLIURETANO</v>
          </cell>
          <cell r="C2667" t="str">
            <v>M2</v>
          </cell>
          <cell r="D2667">
            <v>35.24</v>
          </cell>
        </row>
        <row r="2668">
          <cell r="A2668">
            <v>68333</v>
          </cell>
          <cell r="B2668" t="str">
            <v>PISO EM CONCRETO DESEMPENADO PARA QUADRAS POLIESPORTIVAS PREPARO MECANICO, ESPESSURA 7CM, INCLUSO JUNTAS DE DILATACAO E LASTRO IMPERMEABILIZADO</v>
          </cell>
          <cell r="C2668" t="str">
            <v>M2</v>
          </cell>
          <cell r="D2668">
            <v>30.77</v>
          </cell>
        </row>
        <row r="2669">
          <cell r="A2669">
            <v>72182</v>
          </cell>
          <cell r="B2669" t="str">
            <v>PISO EM CONCRETO PARA QUADRAS POLIESPORTIVAS, CONCRETO PREPARO MECANICO 20MPA, ESPESSURA 7CM, INCLUSO POLIMENTO E JUNTAS EM POLIURETANO 2X2M</v>
          </cell>
          <cell r="C2669" t="str">
            <v>M2</v>
          </cell>
          <cell r="D2669">
            <v>39.119999999999997</v>
          </cell>
        </row>
        <row r="2670">
          <cell r="A2670">
            <v>72183</v>
          </cell>
          <cell r="B2670" t="str">
            <v>PISO EM CONCRETO ESTRUTURAL 20MPA PREPARO MECANICO, COM ARMACAO EM TELA SOLDADA</v>
          </cell>
          <cell r="C2670" t="str">
            <v>M2</v>
          </cell>
          <cell r="D2670">
            <v>54.66</v>
          </cell>
        </row>
        <row r="2671">
          <cell r="A2671">
            <v>72195</v>
          </cell>
          <cell r="B2671" t="str">
            <v>LAJOTA PRE-MOLDADA DE CONCRETO, ESPESSURA 7CM, COM JUNTA EM GRAMA</v>
          </cell>
          <cell r="C2671" t="str">
            <v>M2</v>
          </cell>
          <cell r="D2671">
            <v>35.869999999999997</v>
          </cell>
        </row>
        <row r="2672">
          <cell r="A2672">
            <v>72196</v>
          </cell>
          <cell r="B2672" t="str">
            <v>REBAIXAMENTO DE GUIA DE CONCRETO</v>
          </cell>
          <cell r="C2672" t="str">
            <v>M</v>
          </cell>
          <cell r="D2672">
            <v>14.3</v>
          </cell>
        </row>
        <row r="2673">
          <cell r="A2673">
            <v>74147</v>
          </cell>
          <cell r="B2673" t="str">
            <v>PISO C/BLOKRET H=8CM PRE-FABRICADO, INCLUSIVE COLCHAO AREIA H=6,0CM</v>
          </cell>
          <cell r="C2673" t="str">
            <v/>
          </cell>
          <cell r="D2673" t="str">
            <v/>
          </cell>
        </row>
        <row r="2674">
          <cell r="A2674" t="str">
            <v>74147/001</v>
          </cell>
          <cell r="B2674" t="str">
            <v>PISO EM BLOCO SEXTAVADO 30X30CM, ESPESSURA 8CM, ASSENTADO SOBRE COLCHAO DE AREIA ESPESSURA 6CM</v>
          </cell>
          <cell r="C2674" t="str">
            <v>M2</v>
          </cell>
          <cell r="D2674">
            <v>42.63</v>
          </cell>
        </row>
        <row r="2675">
          <cell r="A2675">
            <v>264</v>
          </cell>
          <cell r="B2675" t="str">
            <v>REGULARIZACAO DE CONTRA-PISOS E OUTRAS SUPERFICIES</v>
          </cell>
          <cell r="C2675" t="str">
            <v/>
          </cell>
          <cell r="D2675" t="str">
            <v/>
          </cell>
        </row>
        <row r="2676">
          <cell r="A2676">
            <v>6051</v>
          </cell>
          <cell r="B2676" t="str">
            <v>REGULARIZACAO DE PISO/BASE EM ARGAMASSA TRACO 1:0,5:5 (CIMENTO, CAL EAREIA), ESPESSURA 2,5CM, PREPARO MECANICO</v>
          </cell>
          <cell r="C2676" t="str">
            <v>M2</v>
          </cell>
          <cell r="D2676">
            <v>11.59</v>
          </cell>
        </row>
        <row r="2677">
          <cell r="A2677">
            <v>73920</v>
          </cell>
          <cell r="B2677" t="str">
            <v>PREPARACAO SUB BASE P/PAVIM EM PEDRA PORTUGUESA</v>
          </cell>
          <cell r="C2677" t="str">
            <v/>
          </cell>
          <cell r="D2677" t="str">
            <v/>
          </cell>
        </row>
        <row r="2678">
          <cell r="A2678" t="str">
            <v>73920/001</v>
          </cell>
          <cell r="B2678" t="str">
            <v>REGULARIZACAO DE PISO/BASE EM ARGAMASSA TRACO 1:3 (CIMENTO E AREIA), ESPESSURA 2,0CM, PREPARO MANUAL</v>
          </cell>
          <cell r="C2678" t="str">
            <v>M2</v>
          </cell>
          <cell r="D2678">
            <v>9.74</v>
          </cell>
        </row>
        <row r="2679">
          <cell r="A2679" t="str">
            <v>73920/002</v>
          </cell>
          <cell r="B2679" t="str">
            <v>REGULARIZACAO DE PISO/BASE EM ARGAMASSA TRACO 1:3 (CIMENTO E AREIA), ESPESSURA 3,0CM, PREPARO MANUAL</v>
          </cell>
          <cell r="C2679" t="str">
            <v>M2</v>
          </cell>
          <cell r="D2679">
            <v>13.82</v>
          </cell>
        </row>
        <row r="2680">
          <cell r="A2680" t="str">
            <v>73920/003</v>
          </cell>
          <cell r="B2680" t="str">
            <v>REGULARIZACAO DE PISO/BASE EM ARGAMASSA TRACO 1:4 (CIMENTO E AREIA), ESPESSURA 3,0CM, PREPARO MANUAL</v>
          </cell>
          <cell r="C2680" t="str">
            <v>M2</v>
          </cell>
          <cell r="D2680">
            <v>12.46</v>
          </cell>
        </row>
        <row r="2681">
          <cell r="A2681" t="str">
            <v>73920/004</v>
          </cell>
          <cell r="B2681" t="str">
            <v>REGULARIZACAO DE PISO/BASE EM ARGAMASSA TRACO 1:5 (CIMENTO E AREIA), ESPESSURA 2,0CM, PREPARO MANUAL</v>
          </cell>
          <cell r="C2681" t="str">
            <v>M2</v>
          </cell>
          <cell r="D2681">
            <v>8.19</v>
          </cell>
        </row>
        <row r="2682">
          <cell r="A2682" t="str">
            <v>73920/005</v>
          </cell>
          <cell r="B2682" t="str">
            <v>REGULARIZACAO DE PISO/BASE EM ARGAMASSA TRACO 1:5 (CIMENTO E AREIA), ESPESSURA 3,0CM, PREPARO MANUAL</v>
          </cell>
          <cell r="C2682" t="str">
            <v>M2</v>
          </cell>
          <cell r="D2682">
            <v>11.49</v>
          </cell>
        </row>
        <row r="2683">
          <cell r="A2683" t="str">
            <v>73920/006</v>
          </cell>
          <cell r="B2683" t="str">
            <v>REGULARIZACAO DE PISO/BASE EM ARGAMASSA TRACO 1:5 (CIMENTO E AREIA), ESPESSURA 5,0CM, PREPARO MANUAL</v>
          </cell>
          <cell r="C2683" t="str">
            <v>M2</v>
          </cell>
          <cell r="D2683">
            <v>19.68</v>
          </cell>
        </row>
        <row r="2684">
          <cell r="A2684">
            <v>73977</v>
          </cell>
          <cell r="B2684" t="str">
            <v>REGULARIZACAO DE BASE C/ARG. 1:3 CIM/AREIA SEM PENEIRAR</v>
          </cell>
          <cell r="C2684" t="str">
            <v/>
          </cell>
          <cell r="D2684" t="str">
            <v/>
          </cell>
        </row>
        <row r="2685">
          <cell r="A2685" t="str">
            <v>73977/001</v>
          </cell>
          <cell r="B2685" t="str">
            <v>REGULARIZACAO DE PISO/BASE EM ARGAMASSA TRACO 1:3 (CIMENTO E AREIA GROSSA SEM PENEIRAR), ESPESSURA 3,0CM, PREPARO MECANICO</v>
          </cell>
          <cell r="C2685" t="str">
            <v>M2</v>
          </cell>
          <cell r="D2685">
            <v>13.32</v>
          </cell>
        </row>
        <row r="2686">
          <cell r="A2686" t="str">
            <v>73977/002</v>
          </cell>
          <cell r="B2686" t="str">
            <v>REGULARIZACAO DE PISO/BASE EM ARGAMASSA TRACO 1:3 (CIMENTO E AREIA GROSSA SEM PENEIRAR), ESPESSURA 5,0CM, PREPARO MECANICO</v>
          </cell>
          <cell r="C2686" t="str">
            <v>M2</v>
          </cell>
          <cell r="D2686">
            <v>19.559999999999999</v>
          </cell>
        </row>
        <row r="2687">
          <cell r="A2687">
            <v>74095</v>
          </cell>
          <cell r="B2687" t="str">
            <v>ACABAMENTO DESEMPOLADO DE LAJE DE CONCRETO</v>
          </cell>
          <cell r="C2687" t="str">
            <v/>
          </cell>
          <cell r="D2687" t="str">
            <v/>
          </cell>
        </row>
        <row r="2688">
          <cell r="A2688" t="str">
            <v>74095/001</v>
          </cell>
          <cell r="B2688" t="str">
            <v>ACABAMENTO DESEMPOLADO DE LAJE DE CONCRETO SIMPLES</v>
          </cell>
          <cell r="C2688" t="str">
            <v>M2</v>
          </cell>
          <cell r="D2688">
            <v>6.75</v>
          </cell>
        </row>
        <row r="2689">
          <cell r="A2689">
            <v>299</v>
          </cell>
          <cell r="B2689" t="str">
            <v>LASTROS (AREIA, BRITA, CASCALHO ETC)</v>
          </cell>
          <cell r="C2689" t="str">
            <v/>
          </cell>
          <cell r="D2689" t="str">
            <v/>
          </cell>
        </row>
        <row r="2690">
          <cell r="A2690">
            <v>73907</v>
          </cell>
          <cell r="B2690" t="str">
            <v>CONTRAPISO/LASTRO CONCRETO</v>
          </cell>
          <cell r="C2690" t="str">
            <v/>
          </cell>
          <cell r="D2690" t="str">
            <v/>
          </cell>
        </row>
        <row r="2691">
          <cell r="A2691" t="str">
            <v>73907/001</v>
          </cell>
          <cell r="B2691" t="str">
            <v>LASTRO DE CONCRETO TRACO 1:2,5:5, ESPESSURA 8CM, PREPARO MECANICO</v>
          </cell>
          <cell r="C2691" t="str">
            <v>M2</v>
          </cell>
          <cell r="D2691">
            <v>32.99</v>
          </cell>
        </row>
        <row r="2692">
          <cell r="A2692" t="str">
            <v>73907/002</v>
          </cell>
          <cell r="B2692" t="str">
            <v>LASTRO DE CONCRETO TRACO 1:2,5:5, ESPESSURA 7CM, PREPARO MECANICO</v>
          </cell>
          <cell r="C2692" t="str">
            <v>M2</v>
          </cell>
          <cell r="D2692">
            <v>29.15</v>
          </cell>
        </row>
        <row r="2693">
          <cell r="A2693" t="str">
            <v>73907/003</v>
          </cell>
          <cell r="B2693" t="str">
            <v>CONTRAPISO/LASTRO CONCRETO 1:3:6 S/BETONEIRA E=5CM</v>
          </cell>
          <cell r="C2693" t="str">
            <v>M2</v>
          </cell>
          <cell r="D2693">
            <v>21.47</v>
          </cell>
        </row>
        <row r="2694">
          <cell r="A2694" t="str">
            <v>73907/004</v>
          </cell>
          <cell r="B2694" t="str">
            <v>LASTRO DE CONCRETO TRACO 1:2,5:5, ESPESSURA 3CM, PREPARO MECANICO</v>
          </cell>
          <cell r="C2694" t="str">
            <v>M2</v>
          </cell>
          <cell r="D2694">
            <v>13.79</v>
          </cell>
        </row>
        <row r="2695">
          <cell r="A2695" t="str">
            <v>73907/005</v>
          </cell>
          <cell r="B2695" t="str">
            <v>LASTRO DE CONCRETO TRACO 1:3:5, ESPESSURA 7CM, PREPARO MECANICO</v>
          </cell>
          <cell r="C2695" t="str">
            <v>M2</v>
          </cell>
          <cell r="D2695">
            <v>28.4</v>
          </cell>
        </row>
        <row r="2696">
          <cell r="A2696" t="str">
            <v>73907/006</v>
          </cell>
          <cell r="B2696" t="str">
            <v>LASTRO DE CONCRETO TRACO 1:4:8, ESPESSURA 3CM, PREPARO MECANICO</v>
          </cell>
          <cell r="C2696" t="str">
            <v>M2</v>
          </cell>
          <cell r="D2696">
            <v>12.84</v>
          </cell>
        </row>
        <row r="2697">
          <cell r="A2697" t="str">
            <v>73907/007</v>
          </cell>
          <cell r="B2697" t="str">
            <v>LASTRO DE CONCRETO TRACO 1:3:5, ESPESSURA 5CM, PREPARO MECANICO</v>
          </cell>
          <cell r="C2697" t="str">
            <v>M2</v>
          </cell>
          <cell r="D2697">
            <v>20.94</v>
          </cell>
        </row>
        <row r="2698">
          <cell r="A2698" t="str">
            <v>73907/008</v>
          </cell>
          <cell r="B2698" t="str">
            <v>LASTRO DE CONCRETO TRACO 1:3:5, ESPESSURA 8CM, PREPARO MECANICO</v>
          </cell>
          <cell r="C2698" t="str">
            <v>M2</v>
          </cell>
          <cell r="D2698">
            <v>32.130000000000003</v>
          </cell>
        </row>
        <row r="2699">
          <cell r="A2699" t="str">
            <v>73907/009</v>
          </cell>
          <cell r="B2699" t="str">
            <v>LASTRO DE CONCRETO TRACO 1:3:5, ESPESSURA 3CM, PREPARO MECANICO</v>
          </cell>
          <cell r="C2699" t="str">
            <v>M2</v>
          </cell>
          <cell r="D2699">
            <v>13.47</v>
          </cell>
        </row>
        <row r="2700">
          <cell r="A2700" t="str">
            <v>73907/010</v>
          </cell>
          <cell r="B2700" t="str">
            <v>LASTRO DE CONCRETO TRACO 1:3:5, ESPESSURA 10CM</v>
          </cell>
          <cell r="C2700" t="str">
            <v>M2</v>
          </cell>
          <cell r="D2700">
            <v>39.6</v>
          </cell>
        </row>
        <row r="2701">
          <cell r="A2701" t="str">
            <v>73907/011</v>
          </cell>
          <cell r="B2701" t="str">
            <v>LASTRO DE CONCRETO TRACO 1:4:8, ESPESSURA 10CM, PREPARO MECANICO</v>
          </cell>
          <cell r="C2701" t="str">
            <v>M2</v>
          </cell>
          <cell r="D2701">
            <v>37.49</v>
          </cell>
        </row>
        <row r="2702">
          <cell r="A2702" t="str">
            <v>73907/012</v>
          </cell>
          <cell r="B2702" t="str">
            <v>LASTRO DE CONCRETO TRACO 1:2,5:5, ESPESSURA 10CM, PREPARO MECANICO</v>
          </cell>
          <cell r="C2702" t="str">
            <v>M2</v>
          </cell>
          <cell r="D2702">
            <v>40.67</v>
          </cell>
        </row>
        <row r="2703">
          <cell r="A2703">
            <v>73919</v>
          </cell>
          <cell r="B2703" t="str">
            <v>CONTRAPISO ARGAMASSA CIMENTO/AREIA</v>
          </cell>
          <cell r="C2703" t="str">
            <v/>
          </cell>
          <cell r="D2703" t="str">
            <v/>
          </cell>
        </row>
        <row r="2704">
          <cell r="A2704" t="str">
            <v>73919/001</v>
          </cell>
          <cell r="B2704" t="str">
            <v>CONTRAPISO EM ARGAMASSA TRACO 1:4 (CIMENTO E AREIA), ESPESSURA 6CM, PREPARO MANUAL</v>
          </cell>
          <cell r="C2704" t="str">
            <v>M2</v>
          </cell>
          <cell r="D2704">
            <v>25.71</v>
          </cell>
        </row>
        <row r="2705">
          <cell r="A2705" t="str">
            <v>73919/002</v>
          </cell>
          <cell r="B2705" t="str">
            <v>CONTRAPISO EM ARGAMASSA TRACO 1:4 (CIMENTO E AREIA), ESPESSURA 5CM, PREPARO MANUAL</v>
          </cell>
          <cell r="C2705" t="str">
            <v>M2</v>
          </cell>
          <cell r="D2705">
            <v>21.29</v>
          </cell>
        </row>
        <row r="2706">
          <cell r="A2706" t="str">
            <v>73919/003</v>
          </cell>
          <cell r="B2706" t="str">
            <v>CONTRAPISO EM ARGAMASSA TRACO 1:4 (CIMENTO E AREIA), ESPESSURA 4CM, PREPARO MANUAL</v>
          </cell>
          <cell r="C2706" t="str">
            <v>M2</v>
          </cell>
          <cell r="D2706">
            <v>16.87</v>
          </cell>
        </row>
        <row r="2707">
          <cell r="A2707" t="str">
            <v>73919/004</v>
          </cell>
          <cell r="B2707" t="str">
            <v>CONTRAPISO EM ARGAMASSA TRACO 1:4 (CIMENTO E AREIA), ESPESSURA 7CM, PREPARO MANUAL</v>
          </cell>
          <cell r="C2707" t="str">
            <v>M2</v>
          </cell>
          <cell r="D2707">
            <v>28.54</v>
          </cell>
        </row>
        <row r="2708">
          <cell r="A2708" t="str">
            <v>73919/005</v>
          </cell>
          <cell r="B2708" t="str">
            <v>CONTRAPISO EM ARGAMASSA TRACO 1:3 (CIMENTO E AREIA), INTERNO SOBRE LAJE, ADERIDO, ESPESSURA 2,5CM, PREPARO MECANICO</v>
          </cell>
          <cell r="C2708" t="str">
            <v>M2</v>
          </cell>
          <cell r="D2708">
            <v>16.37</v>
          </cell>
        </row>
        <row r="2709">
          <cell r="A2709" t="str">
            <v>73919/006</v>
          </cell>
          <cell r="B2709" t="str">
            <v>CONTRAPISO EM ARGAMASSA TRACO 1:4 (CIMENTO E AREIA), INTERNO SOBRE LAJE, ADERIDO, ESPESSURA 2,5CM, PREPARO MECANICO</v>
          </cell>
          <cell r="C2709" t="str">
            <v>M2</v>
          </cell>
          <cell r="D2709">
            <v>15.94</v>
          </cell>
        </row>
        <row r="2710">
          <cell r="A2710" t="str">
            <v>73919/007</v>
          </cell>
          <cell r="B2710" t="str">
            <v>CONTRAPISO EM ARGAMASSA TRACO 1:5 (CIMENTO E AREIA), INTERNO SOBRE LAJE, ADERIDO, ESPESSURA 2,5CM, PREPARO MECANICO</v>
          </cell>
          <cell r="C2710" t="str">
            <v>M2</v>
          </cell>
          <cell r="D2710">
            <v>15.18</v>
          </cell>
        </row>
        <row r="2711">
          <cell r="A2711" t="str">
            <v>73919/008</v>
          </cell>
          <cell r="B2711" t="str">
            <v>CONTRAPISO EM ARGAMASSA TRACO 1:6 (CIMENTO E AREIA), INTERNO SOBRE LAJE, ADERIDO, ESPESSURA 2,5CM, PREPARO MECANICO</v>
          </cell>
          <cell r="C2711" t="str">
            <v>M2</v>
          </cell>
          <cell r="D2711">
            <v>14.65</v>
          </cell>
        </row>
        <row r="2712">
          <cell r="A2712" t="str">
            <v>73919/009</v>
          </cell>
          <cell r="B2712" t="str">
            <v>CONTRAPISO EM ARGAMASSA TRACO 1:4 (CIMENTO E AREIA), INTERNO SOBRE LAJE, NAO ADERIDO, ESPESSURA 3,5CM, PREPARO MECANICO</v>
          </cell>
          <cell r="C2712" t="str">
            <v>M2</v>
          </cell>
          <cell r="D2712">
            <v>20.55</v>
          </cell>
        </row>
        <row r="2713">
          <cell r="A2713" t="str">
            <v>73919/010</v>
          </cell>
          <cell r="B2713" t="str">
            <v>CONTRAPISO EM ARGAMASSA TRACO 1:5 (CIMENTO E AREIA), INTERNO SOBRE LAJE, NAO ADERIDO, ESPESSURA 3,5CM, PREPARO MECANICO</v>
          </cell>
          <cell r="C2713" t="str">
            <v>M2</v>
          </cell>
          <cell r="D2713">
            <v>19.53</v>
          </cell>
        </row>
        <row r="2714">
          <cell r="A2714" t="str">
            <v>73919/011</v>
          </cell>
          <cell r="B2714" t="str">
            <v>CONTRAPISO EM ARGAMASSA TRACO 1:6 (CIMENTO E AREIA), INTERNO SOBRE LAJE, NAO ADERIDO, ESPESSURA 3,5CM, PREPARO MECANICO</v>
          </cell>
          <cell r="C2714" t="str">
            <v>M2</v>
          </cell>
          <cell r="D2714">
            <v>18.82</v>
          </cell>
        </row>
        <row r="2715">
          <cell r="A2715">
            <v>73981</v>
          </cell>
          <cell r="B2715" t="str">
            <v>LASTRO DE CONCRETO MAGRO</v>
          </cell>
          <cell r="C2715" t="str">
            <v/>
          </cell>
          <cell r="D2715" t="str">
            <v/>
          </cell>
        </row>
        <row r="2716">
          <cell r="A2716" t="str">
            <v>73981/001</v>
          </cell>
          <cell r="B2716" t="str">
            <v>LASTRO DE CONCRETO TRACO 1:4:8, ESPESSURA 7CM, PREPARO MECANICO</v>
          </cell>
          <cell r="C2716" t="str">
            <v>M2</v>
          </cell>
          <cell r="D2716">
            <v>26.92</v>
          </cell>
        </row>
        <row r="2717">
          <cell r="A2717" t="str">
            <v>73981/002</v>
          </cell>
          <cell r="B2717" t="str">
            <v>LASTRO DE CONCRETO TRACO 1:4:8, ESPESSURA 5CM, PREPARO MECANICO</v>
          </cell>
          <cell r="C2717" t="str">
            <v>M2</v>
          </cell>
          <cell r="D2717">
            <v>19.88</v>
          </cell>
        </row>
        <row r="2718">
          <cell r="A2718" t="str">
            <v>73981/003</v>
          </cell>
          <cell r="B2718" t="str">
            <v>LASTRO DE CONCRETO TRACO 1:4:8, ESPESSURA 8CM, PREPARO MECANICO</v>
          </cell>
          <cell r="C2718" t="str">
            <v>M2</v>
          </cell>
          <cell r="D2718">
            <v>30.45</v>
          </cell>
        </row>
        <row r="2719">
          <cell r="A2719">
            <v>74048</v>
          </cell>
          <cell r="B2719" t="str">
            <v>CONTRAPISO/LASTRO CONCRETO C/IMPERMEABILIZACAO</v>
          </cell>
          <cell r="C2719" t="str">
            <v/>
          </cell>
          <cell r="D2719" t="str">
            <v/>
          </cell>
        </row>
        <row r="2720">
          <cell r="A2720" t="str">
            <v>74048/001</v>
          </cell>
          <cell r="B2720" t="str">
            <v>LASTRO DE CONCRETO TRACO 1:2,5:5, ESPESSURA 3CM, PREPARO MECANICO, INCLUSO ADITIVO IMPERMEABILIZANTE</v>
          </cell>
          <cell r="C2720" t="str">
            <v>M2</v>
          </cell>
          <cell r="D2720">
            <v>16.989999999999998</v>
          </cell>
        </row>
        <row r="2721">
          <cell r="A2721" t="str">
            <v>74048/002</v>
          </cell>
          <cell r="B2721" t="str">
            <v>LASTRO DE CONCRETO TRACO 1:2,5:5, ESPESSURA 5CM, PREPARO MECANICO, INCLUSO ADITIVO IMPERMEABILIZANTE</v>
          </cell>
          <cell r="C2721" t="str">
            <v>M2</v>
          </cell>
          <cell r="D2721">
            <v>26.8</v>
          </cell>
        </row>
        <row r="2722">
          <cell r="A2722" t="str">
            <v>74048/003</v>
          </cell>
          <cell r="B2722" t="str">
            <v>LASTRO DE CONCRETO TRACO 1:2,5:5, ESPESSURA 7CM, PREPARO MECANICO, INCLUSO ADITIVO IMPERMEABILIZANTE</v>
          </cell>
          <cell r="C2722" t="str">
            <v>M2</v>
          </cell>
          <cell r="D2722">
            <v>36.61</v>
          </cell>
        </row>
        <row r="2723">
          <cell r="A2723" t="str">
            <v>74048/004</v>
          </cell>
          <cell r="B2723" t="str">
            <v>LASTRO DE CONCRETO TRACO 1:3:5, ESPESSURA 3CM, PREPARO MECANICO, INCLUSO ADITIVO IMPERMEABILIZANTE</v>
          </cell>
          <cell r="C2723" t="str">
            <v>M2</v>
          </cell>
          <cell r="D2723">
            <v>16.670000000000002</v>
          </cell>
        </row>
        <row r="2724">
          <cell r="A2724" t="str">
            <v>74048/005</v>
          </cell>
          <cell r="B2724" t="str">
            <v>LASTRO DE CONCRETO TRACO 1:3:5, ESPESSURA 5CM, PREPARO MECANICO, INCLUSO ADITIVO IMPERMEABILIZANTE</v>
          </cell>
          <cell r="C2724" t="str">
            <v>M2</v>
          </cell>
          <cell r="D2724">
            <v>26.27</v>
          </cell>
        </row>
        <row r="2725">
          <cell r="A2725" t="str">
            <v>74048/006</v>
          </cell>
          <cell r="B2725" t="str">
            <v>LASTRO DE CONCRETO TRACO 1:3:5, ESPESSURA 7CM, PREPARO MECANICO, INCLUSO ADITIVO IMPERMEABILIZANTE</v>
          </cell>
          <cell r="C2725" t="str">
            <v>M2</v>
          </cell>
          <cell r="D2725">
            <v>35.86</v>
          </cell>
        </row>
        <row r="2726">
          <cell r="A2726" t="str">
            <v>74048/007</v>
          </cell>
          <cell r="B2726" t="str">
            <v>LASTRO DE CONCRETO TRACO 1:4:8, ESPESSURA 3CM, PREPARO MECANICO, INCLUSO ADITIVO IMPERMEABILIZANTE</v>
          </cell>
          <cell r="C2726" t="str">
            <v>M2</v>
          </cell>
          <cell r="D2726">
            <v>16.04</v>
          </cell>
        </row>
        <row r="2727">
          <cell r="A2727" t="str">
            <v>74048/008</v>
          </cell>
          <cell r="B2727" t="str">
            <v>LASTRO DE CONCRETO TRACO 1:4:8, ESPESSURA 5CM, PREPARO MECANICO, INCLUSO ADITIVO IMPERMEABILIZANTE</v>
          </cell>
          <cell r="C2727" t="str">
            <v>M2</v>
          </cell>
          <cell r="D2727">
            <v>25.21</v>
          </cell>
        </row>
        <row r="2728">
          <cell r="A2728" t="str">
            <v>74048/009</v>
          </cell>
          <cell r="B2728" t="str">
            <v>LASTRO DE CONCRETO TRACO 1:4:8, ESPESSURA 7CM, PREPARO MECANICO, INCLUSO ADITIVO IMPERMEABILIZANTE</v>
          </cell>
          <cell r="C2728" t="str">
            <v>M2</v>
          </cell>
          <cell r="D2728">
            <v>34.39</v>
          </cell>
        </row>
        <row r="2729">
          <cell r="A2729">
            <v>74249</v>
          </cell>
          <cell r="B2729" t="str">
            <v>LASTRO DE PEDRA BRITADA APILOADO</v>
          </cell>
          <cell r="C2729" t="str">
            <v/>
          </cell>
          <cell r="D2729" t="str">
            <v/>
          </cell>
        </row>
        <row r="2730">
          <cell r="A2730" t="str">
            <v>74249/001</v>
          </cell>
          <cell r="B2730" t="str">
            <v>LASTRO DE BRITA 25MM, ESPESSURA 3CM, INCLUSO COMPACTACAO MANUAL</v>
          </cell>
          <cell r="C2730" t="str">
            <v>M2</v>
          </cell>
          <cell r="D2730">
            <v>4.1500000000000004</v>
          </cell>
        </row>
        <row r="2731">
          <cell r="A2731">
            <v>308</v>
          </cell>
          <cell r="B2731" t="str">
            <v>RODAPE VINILICO/BORRACHA</v>
          </cell>
          <cell r="C2731" t="str">
            <v/>
          </cell>
          <cell r="D2731" t="str">
            <v/>
          </cell>
        </row>
        <row r="2732">
          <cell r="A2732">
            <v>72189</v>
          </cell>
          <cell r="B2732" t="str">
            <v>RODAPE VINILICO ALTURA 5CM, ESPESSURA 1MM, FIXADO COM COLA</v>
          </cell>
          <cell r="C2732" t="str">
            <v>M</v>
          </cell>
          <cell r="D2732">
            <v>11.49</v>
          </cell>
        </row>
        <row r="2733">
          <cell r="A2733">
            <v>72190</v>
          </cell>
          <cell r="B2733" t="str">
            <v>RODAPE BORRACHA LISO, ALTURA 7CM, ESPESSURA 1MM, FIXADO COM COLA</v>
          </cell>
          <cell r="C2733" t="str">
            <v>M</v>
          </cell>
          <cell r="D2733">
            <v>16.190000000000001</v>
          </cell>
        </row>
        <row r="2734">
          <cell r="A2734" t="str">
            <v>REVE</v>
          </cell>
          <cell r="B2734" t="str">
            <v>REVESTIMENTO E TRATAMENTO DE SUPERFICIES</v>
          </cell>
          <cell r="C2734" t="str">
            <v/>
          </cell>
          <cell r="D2734" t="str">
            <v/>
          </cell>
        </row>
        <row r="2735">
          <cell r="A2735">
            <v>106</v>
          </cell>
          <cell r="B2735" t="str">
            <v>CHAPISCO</v>
          </cell>
          <cell r="C2735" t="str">
            <v/>
          </cell>
          <cell r="D2735" t="str">
            <v/>
          </cell>
        </row>
        <row r="2736">
          <cell r="A2736">
            <v>5974</v>
          </cell>
          <cell r="B2736" t="str">
            <v>CHAPISCO EM PAREDES TRACO 1:4 (CIMENTO E AREIA), ESPESSURA 0,5CM, PREPARO MECANICO</v>
          </cell>
          <cell r="C2736" t="str">
            <v>M2</v>
          </cell>
          <cell r="D2736">
            <v>2.87</v>
          </cell>
        </row>
        <row r="2737">
          <cell r="A2737">
            <v>5975</v>
          </cell>
          <cell r="B2737" t="str">
            <v>CHAPISCO EM TETOS TRACO 1:3 (CIMENTO E AREIA), ESPESSURA 0,5CM, PREPARO MECANICO</v>
          </cell>
          <cell r="C2737" t="str">
            <v>M2</v>
          </cell>
          <cell r="D2737">
            <v>5.46</v>
          </cell>
        </row>
        <row r="2738">
          <cell r="A2738">
            <v>73928</v>
          </cell>
          <cell r="B2738" t="str">
            <v>CHAPISCA ARGAMASSA CIMENTO/AREIA 1:4 E=0,7CM</v>
          </cell>
          <cell r="C2738" t="str">
            <v/>
          </cell>
          <cell r="D2738" t="str">
            <v/>
          </cell>
        </row>
        <row r="2739">
          <cell r="A2739" t="str">
            <v>73928/001</v>
          </cell>
          <cell r="B2739" t="str">
            <v>CHAPISCO EM PAREDES TRACO 1:4 (CIMENTO E AREIA), ESPESSURA 0,5CM, PREPARO MANUAL</v>
          </cell>
          <cell r="C2739" t="str">
            <v>M2</v>
          </cell>
          <cell r="D2739">
            <v>3</v>
          </cell>
        </row>
        <row r="2740">
          <cell r="A2740" t="str">
            <v>73928/002</v>
          </cell>
          <cell r="B2740" t="str">
            <v>CHAPISCO TRACO 1:3 (CIMENTO E AREIA), ESPESSURA 0,5CM, PREPARO MANUAL</v>
          </cell>
          <cell r="C2740" t="str">
            <v>M2</v>
          </cell>
          <cell r="D2740">
            <v>3.23</v>
          </cell>
        </row>
        <row r="2741">
          <cell r="A2741" t="str">
            <v>73928/003</v>
          </cell>
          <cell r="B2741" t="str">
            <v>CHAPISCA ARGAMASSA CIMENTO/AREIA 1:4 E=0,7CM</v>
          </cell>
          <cell r="C2741" t="str">
            <v>M2</v>
          </cell>
          <cell r="D2741">
            <v>4.3600000000000003</v>
          </cell>
        </row>
        <row r="2742">
          <cell r="A2742" t="str">
            <v>73928/004</v>
          </cell>
          <cell r="B2742" t="str">
            <v>CHAPISCO ARGAMASSA CIMENTO/AREIA 1:6 E=0,7CM</v>
          </cell>
          <cell r="C2742" t="str">
            <v>M2</v>
          </cell>
          <cell r="D2742">
            <v>3.98</v>
          </cell>
        </row>
        <row r="2743">
          <cell r="A2743" t="str">
            <v>73928/005</v>
          </cell>
          <cell r="B2743" t="str">
            <v>CHAPISCO TRACO 1:3 (CIMENTO E AREIA), ESPESSURA 0,5CM, PREPARO MECANICO, INCLUSO ADITIVO IMPERMEABILIZANTE</v>
          </cell>
          <cell r="C2743" t="str">
            <v>M2</v>
          </cell>
          <cell r="D2743">
            <v>3.52</v>
          </cell>
        </row>
        <row r="2744">
          <cell r="A2744" t="str">
            <v>73928/006</v>
          </cell>
          <cell r="B2744" t="str">
            <v>CHAPISCO TRACO 1:4 (CIMENTO E AREIA), ESPESSURA 0,5CM, PREPARO MANUAL,INCLUSO ADITIVO IMPERMEABILIZANTE</v>
          </cell>
          <cell r="C2744" t="str">
            <v>M2</v>
          </cell>
          <cell r="D2744">
            <v>3.53</v>
          </cell>
        </row>
        <row r="2745">
          <cell r="A2745" t="str">
            <v>73928/007</v>
          </cell>
          <cell r="B2745" t="str">
            <v>CHAPISCO TRACO 1:4 (CIMENTO E PEDRISCO), ESPESSURA 0,5CM, PREPARO MANUAL</v>
          </cell>
          <cell r="C2745" t="str">
            <v>M2</v>
          </cell>
          <cell r="D2745">
            <v>4.72</v>
          </cell>
        </row>
        <row r="2746">
          <cell r="A2746">
            <v>74161</v>
          </cell>
          <cell r="B2746" t="str">
            <v>CHAPISCO EM PAREDES ARG CIM/AREIA 1:3 4=0,5CM</v>
          </cell>
          <cell r="C2746" t="str">
            <v/>
          </cell>
          <cell r="D2746" t="str">
            <v/>
          </cell>
        </row>
        <row r="2747">
          <cell r="A2747" t="str">
            <v>74161/001</v>
          </cell>
          <cell r="B2747" t="str">
            <v>CHAPISCO EM PAREDES TRACO 1:3 (CIMENTO E AREIA), ESPESSURA 0,5CM, PREPARO MECANICO</v>
          </cell>
          <cell r="C2747" t="str">
            <v>M2</v>
          </cell>
          <cell r="D2747">
            <v>3.15</v>
          </cell>
        </row>
        <row r="2748">
          <cell r="A2748">
            <v>74199</v>
          </cell>
          <cell r="B2748" t="str">
            <v>CHAPISCO RUSTICO/PAREDES ARG CIM/AREIA 1:3 E=2,0CM</v>
          </cell>
          <cell r="C2748" t="str">
            <v/>
          </cell>
          <cell r="D2748" t="str">
            <v/>
          </cell>
        </row>
        <row r="2749">
          <cell r="A2749" t="str">
            <v>74199/001</v>
          </cell>
          <cell r="B2749" t="str">
            <v>CHAPISCO RUSTICO TRACO 1:3 (CIMENTO E AREIA), ESPESSURA 2CM, PREPARO MANUAL</v>
          </cell>
          <cell r="C2749" t="str">
            <v>M2</v>
          </cell>
          <cell r="D2749">
            <v>22.2</v>
          </cell>
        </row>
        <row r="2750">
          <cell r="A2750">
            <v>107</v>
          </cell>
          <cell r="B2750" t="str">
            <v>EMBOCO</v>
          </cell>
          <cell r="C2750" t="str">
            <v/>
          </cell>
          <cell r="D2750" t="str">
            <v/>
          </cell>
        </row>
        <row r="2751">
          <cell r="A2751">
            <v>5976</v>
          </cell>
          <cell r="B2751" t="str">
            <v>EMBOCO EM TETOS TRACO 1:4 (CAL E AREIA MEDIA), ESPESSURA 1,5CM, PREPARO MANUAL</v>
          </cell>
          <cell r="C2751" t="str">
            <v>M2</v>
          </cell>
          <cell r="D2751">
            <v>13.64</v>
          </cell>
        </row>
        <row r="2752">
          <cell r="A2752">
            <v>5978</v>
          </cell>
          <cell r="B2752" t="str">
            <v>EMBOCO EM PAREDES INTERNAS TRACO 1:5 (CAL E AREIA MEDIA), ESPESSURA 2,0CM, PREPARO MANUAL</v>
          </cell>
          <cell r="C2752" t="str">
            <v>M2</v>
          </cell>
          <cell r="D2752">
            <v>12.72</v>
          </cell>
        </row>
        <row r="2753">
          <cell r="A2753">
            <v>5982</v>
          </cell>
          <cell r="B2753" t="str">
            <v>EMBOCO PAULISTA (MASSA UNICA) EM TETOS TRACO 1:2:11 (CIMENTO, CAL E AREIA), ESPESSURA 1,5CM, PREPARO MECANICO.</v>
          </cell>
          <cell r="C2753" t="str">
            <v>M2</v>
          </cell>
          <cell r="D2753">
            <v>10.98</v>
          </cell>
        </row>
        <row r="2754">
          <cell r="A2754">
            <v>5983</v>
          </cell>
          <cell r="B2754" t="str">
            <v>EMBOCO PAULISTA (MASSA UNICA) TRACO 1:1:4 (CIMENTO, CAL E AREIA), ESPESSURA 2,0CM, PREPARO MECANICO</v>
          </cell>
          <cell r="C2754" t="str">
            <v>M2</v>
          </cell>
          <cell r="D2754">
            <v>17.79</v>
          </cell>
        </row>
        <row r="2755">
          <cell r="A2755">
            <v>5984</v>
          </cell>
          <cell r="B2755" t="str">
            <v>EMBOCO TRACO 1:1:4 (CIMENTO, CAL E AREIA), ESPESSURA 2,0CM, PREPARO MECANICO, INCLUSO ADITIVO IMPERMEABILIZANTE</v>
          </cell>
          <cell r="C2755" t="str">
            <v>M2</v>
          </cell>
          <cell r="D2755">
            <v>18.73</v>
          </cell>
        </row>
        <row r="2756">
          <cell r="A2756">
            <v>5990</v>
          </cell>
          <cell r="B2756" t="str">
            <v>EMBOCO TRACO 1:2:11(CIMENTO, CAL E AREIA), ESPESSURA 2,0CM, PREPARO MECANICO.</v>
          </cell>
          <cell r="C2756" t="str">
            <v>M2</v>
          </cell>
          <cell r="D2756">
            <v>13.58</v>
          </cell>
        </row>
        <row r="2757">
          <cell r="A2757">
            <v>5991</v>
          </cell>
          <cell r="B2757" t="str">
            <v>BARRA LISA COM ARGAMASSA TRACO 1:4 (CIMENTO E AREIA GROSSA), ESPESSURA2CM, PREPARO MECANICO, INCLUSO ADITIVO IMPERMEABILIZANTE</v>
          </cell>
          <cell r="C2757" t="str">
            <v>M2</v>
          </cell>
          <cell r="D2757">
            <v>22.11</v>
          </cell>
        </row>
        <row r="2758">
          <cell r="A2758">
            <v>5992</v>
          </cell>
          <cell r="B2758" t="str">
            <v>EMBOCO PAULISTA (MASSA UNICA) TRACO 1:2:11(CIMENTO, CAL E AREIA), ESPESSURA 2,0CM, PREPARO MECANICO.</v>
          </cell>
          <cell r="C2758" t="str">
            <v>M2</v>
          </cell>
          <cell r="D2758">
            <v>15.38</v>
          </cell>
        </row>
        <row r="2759">
          <cell r="A2759">
            <v>5993</v>
          </cell>
          <cell r="B2759" t="str">
            <v>EMBOCO TRACO 1:2:8 (CIMENTO, CAL E AREIA), ESPESSURA 2,0CM, PREPARO MECANICO</v>
          </cell>
          <cell r="C2759" t="str">
            <v>M2</v>
          </cell>
          <cell r="D2759">
            <v>14.38</v>
          </cell>
        </row>
        <row r="2760">
          <cell r="A2760">
            <v>5997</v>
          </cell>
          <cell r="B2760" t="str">
            <v>BARRA LISA COM ARGAMASSA TRACO 1:4 (CIMENTO E AREIA GROSSA), ESPESSURA2CM, PREPARO MECANICO</v>
          </cell>
          <cell r="C2760" t="str">
            <v>M2</v>
          </cell>
          <cell r="D2760">
            <v>19.98</v>
          </cell>
        </row>
        <row r="2761">
          <cell r="A2761">
            <v>6435</v>
          </cell>
          <cell r="B2761" t="str">
            <v>EMBOCO INTERNO, TRACO 1,0:2,0:9,0 SOBRE CHAPISCO 1:3</v>
          </cell>
          <cell r="C2761" t="str">
            <v>M2</v>
          </cell>
          <cell r="D2761">
            <v>17.86</v>
          </cell>
        </row>
        <row r="2762">
          <cell r="A2762">
            <v>6505</v>
          </cell>
          <cell r="B2762" t="str">
            <v>EMBOCO INTERNO P/ CONSTRUCAO DE FOSSA SEPTICA TIPO OMS D = 200CM / H INT = 240 CM - TOTAL DE 16,84M2</v>
          </cell>
          <cell r="C2762" t="str">
            <v>M2</v>
          </cell>
          <cell r="D2762">
            <v>17.86</v>
          </cell>
        </row>
        <row r="2763">
          <cell r="A2763">
            <v>68055</v>
          </cell>
          <cell r="B2763" t="str">
            <v>EMBOCO TRACO 1:4 (CAL E AREIA MEDIA) + 130 KG CIMENTO, ESPESSURA 2,0CM, PREPARO MECANICO</v>
          </cell>
          <cell r="C2763" t="str">
            <v>M2</v>
          </cell>
          <cell r="D2763">
            <v>13.92</v>
          </cell>
        </row>
        <row r="2764">
          <cell r="A2764">
            <v>73741</v>
          </cell>
          <cell r="B2764" t="str">
            <v>EMBOCO C/IMPERMEABILIZANTE</v>
          </cell>
          <cell r="C2764" t="str">
            <v/>
          </cell>
          <cell r="D2764" t="str">
            <v/>
          </cell>
        </row>
        <row r="2765">
          <cell r="A2765" t="str">
            <v>73741/001</v>
          </cell>
          <cell r="B2765" t="str">
            <v>EMBOCO PAULISTA (MASSA UNICA) TRACO 1:4 (CIMENTO E AREIA), ESPESSURA 2,0CM, PREPARO MANUAL, INCLUSO ADITIVO IMPERMEABILIZANTE</v>
          </cell>
          <cell r="C2765" t="str">
            <v>M2</v>
          </cell>
          <cell r="D2765">
            <v>17.309999999999999</v>
          </cell>
        </row>
        <row r="2766">
          <cell r="A2766">
            <v>73927</v>
          </cell>
          <cell r="B2766" t="str">
            <v>EMBOCO</v>
          </cell>
          <cell r="C2766" t="str">
            <v/>
          </cell>
          <cell r="D2766" t="str">
            <v/>
          </cell>
        </row>
        <row r="2767">
          <cell r="A2767" t="str">
            <v>73927/001</v>
          </cell>
          <cell r="B2767" t="str">
            <v>EMBOCO TRACO 1:7 (CIMENTO E AREIA), ESPESSURA 1,5CM, PREPARO MANUAL</v>
          </cell>
          <cell r="C2767" t="str">
            <v>M2</v>
          </cell>
          <cell r="D2767">
            <v>11.14</v>
          </cell>
        </row>
        <row r="2768">
          <cell r="A2768" t="str">
            <v>73927/002</v>
          </cell>
          <cell r="B2768" t="str">
            <v>EMBOCO TRACO 1:4 (CIMENTO E AREIA), ESPESSURA 2,0CM, PREPARO MANUAL</v>
          </cell>
          <cell r="C2768" t="str">
            <v>M2</v>
          </cell>
          <cell r="D2768">
            <v>15.18</v>
          </cell>
        </row>
        <row r="2769">
          <cell r="A2769" t="str">
            <v>73927/003</v>
          </cell>
          <cell r="B2769" t="str">
            <v>EMBOCO TRACO 1:2:8 (CIMENTO, CAL E AREIA), ESPESSURA 1,5CM, PREPARO MANUAL</v>
          </cell>
          <cell r="C2769" t="str">
            <v>M2</v>
          </cell>
          <cell r="D2769">
            <v>11.98</v>
          </cell>
        </row>
        <row r="2770">
          <cell r="A2770" t="str">
            <v>73927/004</v>
          </cell>
          <cell r="B2770" t="str">
            <v>EMBOCO TRACO 1:2:6 (CIMENTO, CAL E AREIA), ESPESSURA 2,0CM, PREPARO MANUAL</v>
          </cell>
          <cell r="C2770" t="str">
            <v>M2</v>
          </cell>
          <cell r="D2770">
            <v>15.9</v>
          </cell>
        </row>
        <row r="2771">
          <cell r="A2771" t="str">
            <v>73927/005</v>
          </cell>
          <cell r="B2771" t="str">
            <v>EMBOCO PAULISTA (MASSA UNICA) TRACO 1:6 (CIMENTO E AREIA), ESPESSURA 2,5CM, PREPARO MANUAL</v>
          </cell>
          <cell r="C2771" t="str">
            <v>M2</v>
          </cell>
          <cell r="D2771">
            <v>16.84</v>
          </cell>
        </row>
        <row r="2772">
          <cell r="A2772" t="str">
            <v>73927/006</v>
          </cell>
          <cell r="B2772" t="str">
            <v>EMBOCO PAULISTA (MASSA UNICA) TRACO 1:1:6 (CIMENTO, CAL E AREIA), ESPESSURA 2,0CM, PREPARO MANUAL</v>
          </cell>
          <cell r="C2772" t="str">
            <v>M2</v>
          </cell>
          <cell r="D2772">
            <v>15.01</v>
          </cell>
        </row>
        <row r="2773">
          <cell r="A2773" t="str">
            <v>73927/007</v>
          </cell>
          <cell r="B2773" t="str">
            <v>EMBOCO PAULISTA (MASSA UNICA) TRACO 1:2:9 (CIMENTO, CAL E AREIA), ESPESSURA 2,0CM, PREPARO MANUAL</v>
          </cell>
          <cell r="C2773" t="str">
            <v>M2</v>
          </cell>
          <cell r="D2773">
            <v>14.59</v>
          </cell>
        </row>
        <row r="2774">
          <cell r="A2774" t="str">
            <v>73927/008</v>
          </cell>
          <cell r="B2774" t="str">
            <v>EMBOCO PAULISTA (MASSA UNICA) TRACO 1:2:8 (CIMENTO, CAL E AREIA), ESPESSURA 1,5CM, PREPARO MANUAL</v>
          </cell>
          <cell r="C2774" t="str">
            <v>M2</v>
          </cell>
          <cell r="D2774">
            <v>11.98</v>
          </cell>
        </row>
        <row r="2775">
          <cell r="A2775" t="str">
            <v>73927/009</v>
          </cell>
          <cell r="B2775" t="str">
            <v>EMBOCO PAULISTA (MASSA UNICA) TRACO 1:2:8 (CIMENTO, CAL E AREIA), ESPESSURA 2,0CM, PREPARO MANUAL</v>
          </cell>
          <cell r="C2775" t="str">
            <v>M2</v>
          </cell>
          <cell r="D2775">
            <v>14.92</v>
          </cell>
        </row>
        <row r="2776">
          <cell r="A2776" t="str">
            <v>73927/010</v>
          </cell>
          <cell r="B2776" t="str">
            <v>EMBOCO PAULISTA CIMENTO/CAL/AREIA 1:3:10 E=3,0CM</v>
          </cell>
          <cell r="C2776" t="str">
            <v>M2</v>
          </cell>
          <cell r="D2776">
            <v>27.21</v>
          </cell>
        </row>
        <row r="2777">
          <cell r="A2777" t="str">
            <v>73927/011</v>
          </cell>
          <cell r="B2777" t="str">
            <v>EMBOCO PAULISTA (MASSA UNICA) TRACO 1:3 (CIMENTO E AREIA), ESPESSURA 2,0CM, PREPARO MANUAL</v>
          </cell>
          <cell r="C2777" t="str">
            <v>M2</v>
          </cell>
          <cell r="D2777">
            <v>16.09</v>
          </cell>
        </row>
        <row r="2778">
          <cell r="A2778">
            <v>108</v>
          </cell>
          <cell r="B2778" t="str">
            <v>REBOCO</v>
          </cell>
          <cell r="C2778" t="str">
            <v/>
          </cell>
          <cell r="D2778" t="str">
            <v/>
          </cell>
        </row>
        <row r="2779">
          <cell r="A2779">
            <v>5994</v>
          </cell>
          <cell r="B2779" t="str">
            <v>REBOCO EM TETOS ARGAMASSA TRACO 1:2 (CAL E AREIA FINA PENEIRADA), ESPESSURA 0,5CM PREPARO MANUAL</v>
          </cell>
          <cell r="C2779" t="str">
            <v>M2</v>
          </cell>
          <cell r="D2779">
            <v>10.95</v>
          </cell>
        </row>
        <row r="2780">
          <cell r="A2780">
            <v>5995</v>
          </cell>
          <cell r="B2780" t="str">
            <v>REBOCO PARA PAREDES ARGAMASSA TRACO 1:4,5 (CAL E AREIA FINA PENEIRADA), ESPESSURA 0,5CM, PREPARO MECANICO</v>
          </cell>
          <cell r="C2780" t="str">
            <v>M2</v>
          </cell>
          <cell r="D2780">
            <v>9.0399999999999991</v>
          </cell>
        </row>
        <row r="2781">
          <cell r="A2781">
            <v>5996</v>
          </cell>
          <cell r="B2781" t="str">
            <v>REBOCO PARA TETOS ARGAMASSA TRACO 1:4,5 (CAL E AREIA FINA PENEIRADA),ESPESSURA 0,5CM PREPARO MECANICO</v>
          </cell>
          <cell r="C2781" t="str">
            <v>M2</v>
          </cell>
          <cell r="D2781">
            <v>10.63</v>
          </cell>
        </row>
        <row r="2782">
          <cell r="A2782">
            <v>5998</v>
          </cell>
          <cell r="B2782" t="str">
            <v>PASTA DE CIMENTO PORTLAND, ESPESSURA 1MM</v>
          </cell>
          <cell r="C2782" t="str">
            <v>M2</v>
          </cell>
          <cell r="D2782">
            <v>0.64</v>
          </cell>
        </row>
        <row r="2783">
          <cell r="A2783">
            <v>73747</v>
          </cell>
          <cell r="B2783" t="str">
            <v>REVESTIMENTOS ESPECIAIS</v>
          </cell>
          <cell r="C2783" t="str">
            <v/>
          </cell>
          <cell r="D2783" t="str">
            <v/>
          </cell>
        </row>
        <row r="2784">
          <cell r="A2784" t="str">
            <v>73747/001</v>
          </cell>
          <cell r="B2784" t="str">
            <v>ISOLAMENTO ACUSTICO EM ESPUMA DE POLIURETANO ESPESSURA 20 MM, DENSIDADE 29KG/M3</v>
          </cell>
          <cell r="C2784" t="str">
            <v>M2</v>
          </cell>
          <cell r="D2784">
            <v>36.86</v>
          </cell>
        </row>
        <row r="2785">
          <cell r="A2785">
            <v>73926</v>
          </cell>
          <cell r="B2785" t="str">
            <v>BARRA LISA</v>
          </cell>
          <cell r="C2785" t="str">
            <v/>
          </cell>
          <cell r="D2785" t="str">
            <v/>
          </cell>
        </row>
        <row r="2786">
          <cell r="A2786" t="str">
            <v>73926/001</v>
          </cell>
          <cell r="B2786" t="str">
            <v>BARRA LISA COM ARGAMASSA TRACO 1:2 (CIMENTO E AREIA), ESPESSURA 0,5CM,PREPARO MANUAL</v>
          </cell>
          <cell r="C2786" t="str">
            <v>M2</v>
          </cell>
          <cell r="D2786">
            <v>15.12</v>
          </cell>
        </row>
        <row r="2787">
          <cell r="A2787" t="str">
            <v>73926/002</v>
          </cell>
          <cell r="B2787" t="str">
            <v>BARRA LISA COM ARGAMASSA TRACO 1:3 (CIMENTO E AREIA), ESPESSURA 1,5CM,PREPARO MANUAL</v>
          </cell>
          <cell r="C2787" t="str">
            <v>M2</v>
          </cell>
          <cell r="D2787">
            <v>19.64</v>
          </cell>
        </row>
        <row r="2788">
          <cell r="A2788" t="str">
            <v>73926/003</v>
          </cell>
          <cell r="B2788" t="str">
            <v>BARRA LISA COM ARGAMASSA TRACO 1:3 (CIMENTO E AREIA), ESPESSURA 1,0CM,PREPARO MANUAL</v>
          </cell>
          <cell r="C2788" t="str">
            <v>M2</v>
          </cell>
          <cell r="D2788">
            <v>18</v>
          </cell>
        </row>
        <row r="2789">
          <cell r="A2789" t="str">
            <v>73926/004</v>
          </cell>
          <cell r="B2789" t="str">
            <v>BARRA LISA COM ARGAMASSA TRACO 1:4 (CIMENTO E AREIA), ESPESSURA 2,0CM,PREPARO MANUAL</v>
          </cell>
          <cell r="C2789" t="str">
            <v>M2</v>
          </cell>
          <cell r="D2789">
            <v>21.96</v>
          </cell>
        </row>
        <row r="2790">
          <cell r="A2790" t="str">
            <v>73926/005</v>
          </cell>
          <cell r="B2790" t="str">
            <v>BARRA LISA COM ARGAMASSA TRACO 1:5 (CIMENTO E AREIA), ESPESSURA 1,5CM,PREPARO MANUAL</v>
          </cell>
          <cell r="C2790" t="str">
            <v>M2</v>
          </cell>
          <cell r="D2790">
            <v>18.48</v>
          </cell>
        </row>
        <row r="2791">
          <cell r="A2791" t="str">
            <v>73926/006</v>
          </cell>
          <cell r="B2791" t="str">
            <v>BARRA LISA COM ARGAMASSA TRACO 1:5 (CIMENTO E AREIA), ESPESSURA 1,0CM,PREPARO MANUAL</v>
          </cell>
          <cell r="C2791" t="str">
            <v>M2</v>
          </cell>
          <cell r="D2791">
            <v>17.22</v>
          </cell>
        </row>
        <row r="2792">
          <cell r="A2792" t="str">
            <v>73926/007</v>
          </cell>
          <cell r="B2792" t="str">
            <v>BARRA LISA COM ARGAMASSA TRACO 1:3 (CIMENTO E AREIA), ESPESSURA 0,5CM,PREPARO MANUAL</v>
          </cell>
          <cell r="C2792" t="str">
            <v>M2</v>
          </cell>
          <cell r="D2792">
            <v>14.77</v>
          </cell>
        </row>
        <row r="2793">
          <cell r="A2793" t="str">
            <v>73926/008</v>
          </cell>
          <cell r="B2793" t="str">
            <v>BARRA LISA COM ARGAMASSA TRACO 1:4 (CIMENTO E AREIA), COM CORANTE AMARELO, ESPESSURA 2,0CM, PREPARO MANUAL</v>
          </cell>
          <cell r="C2793" t="str">
            <v>M2</v>
          </cell>
          <cell r="D2793">
            <v>27.38</v>
          </cell>
        </row>
        <row r="2794">
          <cell r="A2794">
            <v>74001</v>
          </cell>
          <cell r="B2794" t="str">
            <v>REVESTIMENTO DE PAREDES</v>
          </cell>
          <cell r="C2794" t="str">
            <v/>
          </cell>
          <cell r="D2794" t="str">
            <v/>
          </cell>
        </row>
        <row r="2795">
          <cell r="A2795" t="str">
            <v>74001/001</v>
          </cell>
          <cell r="B2795" t="str">
            <v>REBOCO COM ARGAMASSA PRE-FABRICADA, ESPESSURA 0,5CM, PREPARO MECANICO</v>
          </cell>
          <cell r="C2795" t="str">
            <v>M2</v>
          </cell>
          <cell r="D2795">
            <v>10.41</v>
          </cell>
        </row>
        <row r="2796">
          <cell r="A2796" t="str">
            <v>74001/002</v>
          </cell>
          <cell r="B2796" t="str">
            <v>REVESTIMENTO DE GESSO EM PAREDES INTERNAS EM BLOCOS DE CONCRETO, ESPESSURA 0,7CM</v>
          </cell>
          <cell r="C2796" t="str">
            <v>M2</v>
          </cell>
          <cell r="D2796">
            <v>8.4600000000000009</v>
          </cell>
        </row>
        <row r="2797">
          <cell r="A2797">
            <v>74105</v>
          </cell>
          <cell r="B2797" t="str">
            <v>REVESTIMENTO DE TETOS C/GESSO CORRIDO</v>
          </cell>
          <cell r="C2797" t="str">
            <v/>
          </cell>
          <cell r="D2797" t="str">
            <v/>
          </cell>
        </row>
        <row r="2798">
          <cell r="A2798" t="str">
            <v>74105/001</v>
          </cell>
          <cell r="B2798" t="str">
            <v>REVESTIMENTO DE TETOS COM GESSO CORRIDO DISTORCIDO</v>
          </cell>
          <cell r="C2798" t="str">
            <v>M2</v>
          </cell>
          <cell r="D2798">
            <v>7.79</v>
          </cell>
        </row>
        <row r="2799">
          <cell r="A2799">
            <v>74201</v>
          </cell>
          <cell r="B2799" t="str">
            <v>REBOCO EXTERNO</v>
          </cell>
          <cell r="C2799" t="str">
            <v/>
          </cell>
          <cell r="D2799" t="str">
            <v/>
          </cell>
        </row>
        <row r="2800">
          <cell r="A2800" t="str">
            <v>74201/001</v>
          </cell>
          <cell r="B2800" t="str">
            <v>EMBOCO PAULISTA (MASSA UNICA) TRACO 1:2:8 (CIMENTO, CAL E AREIA), ESPESSURA 2,0CM, PREPARO MECANICO</v>
          </cell>
          <cell r="C2800" t="str">
            <v>M2</v>
          </cell>
          <cell r="D2800">
            <v>14.38</v>
          </cell>
        </row>
        <row r="2801">
          <cell r="A2801">
            <v>75481</v>
          </cell>
          <cell r="B2801" t="str">
            <v>REBOCO PARA PAREDES INTERNAS, ARGAMASSA TRACO 1:2 (CAL E AREIA FINA PENEIRADA), PREPARO MANUAL</v>
          </cell>
          <cell r="C2801" t="str">
            <v>M2</v>
          </cell>
          <cell r="D2801">
            <v>8.3800000000000008</v>
          </cell>
        </row>
        <row r="2802">
          <cell r="A2802">
            <v>109</v>
          </cell>
          <cell r="B2802" t="str">
            <v>AZULEJO</v>
          </cell>
          <cell r="C2802" t="str">
            <v/>
          </cell>
          <cell r="D2802" t="str">
            <v/>
          </cell>
        </row>
        <row r="2803">
          <cell r="A2803">
            <v>5999</v>
          </cell>
          <cell r="B2803" t="str">
            <v>AZULEJO 2A 15X15CM FIXADO COM ARGAMASSA COLANTE, JUNTAS A PRUMO, REJUNTAMENTO COM CIMENTO BRANCO</v>
          </cell>
          <cell r="C2803" t="str">
            <v>M2</v>
          </cell>
          <cell r="D2803">
            <v>26.63</v>
          </cell>
        </row>
        <row r="2804">
          <cell r="A2804">
            <v>6000</v>
          </cell>
          <cell r="B2804" t="str">
            <v>AZULEJO 2A 15X15CM FIXADO COM ARGAMASSA COLANTE, JUNTAS EM AMARRACAO,REJUNTAMENTO COM CIMENTO BRANCO</v>
          </cell>
          <cell r="C2804" t="str">
            <v>M2</v>
          </cell>
          <cell r="D2804">
            <v>25.82</v>
          </cell>
        </row>
        <row r="2805">
          <cell r="A2805">
            <v>73925</v>
          </cell>
          <cell r="B2805" t="str">
            <v>AZULEJO BRANCO</v>
          </cell>
          <cell r="C2805" t="str">
            <v/>
          </cell>
          <cell r="D2805" t="str">
            <v/>
          </cell>
        </row>
        <row r="2806">
          <cell r="A2806" t="str">
            <v>73925/001</v>
          </cell>
          <cell r="B2806" t="str">
            <v>AZULEJO 1A 15X15CM FIXADO COM NATA DE CIMENTO, REJUNTAMENTO COM CIMENTO BRANCO</v>
          </cell>
          <cell r="C2806" t="str">
            <v>M2</v>
          </cell>
          <cell r="D2806">
            <v>27.1</v>
          </cell>
        </row>
        <row r="2807">
          <cell r="A2807" t="str">
            <v>73925/002</v>
          </cell>
          <cell r="B2807" t="str">
            <v>AZULEJO 1A 15X15CM FIXADO ARGAMASSA COLANTE, REJUNTAMENTO COM CIMENTOBRANCO</v>
          </cell>
          <cell r="C2807" t="str">
            <v>M2</v>
          </cell>
          <cell r="D2807">
            <v>27.35</v>
          </cell>
        </row>
        <row r="2808">
          <cell r="A2808">
            <v>110</v>
          </cell>
          <cell r="B2808" t="str">
            <v>PASTILHAS,CERAMICAS, PLACAS PRE-MOLDADAS E OUTROS</v>
          </cell>
          <cell r="C2808" t="str">
            <v/>
          </cell>
          <cell r="D2808" t="str">
            <v/>
          </cell>
        </row>
        <row r="2809">
          <cell r="A2809">
            <v>73609</v>
          </cell>
          <cell r="B2809" t="str">
            <v>TIJOLETES DE LITOCERAMICA, FIXADO COM NATA DE CIMENTO, REJUNTAMENTO COM CIMENTO BRANCO, INCLUSO LIMPEZA</v>
          </cell>
          <cell r="C2809" t="str">
            <v>M2</v>
          </cell>
          <cell r="D2809">
            <v>64.569999999999993</v>
          </cell>
        </row>
        <row r="2810">
          <cell r="A2810">
            <v>73667</v>
          </cell>
          <cell r="B2810" t="str">
            <v>PASTILHA CERAMICA ESMALTADA QUADRADA 1", FIXADA COM NATA DE CIMENTO, REJUNTAMENTO COM CIMENTO BRANCO, INCLUSO LIMPEZA</v>
          </cell>
          <cell r="C2810" t="str">
            <v>M2</v>
          </cell>
          <cell r="D2810">
            <v>121.99</v>
          </cell>
        </row>
        <row r="2811">
          <cell r="A2811">
            <v>73912</v>
          </cell>
          <cell r="B2811" t="str">
            <v>CERAMICA ESMALTADA P/PAREDE</v>
          </cell>
          <cell r="C2811" t="str">
            <v/>
          </cell>
          <cell r="D2811" t="str">
            <v/>
          </cell>
        </row>
        <row r="2812">
          <cell r="A2812" t="str">
            <v>73912/001</v>
          </cell>
          <cell r="B2812" t="str">
            <v>CERAMICA ESMALTADA EM PAREDES 1A, PEI-4, 20X20CM, PADRAO MEDIO, FIXADACOM ARGAMASSA COLANTE E REJUNTAMENTO COM CIMENTO BRANCO</v>
          </cell>
          <cell r="C2812" t="str">
            <v>M2</v>
          </cell>
          <cell r="D2812">
            <v>20.48</v>
          </cell>
        </row>
        <row r="2813">
          <cell r="A2813" t="str">
            <v>73912/002</v>
          </cell>
          <cell r="B2813" t="str">
            <v>CERAMICA ESMALTADA EM PAREDES 1A, PEI-4, 20X20CM, PADRAO ALTO, FIXADACOM ARGAMASSA COLANTE E REJUNTAMENTO COM CIMENTO BRANCO</v>
          </cell>
          <cell r="C2813" t="str">
            <v>M2</v>
          </cell>
          <cell r="D2813">
            <v>20.84</v>
          </cell>
        </row>
        <row r="2814">
          <cell r="A2814">
            <v>123</v>
          </cell>
          <cell r="B2814" t="str">
            <v>PEITORIL CERAMICO</v>
          </cell>
          <cell r="C2814" t="str">
            <v/>
          </cell>
          <cell r="D2814" t="str">
            <v/>
          </cell>
        </row>
        <row r="2815">
          <cell r="A2815">
            <v>74087</v>
          </cell>
          <cell r="B2815" t="str">
            <v>PEITORIL EM ARDOSIA</v>
          </cell>
          <cell r="C2815" t="str">
            <v/>
          </cell>
          <cell r="D2815" t="str">
            <v/>
          </cell>
        </row>
        <row r="2816">
          <cell r="A2816" t="str">
            <v>74087/001</v>
          </cell>
          <cell r="B2816" t="str">
            <v>PEITORIL EM ARDOSIA, LARGURA 15CM</v>
          </cell>
          <cell r="C2816" t="str">
            <v>M</v>
          </cell>
          <cell r="D2816">
            <v>8.42</v>
          </cell>
        </row>
        <row r="2817">
          <cell r="A2817">
            <v>129</v>
          </cell>
          <cell r="B2817" t="str">
            <v>PEITORIL DE CONCRETO</v>
          </cell>
          <cell r="C2817" t="str">
            <v/>
          </cell>
          <cell r="D2817" t="str">
            <v/>
          </cell>
        </row>
        <row r="2818">
          <cell r="A2818">
            <v>40675</v>
          </cell>
          <cell r="B2818" t="str">
            <v>ASSENTAMENTO DE PEITORIL DE CIMENTO, INCLUSO ADITIVO IMPERMEABILIZANTE</v>
          </cell>
          <cell r="C2818" t="str">
            <v>M</v>
          </cell>
          <cell r="D2818">
            <v>2.4</v>
          </cell>
        </row>
        <row r="2819">
          <cell r="A2819">
            <v>133</v>
          </cell>
          <cell r="B2819" t="str">
            <v>FORRO DE MADEIRA</v>
          </cell>
          <cell r="C2819" t="str">
            <v/>
          </cell>
          <cell r="D2819" t="str">
            <v/>
          </cell>
        </row>
        <row r="2820">
          <cell r="A2820">
            <v>9536</v>
          </cell>
          <cell r="B2820" t="str">
            <v>FORRO DE BEIRAL EM MADEIRA TIPO CEDRINHO, INCLUSO TESTEIRA ALTURA15CME MEIA-CANA</v>
          </cell>
          <cell r="C2820" t="str">
            <v>M2</v>
          </cell>
          <cell r="D2820">
            <v>58.04</v>
          </cell>
        </row>
        <row r="2821">
          <cell r="A2821">
            <v>74250</v>
          </cell>
          <cell r="B2821" t="str">
            <v>FORRO DE TABUA DE PINHO</v>
          </cell>
          <cell r="C2821" t="str">
            <v/>
          </cell>
          <cell r="D2821" t="str">
            <v/>
          </cell>
        </row>
        <row r="2822">
          <cell r="A2822" t="str">
            <v>74250/001</v>
          </cell>
          <cell r="B2822" t="str">
            <v>FORRO DE MADEIRA TIPO CEDRINHO, LARGURA DAS TABUAS 10CM, ESPESSURA 1CM, EXCLUSIVE ENTARUGAMENTO</v>
          </cell>
          <cell r="C2822" t="str">
            <v>M2</v>
          </cell>
          <cell r="D2822">
            <v>31.41</v>
          </cell>
        </row>
        <row r="2823">
          <cell r="A2823" t="str">
            <v>74250/002</v>
          </cell>
          <cell r="B2823" t="str">
            <v>FORRO DE MADEIRA TIPO PINUS, LARGURA DAS TABUAS 10 CM, ESPESSURA 1CM,INCLUSIVE ENTARUGAMENTO E MEIA-CANA</v>
          </cell>
          <cell r="C2823" t="str">
            <v>M2</v>
          </cell>
          <cell r="D2823">
            <v>27.79</v>
          </cell>
        </row>
        <row r="2824">
          <cell r="A2824">
            <v>134</v>
          </cell>
          <cell r="B2824" t="str">
            <v>FORRO DE GESSO</v>
          </cell>
          <cell r="C2824" t="str">
            <v/>
          </cell>
          <cell r="D2824" t="str">
            <v/>
          </cell>
        </row>
        <row r="2825">
          <cell r="A2825">
            <v>72197</v>
          </cell>
          <cell r="B2825" t="str">
            <v>SANCA DE GESSO, ALTURA 15CM, MOLDADA NA OBRA</v>
          </cell>
          <cell r="C2825" t="str">
            <v>M</v>
          </cell>
          <cell r="D2825">
            <v>13.66</v>
          </cell>
        </row>
        <row r="2826">
          <cell r="A2826">
            <v>73792</v>
          </cell>
          <cell r="B2826" t="str">
            <v>FORRO DE GESSO</v>
          </cell>
          <cell r="C2826" t="str">
            <v/>
          </cell>
          <cell r="D2826" t="str">
            <v/>
          </cell>
        </row>
        <row r="2827">
          <cell r="A2827" t="str">
            <v>73792/001</v>
          </cell>
          <cell r="B2827" t="str">
            <v>FORRO EM PLACA DE GESSO PRE-MOLDADA LISO, ESPESSURA CENTRAL 12MM E NASBORDAS 30MM, PLACAS 60X60CM, BISOTADO, INCLUSO ESTRUTURA DE MADEIRA</v>
          </cell>
          <cell r="C2827" t="str">
            <v>M2</v>
          </cell>
          <cell r="D2827">
            <v>39.97</v>
          </cell>
        </row>
        <row r="2828">
          <cell r="A2828">
            <v>73986</v>
          </cell>
          <cell r="B2828" t="str">
            <v>FORRO DE GESSO</v>
          </cell>
          <cell r="C2828" t="str">
            <v/>
          </cell>
          <cell r="D2828" t="str">
            <v/>
          </cell>
        </row>
        <row r="2829">
          <cell r="A2829" t="str">
            <v>73986/001</v>
          </cell>
          <cell r="B2829" t="str">
            <v>FORRO DE GESSO EM PLACAS 60X60CM, ESPESSURA 1,2CM, INCLUSIVE FIXACAO COM ARAME</v>
          </cell>
          <cell r="C2829" t="str">
            <v>M2</v>
          </cell>
          <cell r="D2829">
            <v>15.85</v>
          </cell>
        </row>
        <row r="2830">
          <cell r="A2830">
            <v>135</v>
          </cell>
          <cell r="B2830" t="str">
            <v>FORRO PACOTE</v>
          </cell>
          <cell r="C2830" t="str">
            <v/>
          </cell>
          <cell r="D2830" t="str">
            <v/>
          </cell>
        </row>
        <row r="2831">
          <cell r="A2831">
            <v>73778</v>
          </cell>
          <cell r="B2831" t="str">
            <v>FORROS TIPO PACOTE</v>
          </cell>
          <cell r="C2831" t="str">
            <v/>
          </cell>
          <cell r="D2831" t="str">
            <v/>
          </cell>
        </row>
        <row r="2832">
          <cell r="A2832" t="str">
            <v>73778/001</v>
          </cell>
          <cell r="B2832" t="str">
            <v>FORRO EM CHAPAS DE FIBRA DE MADEIRA TIPO PACOTE, ACABAMENTO EM PINTURATEXTURIZADA BRANCA, INCLUSO ESTRUTURA EM PERFIS T DE ALUMINIO</v>
          </cell>
          <cell r="C2832" t="str">
            <v>M2</v>
          </cell>
          <cell r="D2832">
            <v>79.63</v>
          </cell>
        </row>
        <row r="2833">
          <cell r="A2833" t="str">
            <v>73778/002</v>
          </cell>
          <cell r="B2833" t="str">
            <v>FORRO TIPO PARALINE COM REGUAS ABERTAS LISAS PERFURADAS EM ACO GALVANIZADO</v>
          </cell>
          <cell r="C2833" t="str">
            <v>M2</v>
          </cell>
          <cell r="D2833">
            <v>98</v>
          </cell>
        </row>
        <row r="2834">
          <cell r="A2834" t="str">
            <v>73778/003</v>
          </cell>
          <cell r="B2834" t="str">
            <v>FORRO TIPO FIBRAROC ESPESSURA 15MM, PERFIL CARTOLA</v>
          </cell>
          <cell r="C2834" t="str">
            <v>M2</v>
          </cell>
          <cell r="D2834">
            <v>68.27</v>
          </cell>
        </row>
        <row r="2835">
          <cell r="A2835" t="str">
            <v>73778/004</v>
          </cell>
          <cell r="B2835" t="str">
            <v>FORRO EM PLACAS DE LA DE VIDRO, REVESTIDO COM FILME PLASTICO, ESPESSURA 15MM</v>
          </cell>
          <cell r="C2835" t="str">
            <v>M2</v>
          </cell>
          <cell r="D2835">
            <v>51.78</v>
          </cell>
        </row>
        <row r="2836">
          <cell r="A2836">
            <v>257</v>
          </cell>
          <cell r="B2836" t="str">
            <v>LAMINADO PARA PAREDE</v>
          </cell>
          <cell r="C2836" t="str">
            <v/>
          </cell>
          <cell r="D2836" t="str">
            <v/>
          </cell>
        </row>
        <row r="2837">
          <cell r="A2837">
            <v>72200</v>
          </cell>
          <cell r="B2837" t="str">
            <v>REVESTIMENTO EM LAMINADO MELAMINICO TEXTURIZADO, ESPESSURA 1,3MM, FIXADO COM COLA</v>
          </cell>
          <cell r="C2837" t="str">
            <v>M2</v>
          </cell>
          <cell r="D2837">
            <v>46.26</v>
          </cell>
        </row>
        <row r="2838">
          <cell r="A2838">
            <v>290</v>
          </cell>
          <cell r="B2838" t="str">
            <v>REVESTIMENTO DE CORRIMAO</v>
          </cell>
          <cell r="C2838" t="str">
            <v/>
          </cell>
          <cell r="D2838" t="str">
            <v/>
          </cell>
        </row>
        <row r="2839">
          <cell r="A2839">
            <v>73807</v>
          </cell>
          <cell r="B2839" t="str">
            <v>CORRIMAO DE GRANITO ARTIFICIAL (MARMORITE) COM 15 CM DE LARGURA</v>
          </cell>
          <cell r="C2839" t="str">
            <v/>
          </cell>
          <cell r="D2839" t="str">
            <v/>
          </cell>
        </row>
        <row r="2840">
          <cell r="A2840" t="str">
            <v>73807/001</v>
          </cell>
          <cell r="B2840" t="str">
            <v>CORRIMAO EM MARMORITE, LARGURA 15CM</v>
          </cell>
          <cell r="C2840" t="str">
            <v>M</v>
          </cell>
          <cell r="D2840">
            <v>44.19</v>
          </cell>
        </row>
        <row r="2841">
          <cell r="A2841">
            <v>311</v>
          </cell>
          <cell r="B2841" t="str">
            <v>FORRO METALICO/PVC</v>
          </cell>
          <cell r="C2841" t="str">
            <v/>
          </cell>
          <cell r="D2841" t="str">
            <v/>
          </cell>
        </row>
        <row r="2842">
          <cell r="A2842">
            <v>41602</v>
          </cell>
          <cell r="B2842" t="str">
            <v>FORRO PVC EM PLACAS COM LARGURA DE 10CM, ESPESSURA 8MM, COMP DE 6,0M,LISO, (INCLUSIVE COLOCACAO, EXCLUSIVE ESTRUTURA DE SUPORTE)</v>
          </cell>
          <cell r="C2842" t="str">
            <v>M2</v>
          </cell>
          <cell r="D2842">
            <v>20</v>
          </cell>
        </row>
        <row r="2843">
          <cell r="A2843">
            <v>72201</v>
          </cell>
          <cell r="B2843" t="str">
            <v>RECOLOCACO DE FORROS EM REGUA DE PVC E PERFIS, CONSIDERANDO REAPROVEITAMENTO DO MATERIAL</v>
          </cell>
          <cell r="C2843" t="str">
            <v>M2</v>
          </cell>
          <cell r="D2843">
            <v>4.76</v>
          </cell>
        </row>
        <row r="2844">
          <cell r="A2844">
            <v>315</v>
          </cell>
          <cell r="B2844" t="str">
            <v>REVESTIMENTO TERMICO E/OU ACUSTICO</v>
          </cell>
          <cell r="C2844" t="str">
            <v/>
          </cell>
          <cell r="D2844" t="str">
            <v/>
          </cell>
        </row>
        <row r="2845">
          <cell r="A2845">
            <v>72198</v>
          </cell>
          <cell r="B2845" t="str">
            <v>ISOLAMENTO TERMICO COM ARGAMASSA TRACO 1:3 (CIMENTO E AREIA), COM ADICAO DE PEROLAS DE ISOPOR, ESPESSURA 6CM</v>
          </cell>
          <cell r="C2845" t="str">
            <v>M2</v>
          </cell>
          <cell r="D2845">
            <v>59.44</v>
          </cell>
        </row>
        <row r="2846">
          <cell r="A2846">
            <v>73833</v>
          </cell>
          <cell r="B2846" t="str">
            <v>ISOLAMENTO TERMICO C/LA DE VIDRO</v>
          </cell>
          <cell r="C2846" t="str">
            <v/>
          </cell>
          <cell r="D2846" t="str">
            <v/>
          </cell>
        </row>
        <row r="2847">
          <cell r="A2847" t="str">
            <v>73833/001</v>
          </cell>
          <cell r="B2847" t="str">
            <v>ISOLAMENTO TERMICO COM MANTA DE LA DE VIDRO, ESPESSURA 2,5CM</v>
          </cell>
          <cell r="C2847" t="str">
            <v>M2</v>
          </cell>
          <cell r="D2847">
            <v>49.14</v>
          </cell>
        </row>
        <row r="2848">
          <cell r="A2848" t="str">
            <v>SEDI</v>
          </cell>
          <cell r="B2848" t="str">
            <v>SERVICOS DIVERSOS</v>
          </cell>
          <cell r="C2848" t="str">
            <v/>
          </cell>
          <cell r="D2848" t="str">
            <v/>
          </cell>
        </row>
        <row r="2849">
          <cell r="A2849">
            <v>148</v>
          </cell>
          <cell r="B2849" t="str">
            <v>JUNTA ELASTICA</v>
          </cell>
          <cell r="C2849" t="str">
            <v/>
          </cell>
          <cell r="D2849" t="str">
            <v/>
          </cell>
        </row>
        <row r="2850">
          <cell r="A2850">
            <v>73754</v>
          </cell>
          <cell r="B2850" t="str">
            <v>JUNTA DE DILATACAO E VEDACAO</v>
          </cell>
          <cell r="C2850" t="str">
            <v/>
          </cell>
          <cell r="D2850" t="str">
            <v/>
          </cell>
        </row>
        <row r="2851">
          <cell r="A2851" t="str">
            <v>73754/001</v>
          </cell>
          <cell r="B2851" t="str">
            <v>JUNTA DE DILATACAO E VEDACAO TIPO JEENE, INCLUSO CORTE E REMOCAO DO PAVIMENTO</v>
          </cell>
          <cell r="C2851" t="str">
            <v>M</v>
          </cell>
          <cell r="D2851">
            <v>310.08999999999997</v>
          </cell>
        </row>
        <row r="2852">
          <cell r="A2852">
            <v>73898</v>
          </cell>
          <cell r="B2852" t="str">
            <v>JUNTA ELASTICA</v>
          </cell>
          <cell r="C2852" t="str">
            <v/>
          </cell>
          <cell r="D2852" t="str">
            <v/>
          </cell>
        </row>
        <row r="2853">
          <cell r="A2853" t="str">
            <v>73898/001</v>
          </cell>
          <cell r="B2853" t="str">
            <v>JUNTA DE DILATACAO ELASTICA (PVC) O-220/6 PRESSAO ATE 30 MCA</v>
          </cell>
          <cell r="C2853" t="str">
            <v>M</v>
          </cell>
          <cell r="D2853">
            <v>73.180000000000007</v>
          </cell>
        </row>
        <row r="2854">
          <cell r="A2854">
            <v>209</v>
          </cell>
          <cell r="B2854" t="str">
            <v>ANDAIMES</v>
          </cell>
          <cell r="C2854" t="str">
            <v/>
          </cell>
          <cell r="D2854" t="str">
            <v/>
          </cell>
        </row>
        <row r="2855">
          <cell r="A2855">
            <v>72817</v>
          </cell>
          <cell r="B2855" t="str">
            <v>BANDEJA SALVA-VIDAS/COLETA DE ENTULHOS, COM TABUA</v>
          </cell>
          <cell r="C2855" t="str">
            <v>M</v>
          </cell>
          <cell r="D2855">
            <v>121.07</v>
          </cell>
        </row>
        <row r="2856">
          <cell r="A2856">
            <v>73618</v>
          </cell>
          <cell r="B2856" t="str">
            <v>LOCACAO DE ANDAIME METALICO TIPO FACHADEIRO</v>
          </cell>
          <cell r="C2856" t="str">
            <v>M2</v>
          </cell>
          <cell r="D2856">
            <v>5.29</v>
          </cell>
        </row>
        <row r="2857">
          <cell r="A2857">
            <v>73673</v>
          </cell>
          <cell r="B2857" t="str">
            <v>ANDAIME PARA REVESTIMENTO DE FORROS EM MADEIRA DE 3A</v>
          </cell>
          <cell r="C2857" t="str">
            <v>M2</v>
          </cell>
          <cell r="D2857">
            <v>10.34</v>
          </cell>
        </row>
        <row r="2858">
          <cell r="A2858">
            <v>73674</v>
          </cell>
          <cell r="B2858" t="str">
            <v>ANDAIME PARA ALVENARIA EM MADEIRA DE 2A</v>
          </cell>
          <cell r="C2858" t="str">
            <v>M2</v>
          </cell>
          <cell r="D2858">
            <v>12.49</v>
          </cell>
        </row>
        <row r="2859">
          <cell r="A2859">
            <v>73804</v>
          </cell>
          <cell r="B2859" t="str">
            <v>PROTECAO PARA FACHADAS</v>
          </cell>
          <cell r="C2859" t="str">
            <v/>
          </cell>
          <cell r="D2859" t="str">
            <v/>
          </cell>
        </row>
        <row r="2860">
          <cell r="A2860" t="str">
            <v>73804/001</v>
          </cell>
          <cell r="B2860" t="str">
            <v>PROTECAO DE FACHADA COM TELA DE POLIPROPILENO FIXADA EM ESTRUTURA DE MADEIRA COM ARAME GALVANIZADO</v>
          </cell>
          <cell r="C2860" t="str">
            <v>M2</v>
          </cell>
          <cell r="D2860">
            <v>14.92</v>
          </cell>
        </row>
        <row r="2861">
          <cell r="A2861">
            <v>210</v>
          </cell>
          <cell r="B2861" t="str">
            <v>ARGAMASSAS</v>
          </cell>
          <cell r="C2861" t="str">
            <v/>
          </cell>
          <cell r="D2861" t="str">
            <v/>
          </cell>
        </row>
        <row r="2862">
          <cell r="A2862">
            <v>6011</v>
          </cell>
          <cell r="B2862" t="str">
            <v>ARGAMASSA TRACO 1:3 (CIMENTO E AREIA MEDIA PENEIRADA), PREPARO MECANICO</v>
          </cell>
          <cell r="C2862" t="str">
            <v>M3</v>
          </cell>
          <cell r="D2862">
            <v>389.26</v>
          </cell>
        </row>
        <row r="2863">
          <cell r="A2863">
            <v>6013</v>
          </cell>
          <cell r="B2863" t="str">
            <v>ARGAMASSA TRACO 1:3 (CIMENTO E AREIA GROSSA NAO PENEIRADA), PREPARO MECANICO</v>
          </cell>
          <cell r="C2863" t="str">
            <v>M3</v>
          </cell>
          <cell r="D2863">
            <v>311.93</v>
          </cell>
        </row>
        <row r="2864">
          <cell r="A2864">
            <v>6014</v>
          </cell>
          <cell r="B2864" t="str">
            <v>ARGAMASSA TRACO 1:4 (CIMENTO E AREIA MEDIA PENEIRADA), PREPARO MECANICO</v>
          </cell>
          <cell r="C2864" t="str">
            <v>M3</v>
          </cell>
          <cell r="D2864">
            <v>339.25</v>
          </cell>
        </row>
        <row r="2865">
          <cell r="A2865">
            <v>6016</v>
          </cell>
          <cell r="B2865" t="str">
            <v>ARGAMASSA TRACO 1:5 (CIMENTO E AREIA MEDIA NAO PENEIRADA), PREPARO MECANICO</v>
          </cell>
          <cell r="C2865" t="str">
            <v>M3</v>
          </cell>
          <cell r="D2865">
            <v>227.78</v>
          </cell>
        </row>
        <row r="2866">
          <cell r="A2866">
            <v>6019</v>
          </cell>
          <cell r="B2866" t="str">
            <v>ARGAMASSA TRACO 1:6 (CIMENTO E AREIA MEDIA NAO PENEIRADA), PREPARO MECANICO</v>
          </cell>
          <cell r="C2866" t="str">
            <v>M3</v>
          </cell>
          <cell r="D2866">
            <v>204.28</v>
          </cell>
        </row>
        <row r="2867">
          <cell r="A2867">
            <v>6020</v>
          </cell>
          <cell r="B2867" t="str">
            <v>ARGAMASSA CIMENTO/AREIA GROSSA SEM PENEIRAR 1:8 PREPARO MANUAL</v>
          </cell>
          <cell r="C2867" t="str">
            <v>M3</v>
          </cell>
          <cell r="D2867">
            <v>209.65</v>
          </cell>
        </row>
        <row r="2868">
          <cell r="A2868">
            <v>6022</v>
          </cell>
          <cell r="B2868" t="str">
            <v>ARGAMASSA TRACO 1:2 (CAL E AREIA FINA PENEIRADA), PREPARO MANUAL</v>
          </cell>
          <cell r="C2868" t="str">
            <v>M3</v>
          </cell>
          <cell r="D2868">
            <v>286.08</v>
          </cell>
        </row>
        <row r="2869">
          <cell r="A2869">
            <v>6023</v>
          </cell>
          <cell r="B2869" t="str">
            <v>ARGAMASSA TRACO 1:4,5 (CAL E AREIA MEDIA NAO PENEIRADA), PREPARO MECANICO</v>
          </cell>
          <cell r="C2869" t="str">
            <v>M3</v>
          </cell>
          <cell r="D2869">
            <v>148.02000000000001</v>
          </cell>
        </row>
        <row r="2870">
          <cell r="A2870">
            <v>6025</v>
          </cell>
          <cell r="B2870" t="str">
            <v>ARGAMASSA TRACO 1:4,5 (CAL E AREIA MEDIA NAO PENEIRADA), PREPARO MANUAL</v>
          </cell>
          <cell r="C2870" t="str">
            <v>M3</v>
          </cell>
          <cell r="D2870">
            <v>169.47</v>
          </cell>
        </row>
        <row r="2871">
          <cell r="A2871">
            <v>6026</v>
          </cell>
          <cell r="B2871" t="str">
            <v>ARGAMASSA TRACO 1:5 (CAL E AREIA MEDIA NAO PENEIRADA), PREPARO MANUAL</v>
          </cell>
          <cell r="C2871" t="str">
            <v>M3</v>
          </cell>
          <cell r="D2871">
            <v>160.38</v>
          </cell>
        </row>
        <row r="2872">
          <cell r="A2872">
            <v>6028</v>
          </cell>
          <cell r="B2872" t="str">
            <v>ARGAMASSA TRACO 1:2:8 (CIMENTO, CAL E AREIA MEDIA NAO PENEIRADA), PREPARO MECANICO</v>
          </cell>
          <cell r="C2872" t="str">
            <v>M3</v>
          </cell>
          <cell r="D2872">
            <v>243.01</v>
          </cell>
        </row>
        <row r="2873">
          <cell r="A2873">
            <v>6030</v>
          </cell>
          <cell r="B2873" t="str">
            <v>ARGAMASSA TRACO 1:2:9 (CIMENTO, CAL E AREIA MEDIA NAO PENEIRADA), PREPARO MECANICO</v>
          </cell>
          <cell r="C2873" t="str">
            <v>M3</v>
          </cell>
          <cell r="D2873">
            <v>226.82</v>
          </cell>
        </row>
        <row r="2874">
          <cell r="A2874">
            <v>6032</v>
          </cell>
          <cell r="B2874" t="str">
            <v>ARGAMASSA TRACO 1:0,5:8 (CIMENTO, CAL E AREIA MEDIA NAO PENEIRADA),PREPARO MECANICO</v>
          </cell>
          <cell r="C2874" t="str">
            <v>M3</v>
          </cell>
          <cell r="D2874">
            <v>192.69</v>
          </cell>
        </row>
        <row r="2875">
          <cell r="A2875">
            <v>6033</v>
          </cell>
          <cell r="B2875" t="str">
            <v>ARGAMASSA TRACO 1:2:11 (CIMENTO, CAL E AREIA MEDIA NAO PENEIRADA), PREPARO MECANICO</v>
          </cell>
          <cell r="C2875" t="str">
            <v>M3</v>
          </cell>
          <cell r="D2875">
            <v>203.34</v>
          </cell>
        </row>
        <row r="2876">
          <cell r="A2876">
            <v>6034</v>
          </cell>
          <cell r="B2876" t="str">
            <v>ARGAMASSA TRACO 1:2:11 (CIMENTO, CAL E AREIA MEDIA PENEIRADA), PREPARO MECANICO</v>
          </cell>
          <cell r="C2876" t="str">
            <v>M3</v>
          </cell>
          <cell r="D2876">
            <v>280.31</v>
          </cell>
        </row>
        <row r="2877">
          <cell r="A2877">
            <v>6035</v>
          </cell>
          <cell r="B2877" t="str">
            <v>ARGAMASSA TRACO 1:3:9 (CIMENTO, CAL E AREIA FINA PENEIRADA), PREPAROMECANICO</v>
          </cell>
          <cell r="C2877" t="str">
            <v>M3</v>
          </cell>
          <cell r="D2877">
            <v>323.61</v>
          </cell>
        </row>
        <row r="2878">
          <cell r="A2878">
            <v>6036</v>
          </cell>
          <cell r="B2878" t="str">
            <v>ARGAMASSA TRACO 1:4,5 (CAL E AREIA FINA PENEIRADA), PREPARO MECANICO</v>
          </cell>
          <cell r="C2878" t="str">
            <v>M3</v>
          </cell>
          <cell r="D2878">
            <v>222.44</v>
          </cell>
        </row>
        <row r="2879">
          <cell r="A2879">
            <v>6037</v>
          </cell>
          <cell r="B2879" t="str">
            <v>ARGAMASSA TRACO 1:4 (CAL E AREIA MEDIA NÃO PENEIRADA) + 130KG CIMENTO, PREPARO MECANICO</v>
          </cell>
          <cell r="C2879" t="str">
            <v>M3</v>
          </cell>
          <cell r="D2879">
            <v>220.16</v>
          </cell>
        </row>
        <row r="2880">
          <cell r="A2880">
            <v>6038</v>
          </cell>
          <cell r="B2880" t="str">
            <v>ARGAMASSA TRACO 1:4 (CAL E AREIA MEDIA PENEIRADA), + 130KG DE CIMENTO- PREPARO MECANICO</v>
          </cell>
          <cell r="C2880" t="str">
            <v>M3</v>
          </cell>
          <cell r="D2880">
            <v>297.12</v>
          </cell>
        </row>
        <row r="2881">
          <cell r="A2881">
            <v>6039</v>
          </cell>
          <cell r="B2881" t="str">
            <v>ARGAMASSA TRACO 1:1:4 (CIMENTO, CAL E AREIA MEDIA NAO PENEIRADA), PREPARO MECANICO</v>
          </cell>
          <cell r="C2881" t="str">
            <v>M3</v>
          </cell>
          <cell r="D2881">
            <v>323.44</v>
          </cell>
        </row>
        <row r="2882">
          <cell r="A2882">
            <v>6040</v>
          </cell>
          <cell r="B2882" t="str">
            <v>ARGAMASSA TRACO 1:0,5:5 (CIMENTO, CAL E AREIA MEDIA NAO PENEIRADA), PREPARO MECANICO</v>
          </cell>
          <cell r="C2882" t="str">
            <v>M3</v>
          </cell>
          <cell r="D2882">
            <v>251.02</v>
          </cell>
        </row>
        <row r="2883">
          <cell r="A2883">
            <v>75492</v>
          </cell>
          <cell r="B2883" t="str">
            <v>ARGAMASSA CIMENTO/AREIA MEDIA 1:3 - PREPARO MECANICO (BETONEIRA ELETRICA)</v>
          </cell>
          <cell r="C2883" t="str">
            <v>M3</v>
          </cell>
          <cell r="D2883">
            <v>270.60000000000002</v>
          </cell>
        </row>
        <row r="2884">
          <cell r="A2884">
            <v>75493</v>
          </cell>
          <cell r="B2884" t="str">
            <v>ARGAMASSA CIMENTO/AREIA MEDIA 1:4 - PREPARO MECANICO (BETONEIRA ELETRICA)</v>
          </cell>
          <cell r="C2884" t="str">
            <v>M3</v>
          </cell>
          <cell r="D2884">
            <v>257.58999999999997</v>
          </cell>
        </row>
        <row r="2885">
          <cell r="A2885">
            <v>75494</v>
          </cell>
          <cell r="B2885" t="str">
            <v>ARGAMASSA CIMENTO/AREIA MEDIA 1:5 - PREPARO MECANICO (BETONEIRA ELETRICA)</v>
          </cell>
          <cell r="C2885" t="str">
            <v>M3</v>
          </cell>
          <cell r="D2885">
            <v>235.11</v>
          </cell>
        </row>
        <row r="2886">
          <cell r="A2886">
            <v>75495</v>
          </cell>
          <cell r="B2886" t="str">
            <v>ARGAMASSA CIMENTO AREIA/MEDIA 1:6 - PREPARO MECANICO (BETONEIRA ELETRICA)</v>
          </cell>
          <cell r="C2886" t="str">
            <v>M3</v>
          </cell>
          <cell r="D2886">
            <v>219.37</v>
          </cell>
        </row>
        <row r="2887">
          <cell r="A2887">
            <v>211</v>
          </cell>
          <cell r="B2887" t="str">
            <v>CARGA, DESCARGA E TRANSPORTE DE MATERIAIS</v>
          </cell>
          <cell r="C2887" t="str">
            <v/>
          </cell>
          <cell r="D2887" t="str">
            <v/>
          </cell>
        </row>
        <row r="2888">
          <cell r="A2888">
            <v>72871</v>
          </cell>
          <cell r="B2888" t="str">
            <v>MOBILIZACAO E INSTALACAO DE 01 EQUIPAMENTO DE SONDAGEM, DISTANCIA ATE10KM</v>
          </cell>
          <cell r="C2888" t="str">
            <v>UN</v>
          </cell>
          <cell r="D2888">
            <v>166.25</v>
          </cell>
        </row>
        <row r="2889">
          <cell r="A2889">
            <v>72872</v>
          </cell>
          <cell r="B2889" t="str">
            <v>MOBILIZACAO E INSTALACAO DE 01 EQUIPAMENTO DE SONDAGEM, DISTANCIA DE 10KM ATE 20KM</v>
          </cell>
          <cell r="C2889" t="str">
            <v>UN</v>
          </cell>
          <cell r="D2889">
            <v>282.35000000000002</v>
          </cell>
        </row>
        <row r="2890">
          <cell r="A2890">
            <v>72873</v>
          </cell>
          <cell r="B2890" t="str">
            <v>MOBILIZACAO E INSTALACAO DE 01 EQUIPAMENTO DE SONDAGEM, DISTANCIA ACIMA DE 20KM</v>
          </cell>
          <cell r="C2890" t="str">
            <v>UN</v>
          </cell>
          <cell r="D2890">
            <v>398.44</v>
          </cell>
        </row>
        <row r="2891">
          <cell r="A2891">
            <v>73901</v>
          </cell>
          <cell r="B2891" t="str">
            <v>TRANSPORTE VERTICAL</v>
          </cell>
          <cell r="C2891" t="str">
            <v/>
          </cell>
          <cell r="D2891" t="str">
            <v/>
          </cell>
        </row>
        <row r="2892">
          <cell r="A2892" t="str">
            <v>73901/001</v>
          </cell>
          <cell r="B2892" t="str">
            <v>TRANSPORTE VERTICAL MANUAL DE MATERIAIS DIVERSOS A 1ª LAJE</v>
          </cell>
          <cell r="C2892" t="str">
            <v>M3</v>
          </cell>
          <cell r="D2892">
            <v>12</v>
          </cell>
        </row>
        <row r="2893">
          <cell r="A2893" t="str">
            <v>73901/002</v>
          </cell>
          <cell r="B2893" t="str">
            <v>TRANSPORTE VERTICAL MANUAL DE MATERIAIS DIVERSOS A 2ª LAJE</v>
          </cell>
          <cell r="C2893" t="str">
            <v>M3</v>
          </cell>
          <cell r="D2893">
            <v>28.8</v>
          </cell>
        </row>
        <row r="2894">
          <cell r="A2894" t="str">
            <v>73901/003</v>
          </cell>
          <cell r="B2894" t="str">
            <v>TRANSPORTE VERTICAL MANUAL DE MATERIAIS DIVERSOS A 1ª LAJE</v>
          </cell>
          <cell r="C2894" t="str">
            <v>T</v>
          </cell>
          <cell r="D2894">
            <v>24</v>
          </cell>
        </row>
        <row r="2895">
          <cell r="A2895" t="str">
            <v>73901/004</v>
          </cell>
          <cell r="B2895" t="str">
            <v>TRANSPORTE VERTICAL MANUAL DE MATERIAIS DIVERSOS A 2ª LAJE</v>
          </cell>
          <cell r="C2895" t="str">
            <v>T</v>
          </cell>
          <cell r="D2895">
            <v>39.770000000000003</v>
          </cell>
        </row>
        <row r="2896">
          <cell r="A2896">
            <v>74023</v>
          </cell>
          <cell r="B2896" t="str">
            <v>TRANSPORTE HORIZONTAL MANUAL</v>
          </cell>
          <cell r="C2896" t="str">
            <v/>
          </cell>
          <cell r="D2896" t="str">
            <v/>
          </cell>
        </row>
        <row r="2897">
          <cell r="A2897" t="str">
            <v>74023/001</v>
          </cell>
          <cell r="B2897" t="str">
            <v>TRANSPORTE HORIZONTAL DE MATERIAIS DIVERSOS A 30M</v>
          </cell>
          <cell r="C2897" t="str">
            <v>M3</v>
          </cell>
          <cell r="D2897">
            <v>16.46</v>
          </cell>
        </row>
        <row r="2898">
          <cell r="A2898" t="str">
            <v>74023/002</v>
          </cell>
          <cell r="B2898" t="str">
            <v>TRANSPORTE HORIZONTAL DE MATERIAIS DIVERSOS A 40M</v>
          </cell>
          <cell r="C2898" t="str">
            <v>M3</v>
          </cell>
          <cell r="D2898">
            <v>18.510000000000002</v>
          </cell>
        </row>
        <row r="2899">
          <cell r="A2899" t="str">
            <v>74023/003</v>
          </cell>
          <cell r="B2899" t="str">
            <v>TRANSPORTE HORIZONTAL DE MATERIAIS DIVERSOS A 50M</v>
          </cell>
          <cell r="C2899" t="str">
            <v>M3</v>
          </cell>
          <cell r="D2899">
            <v>19.89</v>
          </cell>
        </row>
        <row r="2900">
          <cell r="A2900" t="str">
            <v>74023/004</v>
          </cell>
          <cell r="B2900" t="str">
            <v>TRANSPORTE HORIZONTAL DE MATERIAIS DIVERSOS A 60M</v>
          </cell>
          <cell r="C2900" t="str">
            <v>M3</v>
          </cell>
          <cell r="D2900">
            <v>20.91</v>
          </cell>
        </row>
        <row r="2901">
          <cell r="A2901" t="str">
            <v>74023/005</v>
          </cell>
          <cell r="B2901" t="str">
            <v>TRANSPORTE HORIZONTAL DE MATERIAIS DIVERSOS A 100M</v>
          </cell>
          <cell r="C2901" t="str">
            <v>M3</v>
          </cell>
          <cell r="D2901">
            <v>27.43</v>
          </cell>
        </row>
        <row r="2902">
          <cell r="A2902" t="str">
            <v>74023/006</v>
          </cell>
          <cell r="B2902" t="str">
            <v>TRANSPORTE HORIZONTAL DE MATERIAIS DIVERSOS A 30M</v>
          </cell>
          <cell r="C2902" t="str">
            <v>T</v>
          </cell>
          <cell r="D2902">
            <v>10.29</v>
          </cell>
        </row>
        <row r="2903">
          <cell r="A2903" t="str">
            <v>74023/007</v>
          </cell>
          <cell r="B2903" t="str">
            <v>TRANSPORTE HORIZONTAL DE MATERIAIS DIVERSOS A 40M</v>
          </cell>
          <cell r="C2903" t="str">
            <v>T</v>
          </cell>
          <cell r="D2903">
            <v>11.31</v>
          </cell>
        </row>
        <row r="2904">
          <cell r="A2904" t="str">
            <v>74023/008</v>
          </cell>
          <cell r="B2904" t="str">
            <v>TRANSPORTE HORIZONTAL DE MATERIAIS DIVERSOS A 50M</v>
          </cell>
          <cell r="C2904" t="str">
            <v>T</v>
          </cell>
          <cell r="D2904">
            <v>12.34</v>
          </cell>
        </row>
        <row r="2905">
          <cell r="A2905" t="str">
            <v>74023/009</v>
          </cell>
          <cell r="B2905" t="str">
            <v>TRANSPORTE HORIZONTAL DE MATERIAIS DIVERSOS A 60M</v>
          </cell>
          <cell r="C2905" t="str">
            <v>T</v>
          </cell>
          <cell r="D2905">
            <v>13.37</v>
          </cell>
        </row>
        <row r="2906">
          <cell r="A2906" t="str">
            <v>74023/010</v>
          </cell>
          <cell r="B2906" t="str">
            <v>TRANSPORTE HORIZONTAL DE MATERIAIS DIVERSOS A 100M</v>
          </cell>
          <cell r="C2906" t="str">
            <v>T</v>
          </cell>
          <cell r="D2906">
            <v>16.8</v>
          </cell>
        </row>
        <row r="2907">
          <cell r="A2907">
            <v>212</v>
          </cell>
          <cell r="B2907" t="str">
            <v>LIMPEZA E ARREMATES FINAIS</v>
          </cell>
          <cell r="C2907" t="str">
            <v/>
          </cell>
          <cell r="D2907" t="str">
            <v/>
          </cell>
        </row>
        <row r="2908">
          <cell r="A2908">
            <v>9537</v>
          </cell>
          <cell r="B2908" t="str">
            <v>LIMPEZA FINAL DA OBRA</v>
          </cell>
          <cell r="C2908" t="str">
            <v>M2</v>
          </cell>
          <cell r="D2908">
            <v>1.1100000000000001</v>
          </cell>
        </row>
        <row r="2909">
          <cell r="A2909">
            <v>73745</v>
          </cell>
          <cell r="B2909" t="str">
            <v>LIMPEZAS DE SUPERFICIES</v>
          </cell>
          <cell r="C2909" t="str">
            <v/>
          </cell>
          <cell r="D2909" t="str">
            <v/>
          </cell>
        </row>
        <row r="2910">
          <cell r="A2910" t="str">
            <v>73745/001</v>
          </cell>
          <cell r="B2910" t="str">
            <v>LIMPEZA DE ESTRUTURAL DE ACO OU CONCRETO COM JATEAMENTO DE AREIA</v>
          </cell>
          <cell r="C2910" t="str">
            <v>M2</v>
          </cell>
          <cell r="D2910">
            <v>5.58</v>
          </cell>
        </row>
        <row r="2911">
          <cell r="A2911">
            <v>73800</v>
          </cell>
          <cell r="B2911" t="str">
            <v>POLIMENTO DE PISOS</v>
          </cell>
          <cell r="C2911" t="str">
            <v/>
          </cell>
          <cell r="D2911" t="str">
            <v/>
          </cell>
        </row>
        <row r="2912">
          <cell r="A2912" t="str">
            <v>73800/001</v>
          </cell>
          <cell r="B2912" t="str">
            <v>LIMPEZA E POLIMENTO MECANIZADO EM PISO ALTA RESISTENCIA, UTILIZANDO ESTUQUE COM ADESIVO, CIMENTO BRANCO E CORANTE</v>
          </cell>
          <cell r="C2912" t="str">
            <v>M2</v>
          </cell>
          <cell r="D2912">
            <v>22.09</v>
          </cell>
        </row>
        <row r="2913">
          <cell r="A2913">
            <v>73806</v>
          </cell>
          <cell r="B2913" t="str">
            <v>LIMPEZA DE SUPERFICIES</v>
          </cell>
          <cell r="C2913" t="str">
            <v/>
          </cell>
          <cell r="D2913" t="str">
            <v/>
          </cell>
        </row>
        <row r="2914">
          <cell r="A2914" t="str">
            <v>73806/001</v>
          </cell>
          <cell r="B2914" t="str">
            <v>LIMPEZA DE SUPERFICIES COM JATO DE ALTA PRESSAO DE AR E AGUA</v>
          </cell>
          <cell r="C2914" t="str">
            <v>M2</v>
          </cell>
          <cell r="D2914">
            <v>0.73</v>
          </cell>
        </row>
        <row r="2915">
          <cell r="A2915">
            <v>73948</v>
          </cell>
          <cell r="B2915" t="str">
            <v>LIMPEZA DIVERSAS DA OBRA</v>
          </cell>
          <cell r="C2915" t="str">
            <v/>
          </cell>
          <cell r="D2915" t="str">
            <v/>
          </cell>
        </row>
        <row r="2916">
          <cell r="A2916" t="str">
            <v>73948/001</v>
          </cell>
          <cell r="B2916" t="str">
            <v>LIMPEZA REVESTIMENTO PLASTICO EM PAREDE</v>
          </cell>
          <cell r="C2916" t="str">
            <v>M2</v>
          </cell>
          <cell r="D2916">
            <v>7.95</v>
          </cell>
        </row>
        <row r="2917">
          <cell r="A2917" t="str">
            <v>73948/002</v>
          </cell>
          <cell r="B2917" t="str">
            <v>LIMPEZA/PREPARO SUPERFICIE CONCRETO P/PINTURA</v>
          </cell>
          <cell r="C2917" t="str">
            <v>M2</v>
          </cell>
          <cell r="D2917">
            <v>3.72</v>
          </cell>
        </row>
        <row r="2918">
          <cell r="A2918" t="str">
            <v>73948/003</v>
          </cell>
          <cell r="B2918" t="str">
            <v>LIMPEZA AZULEJO</v>
          </cell>
          <cell r="C2918" t="str">
            <v>M2</v>
          </cell>
          <cell r="D2918">
            <v>2.62</v>
          </cell>
        </row>
        <row r="2919">
          <cell r="A2919" t="str">
            <v>73948/004</v>
          </cell>
          <cell r="B2919" t="str">
            <v>LIMPEZA E LAVAGEM DE PASTILHAS</v>
          </cell>
          <cell r="C2919" t="str">
            <v>M2</v>
          </cell>
          <cell r="D2919">
            <v>3.72</v>
          </cell>
        </row>
        <row r="2920">
          <cell r="A2920" t="str">
            <v>73948/005</v>
          </cell>
          <cell r="B2920" t="str">
            <v>LIMPEZA CHAPA MELAMINICA EM PAREDE</v>
          </cell>
          <cell r="C2920" t="str">
            <v>M2</v>
          </cell>
          <cell r="D2920">
            <v>2.71</v>
          </cell>
        </row>
        <row r="2921">
          <cell r="A2921" t="str">
            <v>73948/006</v>
          </cell>
          <cell r="B2921" t="str">
            <v>LIMPEZA LAMBRI ALUMINIO</v>
          </cell>
          <cell r="C2921" t="str">
            <v>M2</v>
          </cell>
          <cell r="D2921">
            <v>6.1</v>
          </cell>
        </row>
        <row r="2922">
          <cell r="A2922" t="str">
            <v>73948/007</v>
          </cell>
          <cell r="B2922" t="str">
            <v>LIMPEZA ESQUADRIA FERRO C/SOLVENTE</v>
          </cell>
          <cell r="C2922" t="str">
            <v>M2</v>
          </cell>
          <cell r="D2922">
            <v>10.69</v>
          </cell>
        </row>
        <row r="2923">
          <cell r="A2923" t="str">
            <v>73948/008</v>
          </cell>
          <cell r="B2923" t="str">
            <v>LIMPEZA VIDRO COMUM</v>
          </cell>
          <cell r="C2923" t="str">
            <v>M2</v>
          </cell>
          <cell r="D2923">
            <v>5.15</v>
          </cell>
        </row>
        <row r="2924">
          <cell r="A2924" t="str">
            <v>73948/009</v>
          </cell>
          <cell r="B2924" t="str">
            <v>LIMPEZA FORRO</v>
          </cell>
          <cell r="C2924" t="str">
            <v>M2</v>
          </cell>
          <cell r="D2924">
            <v>10.57</v>
          </cell>
        </row>
        <row r="2925">
          <cell r="A2925" t="str">
            <v>73948/010</v>
          </cell>
          <cell r="B2925" t="str">
            <v>LIMPEZA PISO MARMORE/GRANITO</v>
          </cell>
          <cell r="C2925" t="str">
            <v>M2</v>
          </cell>
          <cell r="D2925">
            <v>10.01</v>
          </cell>
        </row>
        <row r="2926">
          <cell r="A2926" t="str">
            <v>73948/011</v>
          </cell>
          <cell r="B2926" t="str">
            <v>LIMPEZA PISO CERAMICO</v>
          </cell>
          <cell r="C2926" t="str">
            <v>M2</v>
          </cell>
          <cell r="D2926">
            <v>9.0299999999999994</v>
          </cell>
        </row>
        <row r="2927">
          <cell r="A2927" t="str">
            <v>73948/012</v>
          </cell>
          <cell r="B2927" t="str">
            <v>LIMPEZA PISO PLACA BORRACHA C/ENCERAMENTO</v>
          </cell>
          <cell r="C2927" t="str">
            <v>M2</v>
          </cell>
          <cell r="D2927">
            <v>11.83</v>
          </cell>
        </row>
        <row r="2928">
          <cell r="A2928" t="str">
            <v>73948/013</v>
          </cell>
          <cell r="B2928" t="str">
            <v>LIMPEZA PISO PLACA BORRACHA</v>
          </cell>
          <cell r="C2928" t="str">
            <v>M2</v>
          </cell>
          <cell r="D2928">
            <v>4.29</v>
          </cell>
        </row>
        <row r="2929">
          <cell r="A2929" t="str">
            <v>73948/014</v>
          </cell>
          <cell r="B2929" t="str">
            <v>LIMPEZA PISO CIMENTADO</v>
          </cell>
          <cell r="C2929" t="str">
            <v>M2</v>
          </cell>
          <cell r="D2929">
            <v>5.41</v>
          </cell>
        </row>
        <row r="2930">
          <cell r="A2930" t="str">
            <v>73948/015</v>
          </cell>
          <cell r="B2930" t="str">
            <v>LIMPEZA PISO MARMORITE/GRANILITE</v>
          </cell>
          <cell r="C2930" t="str">
            <v>M2</v>
          </cell>
          <cell r="D2930">
            <v>6.3</v>
          </cell>
        </row>
        <row r="2931">
          <cell r="A2931" t="str">
            <v>73948/016</v>
          </cell>
          <cell r="B2931" t="str">
            <v>LIMPEZA MANUAL DO TERRENO (C/ RASPAGEM SUPERFICIAL)</v>
          </cell>
          <cell r="C2931" t="str">
            <v>M2</v>
          </cell>
          <cell r="D2931">
            <v>1.71</v>
          </cell>
        </row>
        <row r="2932">
          <cell r="A2932">
            <v>74086</v>
          </cell>
          <cell r="B2932" t="str">
            <v>LIMPEZA DIVERSAS DA OBRA</v>
          </cell>
          <cell r="C2932" t="str">
            <v/>
          </cell>
          <cell r="D2932" t="str">
            <v/>
          </cell>
        </row>
        <row r="2933">
          <cell r="A2933" t="str">
            <v>74086/001</v>
          </cell>
          <cell r="B2933" t="str">
            <v>LIMPEZA LOUCAS E METAIS</v>
          </cell>
          <cell r="C2933" t="str">
            <v>UN</v>
          </cell>
          <cell r="D2933">
            <v>11.51</v>
          </cell>
        </row>
        <row r="2934">
          <cell r="A2934">
            <v>74243</v>
          </cell>
          <cell r="B2934" t="str">
            <v>LIMPEZA GERAL DE QUADRA POLIESPORTIVA</v>
          </cell>
          <cell r="C2934" t="str">
            <v/>
          </cell>
          <cell r="D2934" t="str">
            <v/>
          </cell>
        </row>
        <row r="2935">
          <cell r="A2935" t="str">
            <v>74243/001</v>
          </cell>
          <cell r="B2935" t="str">
            <v>LIMPEZA GERAL DE QUADRA POLIESPORTIVA</v>
          </cell>
          <cell r="C2935" t="str">
            <v>M2</v>
          </cell>
          <cell r="D2935">
            <v>0.96</v>
          </cell>
        </row>
        <row r="2936">
          <cell r="A2936">
            <v>215</v>
          </cell>
          <cell r="B2936" t="str">
            <v>ABERTURA DE POCO | CISTERNA OU CACIMBA |</v>
          </cell>
          <cell r="C2936" t="str">
            <v/>
          </cell>
          <cell r="D2936" t="str">
            <v/>
          </cell>
        </row>
        <row r="2937">
          <cell r="A2937">
            <v>74163</v>
          </cell>
          <cell r="B2937" t="str">
            <v>PERFURACAO DE POCO</v>
          </cell>
          <cell r="C2937" t="str">
            <v/>
          </cell>
          <cell r="D2937" t="str">
            <v/>
          </cell>
        </row>
        <row r="2938">
          <cell r="A2938" t="str">
            <v>74163/001</v>
          </cell>
          <cell r="B2938" t="str">
            <v>PERFURACAO DE POCO COM PERFURATRIZ PNEUMATICA</v>
          </cell>
          <cell r="C2938" t="str">
            <v>M</v>
          </cell>
          <cell r="D2938">
            <v>19.79</v>
          </cell>
        </row>
        <row r="2939">
          <cell r="A2939" t="str">
            <v>74163/002</v>
          </cell>
          <cell r="B2939" t="str">
            <v>PERFURACAO DE POCO COM PERFURATRIZ A PERCUSSAO</v>
          </cell>
          <cell r="C2939" t="str">
            <v>M</v>
          </cell>
          <cell r="D2939">
            <v>43.76</v>
          </cell>
        </row>
        <row r="2940">
          <cell r="A2940">
            <v>216</v>
          </cell>
          <cell r="B2940" t="str">
            <v>POCO TUBULAR PROFUNDO</v>
          </cell>
          <cell r="C2940" t="str">
            <v/>
          </cell>
          <cell r="D2940" t="str">
            <v/>
          </cell>
        </row>
        <row r="2941">
          <cell r="A2941">
            <v>40841</v>
          </cell>
          <cell r="B2941" t="str">
            <v>ABRACADEIRA P/POCOS PROFUNDOS</v>
          </cell>
          <cell r="C2941" t="str">
            <v>UN</v>
          </cell>
          <cell r="D2941">
            <v>63.51</v>
          </cell>
        </row>
        <row r="2942">
          <cell r="A2942">
            <v>318</v>
          </cell>
          <cell r="B2942" t="str">
            <v>OUTROS</v>
          </cell>
          <cell r="C2942" t="str">
            <v/>
          </cell>
          <cell r="D2942" t="str">
            <v/>
          </cell>
        </row>
        <row r="2943">
          <cell r="A2943">
            <v>5962</v>
          </cell>
          <cell r="B2943" t="str">
            <v>TANQUE ESTACIONARIO TAA -MACARICO CAP 20 000 L - DEPRECIACAO E JUROS</v>
          </cell>
          <cell r="C2943" t="str">
            <v>UN</v>
          </cell>
          <cell r="D2943">
            <v>6.62</v>
          </cell>
        </row>
        <row r="2944">
          <cell r="A2944">
            <v>6391</v>
          </cell>
          <cell r="B2944" t="str">
            <v>SOLDA TOPO DESCENDENTE CHANFRADA ESPESSURA=1/4" CHAPA/PERFIL/TUBO ACOCOM CONVERSOR DIESEL.</v>
          </cell>
          <cell r="C2944" t="str">
            <v>M</v>
          </cell>
          <cell r="D2944">
            <v>62.71</v>
          </cell>
        </row>
        <row r="2945">
          <cell r="A2945">
            <v>71516</v>
          </cell>
          <cell r="B2945" t="str">
            <v>CONJUNTO DE MANGUEIRA PARA COMBATE A INCENDIO EM FIBRA DE POLIESTER PURA, COM 1.1/2", REVESTIDA INTERNAMENTE, COM 2 LANCES DE 15M CADA</v>
          </cell>
          <cell r="C2945" t="str">
            <v>UN</v>
          </cell>
          <cell r="D2945">
            <v>478.34</v>
          </cell>
        </row>
        <row r="2946">
          <cell r="A2946">
            <v>73289</v>
          </cell>
          <cell r="B2946" t="str">
            <v>CUSTOS C/MATRIAL-AQUECEDOR DE FLUIDO TERMICO C/CALDEIRA</v>
          </cell>
          <cell r="C2946" t="str">
            <v>H</v>
          </cell>
          <cell r="D2946">
            <v>4.6399999999999997</v>
          </cell>
        </row>
        <row r="2947">
          <cell r="A2947">
            <v>73360</v>
          </cell>
          <cell r="B2947" t="str">
            <v>AQUECEDOR DE FLUIDO TERMICO C/CALDEIRA - CHP</v>
          </cell>
          <cell r="C2947" t="str">
            <v>CHP</v>
          </cell>
          <cell r="D2947">
            <v>12.29</v>
          </cell>
        </row>
        <row r="2948">
          <cell r="A2948">
            <v>73916</v>
          </cell>
          <cell r="B2948" t="str">
            <v>´PLACA DE IDENTIFICAÇÃO</v>
          </cell>
          <cell r="C2948" t="str">
            <v/>
          </cell>
          <cell r="D2948" t="str">
            <v/>
          </cell>
        </row>
        <row r="2949">
          <cell r="A2949" t="str">
            <v>73916/001</v>
          </cell>
          <cell r="B2949" t="str">
            <v>PLACA DE IDENTIFICAÇÃO EM CHAPA GALVANIZADA NUM. 18, 12X18CM</v>
          </cell>
          <cell r="C2949" t="str">
            <v>UN</v>
          </cell>
          <cell r="D2949">
            <v>30.8</v>
          </cell>
        </row>
        <row r="2950">
          <cell r="A2950" t="str">
            <v>73916/002</v>
          </cell>
          <cell r="B2950" t="str">
            <v>PLACA ESMALTADA PARA IDENTIFICAÇÃO NR DE RUA, DIMENSÕES 45X25CM</v>
          </cell>
          <cell r="C2950" t="str">
            <v>UN</v>
          </cell>
          <cell r="D2950">
            <v>78.569999999999993</v>
          </cell>
        </row>
        <row r="2951">
          <cell r="A2951" t="str">
            <v>73916/003</v>
          </cell>
          <cell r="B2951" t="str">
            <v>PLACA DE IDENTIFICAÇÃO EM CHAPA GALVANIZADA NUM. 18, DIMENSÕES 8X12CM</v>
          </cell>
          <cell r="C2951" t="str">
            <v>UN</v>
          </cell>
          <cell r="D2951">
            <v>15.36</v>
          </cell>
        </row>
        <row r="2952">
          <cell r="A2952">
            <v>74029</v>
          </cell>
          <cell r="B2952" t="str">
            <v>BETONEIRAS</v>
          </cell>
          <cell r="C2952" t="str">
            <v/>
          </cell>
          <cell r="D2952" t="str">
            <v/>
          </cell>
        </row>
        <row r="2953">
          <cell r="A2953" t="str">
            <v>74029/001</v>
          </cell>
          <cell r="B2953" t="str">
            <v>BETONEIRA DIESEL 580L (CP) MISTURA SECA, CARREGAMENTO MECANICO E TAMBOR REVERSÍVEL. - EXCLUSIVE OPERADOR</v>
          </cell>
          <cell r="C2953" t="str">
            <v>H</v>
          </cell>
          <cell r="D2953">
            <v>13.52</v>
          </cell>
        </row>
        <row r="2954">
          <cell r="A2954" t="str">
            <v>74029/002</v>
          </cell>
          <cell r="B2954" t="str">
            <v>BETONEIRA DIESEL, 580L (CI) MISTURA SECA, CARREGADOR MECANICO E TAMBORREVERSÍVEL.- EXCLUSIVE OPERADOR</v>
          </cell>
          <cell r="C2954" t="str">
            <v>H</v>
          </cell>
          <cell r="D2954">
            <v>4.92</v>
          </cell>
        </row>
        <row r="2955">
          <cell r="A2955">
            <v>74030</v>
          </cell>
          <cell r="B2955" t="str">
            <v>GUINDASTES E/OU BRAÇO MECÂNICO</v>
          </cell>
          <cell r="C2955" t="str">
            <v/>
          </cell>
          <cell r="D2955" t="str">
            <v/>
          </cell>
        </row>
        <row r="2956">
          <cell r="A2956" t="str">
            <v>74030/001</v>
          </cell>
          <cell r="B2956" t="str">
            <v>GUINDAUTO (CI) CAP.3,5 TON., MONTADO SOBRE CAMINHÃO TOCO (EXCL. O CAMINHÃO) APROX.2,0M DE ALCANCE HORIZONTAL, 7,0 NA VERTICAL. EXCL. OPERADOR.</v>
          </cell>
          <cell r="C2956" t="str">
            <v>H</v>
          </cell>
          <cell r="D2956">
            <v>16.989999999999998</v>
          </cell>
        </row>
        <row r="2957">
          <cell r="A2957" t="str">
            <v>74030/002</v>
          </cell>
          <cell r="B2957" t="str">
            <v>GUINDAUTO (CP) CARGA MAX 3,25T (A 2M) E 1,62T (A 4M), ALTURA MAX = 6,6M, MONTADO SOBRE CAMINHÃO TOCO (EXCL. O CAMINHÃO E OPERADOR).</v>
          </cell>
          <cell r="C2957" t="str">
            <v>H</v>
          </cell>
          <cell r="D2957">
            <v>19.21</v>
          </cell>
        </row>
        <row r="2958">
          <cell r="A2958">
            <v>74032</v>
          </cell>
          <cell r="B2958" t="str">
            <v>ESCAVADEIRA</v>
          </cell>
          <cell r="C2958" t="str">
            <v/>
          </cell>
          <cell r="D2958" t="str">
            <v/>
          </cell>
        </row>
        <row r="2959">
          <cell r="A2959" t="str">
            <v>74032/001</v>
          </cell>
          <cell r="B2959" t="str">
            <v>ESCAVADEIRA HIDRAULICA SOBRE ESTEIRAS 110HP A DIESEL - CHP - INCLUSIVEOPERADOR</v>
          </cell>
          <cell r="C2959" t="str">
            <v>CHP</v>
          </cell>
          <cell r="D2959">
            <v>152.56</v>
          </cell>
        </row>
        <row r="2960">
          <cell r="A2960" t="str">
            <v>74032/002</v>
          </cell>
          <cell r="B2960" t="str">
            <v>ESCAVADEIRA HIDRAULICA SOBRE ESTEIRAS 110HP A DIESEL - CHI - INCLUISVEOPERADOR</v>
          </cell>
          <cell r="C2960" t="str">
            <v>CHI</v>
          </cell>
          <cell r="D2960">
            <v>65.069999999999993</v>
          </cell>
        </row>
        <row r="2961">
          <cell r="A2961">
            <v>74035</v>
          </cell>
          <cell r="B2961" t="str">
            <v>CARREGADOR FRONTAL / PÁ CARREGADEIRA</v>
          </cell>
          <cell r="C2961" t="str">
            <v/>
          </cell>
          <cell r="D2961" t="str">
            <v/>
          </cell>
        </row>
        <row r="2962">
          <cell r="A2962" t="str">
            <v>74035/001</v>
          </cell>
          <cell r="B2962" t="str">
            <v>CARREGADOR FRONTAL (PA CARREGADEIRA) SOBRE RODAS 105HP CAPACIDADE DA CAÇAMBA 1,4 A 1,7M3 - CHP - INCLUSIVE OPERADOR</v>
          </cell>
          <cell r="C2962" t="str">
            <v>H</v>
          </cell>
          <cell r="D2962">
            <v>103.54</v>
          </cell>
        </row>
        <row r="2963">
          <cell r="A2963">
            <v>74036</v>
          </cell>
          <cell r="B2963" t="str">
            <v>TRATOR</v>
          </cell>
          <cell r="C2963" t="str">
            <v/>
          </cell>
          <cell r="D2963" t="str">
            <v/>
          </cell>
        </row>
        <row r="2964">
          <cell r="A2964" t="str">
            <v>74036/001</v>
          </cell>
          <cell r="B2964" t="str">
            <v>TRATOR DE ESTEIRAS, 153HP - CHI - INCLUSIVE OPERADOR</v>
          </cell>
          <cell r="C2964" t="str">
            <v>H</v>
          </cell>
          <cell r="D2964">
            <v>99.17</v>
          </cell>
        </row>
        <row r="2965">
          <cell r="A2965" t="str">
            <v>74036/002</v>
          </cell>
          <cell r="B2965" t="str">
            <v>TRATOR ESTEIRAS DIESEL 140CV - CHP - INCLUSIVE OPERADOR</v>
          </cell>
          <cell r="C2965" t="str">
            <v>H</v>
          </cell>
          <cell r="D2965">
            <v>226.43</v>
          </cell>
        </row>
        <row r="2966">
          <cell r="A2966">
            <v>74037</v>
          </cell>
          <cell r="B2966" t="str">
            <v>CAMINHÃO</v>
          </cell>
          <cell r="C2966" t="str">
            <v/>
          </cell>
          <cell r="D2966" t="str">
            <v/>
          </cell>
        </row>
        <row r="2967">
          <cell r="A2967" t="str">
            <v>74037/001</v>
          </cell>
          <cell r="B2967" t="str">
            <v>CAMINHÃO BASCULANTE TOCO 4M3, MOTOR DIESEL 160CV COM MOTORISTA</v>
          </cell>
          <cell r="C2967" t="str">
            <v>H</v>
          </cell>
          <cell r="D2967">
            <v>75.17</v>
          </cell>
        </row>
        <row r="2968">
          <cell r="A2968" t="str">
            <v>74037/002</v>
          </cell>
          <cell r="B2968" t="str">
            <v>CAMINHÃO TOCO, CARROCERIA FIXA ABERTA MADEIRA, MOTOR DIESEL - CHI - COM MOTORISTA</v>
          </cell>
          <cell r="C2968" t="str">
            <v>CHI</v>
          </cell>
          <cell r="D2968">
            <v>27.45</v>
          </cell>
        </row>
        <row r="2969">
          <cell r="A2969" t="str">
            <v>74037/003</v>
          </cell>
          <cell r="B2969" t="str">
            <v>CAMINHÃO TOCO, CARROCERIA FIXA ABERTA DE MADEIRA, MOTOR A DIESEL - CHP- COM MOTORISTA</v>
          </cell>
          <cell r="C2969" t="str">
            <v>CHP</v>
          </cell>
          <cell r="D2969">
            <v>76.959999999999994</v>
          </cell>
        </row>
        <row r="2970">
          <cell r="A2970">
            <v>74040</v>
          </cell>
          <cell r="B2970" t="str">
            <v>SOQUETE COMPACTADOR</v>
          </cell>
          <cell r="C2970" t="str">
            <v/>
          </cell>
          <cell r="D2970" t="str">
            <v/>
          </cell>
        </row>
        <row r="2971">
          <cell r="A2971" t="str">
            <v>74040/001</v>
          </cell>
          <cell r="B2971" t="str">
            <v>SOQUETE COMPACTADOR 72KG GASOLINA, 3HP (CHP) EXCLUSIVE OPERADOR.</v>
          </cell>
          <cell r="C2971" t="str">
            <v>H</v>
          </cell>
          <cell r="D2971">
            <v>8.09</v>
          </cell>
        </row>
        <row r="2972">
          <cell r="A2972" t="str">
            <v>74040/002</v>
          </cell>
          <cell r="B2972" t="str">
            <v>SOQUETE COMPACTADOR 72KG, GASOLINA, 3HP, (CHI), EXCLUSIVE OPERADOR.</v>
          </cell>
          <cell r="C2972" t="str">
            <v>H</v>
          </cell>
          <cell r="D2972">
            <v>3.12</v>
          </cell>
        </row>
        <row r="2973">
          <cell r="A2973">
            <v>321</v>
          </cell>
          <cell r="B2973" t="str">
            <v>COMPOSICAO SERVICO MIGRACAO</v>
          </cell>
          <cell r="C2973" t="str">
            <v/>
          </cell>
          <cell r="D2973" t="str">
            <v/>
          </cell>
        </row>
        <row r="2974">
          <cell r="A2974">
            <v>660</v>
          </cell>
          <cell r="B2974" t="str">
            <v>CONCRETO DOSADO 10 MPA SOMENTE MATERIAIS INCL 5% PERDAS</v>
          </cell>
          <cell r="C2974" t="str">
            <v>M3</v>
          </cell>
          <cell r="D2974">
            <v>229.35</v>
          </cell>
        </row>
        <row r="2975">
          <cell r="A2975">
            <v>661</v>
          </cell>
          <cell r="B2975" t="str">
            <v>CONCRETO DOSADO 15 MPA SOMENTE MATERIAIS INCL 5% PERDAS</v>
          </cell>
          <cell r="C2975" t="str">
            <v>M3</v>
          </cell>
          <cell r="D2975">
            <v>246.66</v>
          </cell>
        </row>
        <row r="2976">
          <cell r="A2976">
            <v>1847</v>
          </cell>
          <cell r="B2976" t="str">
            <v>ARGAMASSA CIMENTO/AREIA GROSSA SEM PENEIRAR 1:3 PREPARO MANUAL</v>
          </cell>
          <cell r="C2976" t="str">
            <v>M3</v>
          </cell>
          <cell r="D2976">
            <v>317.95</v>
          </cell>
        </row>
        <row r="2977">
          <cell r="A2977">
            <v>1852</v>
          </cell>
          <cell r="B2977" t="str">
            <v>ARGAMASSA CIMENTO/AREIA GROSSA 1:6 C/PREPARO MANUAL</v>
          </cell>
          <cell r="C2977" t="str">
            <v>M3</v>
          </cell>
          <cell r="D2977">
            <v>233.89</v>
          </cell>
        </row>
        <row r="2978">
          <cell r="A2978">
            <v>1855</v>
          </cell>
          <cell r="B2978" t="str">
            <v>ARGAMASSA MISTA CIMENTO/CAL HIDRATADA/AREIA FINA 1:2:9</v>
          </cell>
          <cell r="C2978" t="str">
            <v>M3</v>
          </cell>
          <cell r="D2978">
            <v>243.61</v>
          </cell>
        </row>
        <row r="2979">
          <cell r="A2979">
            <v>1857</v>
          </cell>
          <cell r="B2979" t="str">
            <v>ABERTURA/ENCHIM RASGO ALVEN P/DUTOS D=1/2" A 1 1/2" ARG CIM/C.HID/AREIA 1:2:9</v>
          </cell>
          <cell r="C2979" t="str">
            <v>M</v>
          </cell>
          <cell r="D2979">
            <v>2.65</v>
          </cell>
        </row>
        <row r="2980">
          <cell r="A2980">
            <v>1980</v>
          </cell>
          <cell r="B2980" t="str">
            <v>FORMA MADEIRA 1,4 VEZES PINHO 3A ESP=2,5CM P/PECAS CONCRETOARMADO INCL FORN MATERIAIS E DESMOLDAGEM EXCL ESCORAMENTO.</v>
          </cell>
          <cell r="C2980" t="str">
            <v>M2</v>
          </cell>
          <cell r="D2980">
            <v>35.54</v>
          </cell>
        </row>
        <row r="2981">
          <cell r="A2981">
            <v>2596</v>
          </cell>
          <cell r="B2981" t="str">
            <v>BARRA DE ACO CA-25 REDONDA DIAM DE 6,3 A 8,00MM (1/4 A 5/16) SEMSALIENCIA OU MOSSA</v>
          </cell>
          <cell r="C2981" t="str">
            <v>KG</v>
          </cell>
          <cell r="D2981">
            <v>4.32</v>
          </cell>
        </row>
        <row r="2982">
          <cell r="A2982">
            <v>2913</v>
          </cell>
          <cell r="B2982" t="str">
            <v>BETONEIRA MOTOR GAS P/320L MIST SECA (CP) CARREG MEC E TAMBOR REVERSI-VEL - EXCL OPERADOR</v>
          </cell>
          <cell r="C2982" t="str">
            <v>H</v>
          </cell>
          <cell r="D2982">
            <v>8.1300000000000008</v>
          </cell>
        </row>
        <row r="2983">
          <cell r="A2983">
            <v>2963</v>
          </cell>
          <cell r="B2983" t="str">
            <v>RETRO-ESCAVADEIRA DIESEL 75CV (CP) INCL OPERADOR-CAPAC CACAMBA 0,76M3</v>
          </cell>
          <cell r="C2983" t="str">
            <v>H</v>
          </cell>
          <cell r="D2983">
            <v>84.83</v>
          </cell>
        </row>
        <row r="2984">
          <cell r="A2984">
            <v>3061</v>
          </cell>
          <cell r="B2984" t="str">
            <v>ESCAVACAO MEC VALA N ESCOR MAT 1A CAT C/RETROESCAV ATE 1,50MEXCL ESGOTAMENTO</v>
          </cell>
          <cell r="C2984" t="str">
            <v>M3</v>
          </cell>
          <cell r="D2984">
            <v>4.6399999999999997</v>
          </cell>
        </row>
        <row r="2985">
          <cell r="A2985">
            <v>3062</v>
          </cell>
          <cell r="B2985" t="str">
            <v>ESCAVACAO MEC DE VALA NAO ESCORADA EM MATERIAL DE 1A CATEGORIA COM PROFUNDIDADE DE 1,5 ATE 3M COM RETROESCAVADEIRA 75HP, SEM ESGOTAMENTO.</v>
          </cell>
          <cell r="C2985" t="str">
            <v>M3</v>
          </cell>
          <cell r="D2985">
            <v>5.62</v>
          </cell>
        </row>
        <row r="2986">
          <cell r="A2986">
            <v>3063</v>
          </cell>
          <cell r="B2986" t="str">
            <v>ESCAV MEC VALA ESCORADA ATE 1,50M C/RETRO MAT 1A COM REDUTOR (C/PEDRAS/ INST PREDIAIS/OUTROS REDUT PRODUTIV) - EXCL. ESGOT/ESCORAM</v>
          </cell>
          <cell r="C2986" t="str">
            <v>M3</v>
          </cell>
          <cell r="D2986">
            <v>14.38</v>
          </cell>
        </row>
        <row r="2987">
          <cell r="A2987">
            <v>3065</v>
          </cell>
          <cell r="B2987" t="str">
            <v>ESCAV MEC.VALA ESCORADA C/RETRO DE 1,5 A 3M PROF MAT 1A COM REDUTOR (PEDRAS/INST PREDIAIS/OUTROS REDUT PRODUTIV) - EXCL. ESGOTAM / ESCORAMENTO.</v>
          </cell>
          <cell r="C2987" t="str">
            <v>M3</v>
          </cell>
          <cell r="D2987">
            <v>18.440000000000001</v>
          </cell>
        </row>
        <row r="2988">
          <cell r="A2988">
            <v>3066</v>
          </cell>
          <cell r="B2988" t="str">
            <v>ESCAVACAO MEC.VALA N ESCOR ATE 1,5M C/RETRO MAT 1A (C/PEDRAS/INST PREDIAIS/OUTROS REDUT PRODUTIV OU CAVAS FUNDACAO) - EXCL ESGOTAMENTO</v>
          </cell>
          <cell r="C2988" t="str">
            <v>M3</v>
          </cell>
          <cell r="D2988">
            <v>11.74</v>
          </cell>
        </row>
        <row r="2989">
          <cell r="A2989">
            <v>3069</v>
          </cell>
          <cell r="B2989" t="str">
            <v>ESCAVACAO MEC. VALA N ESCOR MAT 1A C/RETRO ENTRE 1,5 E 3MC/ REDUTOR(PEDRAS/INST PREDIAIS/OUTROS REDUTORES PRODUTIV OU CAVAS FUNDACAO) EXCL ESGOTAMENTO.</v>
          </cell>
          <cell r="C2989" t="str">
            <v>M3</v>
          </cell>
          <cell r="D2989">
            <v>14.28</v>
          </cell>
        </row>
        <row r="2990">
          <cell r="A2990">
            <v>3070</v>
          </cell>
          <cell r="B2990" t="str">
            <v>ESCAVACAO MEC DE VALA ESCORADA COM RETRO 75 HP, EM MATERIAL DE 1A CATEGORIA ATÉ 1,5M DE PROFUNDIDADE, EXCLUINDO ESGOTAMENTO E ESCORAMENTO.</v>
          </cell>
          <cell r="C2990" t="str">
            <v>M3</v>
          </cell>
          <cell r="D2990">
            <v>5.41</v>
          </cell>
        </row>
        <row r="2991">
          <cell r="A2991">
            <v>3071</v>
          </cell>
          <cell r="B2991" t="str">
            <v>ESCAVACAO MEC.VALA ESCORADA MAT 1A CAT C/RETRO DE 1,5 A 3M- EXCLUSIVEESGOT E ESCORAMENTO</v>
          </cell>
          <cell r="C2991" t="str">
            <v>M3</v>
          </cell>
          <cell r="D2991">
            <v>6.89</v>
          </cell>
        </row>
        <row r="2992">
          <cell r="A2992">
            <v>3496</v>
          </cell>
          <cell r="B2992" t="str">
            <v>ALUGUEL ELEVADOR EQUIPADO P/TRANSP CONCR A 10M ALT-CP-S/OPERADOR COM GUINCHO DE 10CV 16M TORRE DESMONTAVEL CACAMBA AUTOMATICA DE 550L FUNILP/DESCARGA E SILO DE ESPERA DE 1000L</v>
          </cell>
          <cell r="C2992" t="str">
            <v>H</v>
          </cell>
          <cell r="D2992">
            <v>7.6</v>
          </cell>
        </row>
        <row r="2993">
          <cell r="A2993">
            <v>3533</v>
          </cell>
          <cell r="B2993" t="str">
            <v>VIBRADOR DE IMERSAO MOTOR ELETR 2CV (CP) TUBO DE 48X48 C/MANGOTEDE 5M COMP -EXCL OPERADOR</v>
          </cell>
          <cell r="C2993" t="str">
            <v>H</v>
          </cell>
          <cell r="D2993">
            <v>1.22</v>
          </cell>
        </row>
        <row r="2994">
          <cell r="A2994">
            <v>3636</v>
          </cell>
          <cell r="B2994" t="str">
            <v>RETRO-ESCAVADEIRA DIESEL 75CV, INCL OPERADOR-CAPAC CACAMBA 0,76M3 (HORA IMPRODUTIVA)</v>
          </cell>
          <cell r="C2994" t="str">
            <v>H</v>
          </cell>
          <cell r="D2994">
            <v>32.43</v>
          </cell>
        </row>
        <row r="2995">
          <cell r="A2995">
            <v>3732</v>
          </cell>
          <cell r="B2995" t="str">
            <v>ALUGUEL ELEVADOR EQUIPADO P/TRANSP CONCR A 10M ALT-CI-S/OPERADOR COMGUINCHO DE 10CV 16M TORRE DESMONTAVEL CACAMBA AUTOMATICA DE 550L FUNILP/DESCARGA E SILO ESPERA DE 1000L</v>
          </cell>
          <cell r="C2995" t="str">
            <v>H</v>
          </cell>
          <cell r="D2995">
            <v>4.01</v>
          </cell>
        </row>
        <row r="2996">
          <cell r="A2996">
            <v>3775</v>
          </cell>
          <cell r="B2996" t="str">
            <v>BETONEIRA MOTOR GAS P/320L MIST SECA (CI) CARREG MEC E TAMBOR REVERSI-VEL - EXCL OPERADOR</v>
          </cell>
          <cell r="C2996" t="str">
            <v>H</v>
          </cell>
          <cell r="D2996">
            <v>1.2</v>
          </cell>
        </row>
        <row r="2997">
          <cell r="A2997">
            <v>3783</v>
          </cell>
          <cell r="B2997" t="str">
            <v>VIBRADOR DE IMERSAO MOTOR ELETR 2CV (CI) TUBO 48X480MM C/MANGOTEDE 5M COMP - EXCL OPERADOR</v>
          </cell>
          <cell r="C2997" t="str">
            <v>H</v>
          </cell>
          <cell r="D2997">
            <v>0.75</v>
          </cell>
        </row>
        <row r="2998">
          <cell r="A2998">
            <v>4877</v>
          </cell>
          <cell r="B2998" t="str">
            <v>BETONEIRA 320L ELETRICA TRIFASICA C/CARREGADOR MECANICO C/OPERADOR - P</v>
          </cell>
          <cell r="C2998" t="str">
            <v>H</v>
          </cell>
          <cell r="D2998">
            <v>9.7899999999999991</v>
          </cell>
        </row>
        <row r="2999">
          <cell r="A2999">
            <v>4884</v>
          </cell>
          <cell r="B2999" t="str">
            <v>ARGAMASSA TRACO 1:3 (CIMENTO E AREIA), PREPARO MANUAL</v>
          </cell>
          <cell r="C2999" t="str">
            <v>M3</v>
          </cell>
          <cell r="D2999">
            <v>328.62</v>
          </cell>
        </row>
        <row r="3000">
          <cell r="A3000">
            <v>4885</v>
          </cell>
          <cell r="B3000" t="str">
            <v>ARGAMASSA TRACO 1:4 (CIMENTO E AREIA), PREPARO MANUAL</v>
          </cell>
          <cell r="C3000" t="str">
            <v>M3</v>
          </cell>
          <cell r="D3000">
            <v>283.04000000000002</v>
          </cell>
        </row>
        <row r="3001">
          <cell r="A3001">
            <v>4886</v>
          </cell>
          <cell r="B3001" t="str">
            <v>ARGAMASSA TRACO 1:5 (CIMENTO E AREIA), PREPARO MANUAL</v>
          </cell>
          <cell r="C3001" t="str">
            <v>M3</v>
          </cell>
          <cell r="D3001">
            <v>250.96</v>
          </cell>
        </row>
        <row r="3002">
          <cell r="A3002">
            <v>4889</v>
          </cell>
          <cell r="B3002" t="str">
            <v>ARGAMASSA TRACO 1:8 (CIMENTO E AREIA), PREPARO MANUAL</v>
          </cell>
          <cell r="C3002" t="str">
            <v>M3</v>
          </cell>
          <cell r="D3002">
            <v>211.15</v>
          </cell>
        </row>
        <row r="3003">
          <cell r="A3003">
            <v>5089</v>
          </cell>
          <cell r="B3003" t="str">
            <v>ROLO COMPACTADOR VIBRATORIO PE DE CARNEIRO PARA SOLOS, POTENCIA 80HP,PESO MÁXIMO OPERACIONAL 8,8T - MANUTENCAO</v>
          </cell>
          <cell r="C3003" t="str">
            <v>H</v>
          </cell>
          <cell r="D3003">
            <v>15.68</v>
          </cell>
        </row>
        <row r="3004">
          <cell r="A3004">
            <v>5623</v>
          </cell>
          <cell r="B3004" t="str">
            <v>CAMINHAO BASCULANTE 4,0M3 TOCO 162CV PBT=11800KG - JUROS</v>
          </cell>
          <cell r="C3004" t="str">
            <v>H</v>
          </cell>
          <cell r="D3004">
            <v>4.4000000000000004</v>
          </cell>
        </row>
        <row r="3005">
          <cell r="A3005">
            <v>5624</v>
          </cell>
          <cell r="B3005" t="str">
            <v>CAMINHAO BASCULANTE 4,0M3 TOCO 162CV PBT=11800KG - OPERACAO</v>
          </cell>
          <cell r="C3005" t="str">
            <v>H</v>
          </cell>
          <cell r="D3005">
            <v>58.53</v>
          </cell>
        </row>
        <row r="3006">
          <cell r="A3006">
            <v>5627</v>
          </cell>
          <cell r="B3006" t="str">
            <v>ESCAVADEIRA HIDRAULICA SOBRE ESTEIRA 105HP, PESO OPERACIONAL 17T, CAP.0,8M3 - DEPRECIACAO</v>
          </cell>
          <cell r="C3006" t="str">
            <v>H</v>
          </cell>
          <cell r="D3006">
            <v>43.73</v>
          </cell>
        </row>
        <row r="3007">
          <cell r="A3007">
            <v>5628</v>
          </cell>
          <cell r="B3007" t="str">
            <v>ESCAVADEIRA HIDRAULICA SOBRE ESTEIRA 105HP, PESO OPERACIONAL 17T, CAP.0,8M3 - JUROS</v>
          </cell>
          <cell r="C3007" t="str">
            <v>H</v>
          </cell>
          <cell r="D3007">
            <v>16.54</v>
          </cell>
        </row>
        <row r="3008">
          <cell r="A3008">
            <v>5629</v>
          </cell>
          <cell r="B3008" t="str">
            <v>ESCAVADEIRA HIDRAULICA SOBRE ESTEIRA 105HP, PESO OPERACIONAL 17T, CAP.0,8M3 - MANUTENCAO</v>
          </cell>
          <cell r="C3008" t="str">
            <v>H</v>
          </cell>
          <cell r="D3008">
            <v>35.020000000000003</v>
          </cell>
        </row>
        <row r="3009">
          <cell r="A3009">
            <v>5630</v>
          </cell>
          <cell r="B3009" t="str">
            <v>ESCAVADEIRA HIDRAULICA SOBRE ESTEIRA 105HP, PESO OPERACIONAL 17T, CAP.0,8M3 - MATERIAIS NA OPERACAO</v>
          </cell>
          <cell r="C3009" t="str">
            <v>H</v>
          </cell>
          <cell r="D3009">
            <v>57.71</v>
          </cell>
        </row>
        <row r="3010">
          <cell r="A3010">
            <v>5631</v>
          </cell>
          <cell r="B3010" t="str">
            <v>ESCAVADEIRA HIDRAULICA SOBRE ESTEIRA 105HP, PESO OPERACIONAL 17T, CAP.0,8M3 - CHP DIURNO</v>
          </cell>
          <cell r="C3010" t="str">
            <v>CHP</v>
          </cell>
          <cell r="D3010">
            <v>161.22</v>
          </cell>
        </row>
        <row r="3011">
          <cell r="A3011">
            <v>5632</v>
          </cell>
          <cell r="B3011" t="str">
            <v>ESCAVADEIRA HIDRAULICA SOBRE ESTEIRA 105HP, PESO OPERACIONAL 17T, CAP.0,8M3 - CHI DIURNO</v>
          </cell>
          <cell r="C3011" t="str">
            <v>CHI</v>
          </cell>
          <cell r="D3011">
            <v>68.5</v>
          </cell>
        </row>
        <row r="3012">
          <cell r="A3012">
            <v>5653</v>
          </cell>
          <cell r="B3012" t="str">
            <v>PA CARREGADEIRA SOBRE RODAS, POTENCIA 105HP, CAPACIDADE DA CACAMBA 1,4A 1,7M3 - DEPRECIACAO E JUROS</v>
          </cell>
          <cell r="C3012" t="str">
            <v>H</v>
          </cell>
          <cell r="D3012">
            <v>40.03</v>
          </cell>
        </row>
        <row r="3013">
          <cell r="A3013">
            <v>5654</v>
          </cell>
          <cell r="B3013" t="str">
            <v>PA CARREGADEIRA SOBRE RODAS, POTENCIA 105HP, CAPACIDADE DA CACAMBA 1,4A 1,7M3 - MANUTENCAO</v>
          </cell>
          <cell r="C3013" t="str">
            <v>H</v>
          </cell>
          <cell r="D3013">
            <v>30.35</v>
          </cell>
        </row>
        <row r="3014">
          <cell r="A3014">
            <v>5655</v>
          </cell>
          <cell r="B3014" t="str">
            <v>PA CARREGADEIRA SOBRE RODAS, POTENCIA 105HP, CAPACIDADE DA CACAMBA 1,4A 1,7M3 - CUSTO HORARIO DE MATERIAIS NA OPERACAO</v>
          </cell>
          <cell r="C3014" t="str">
            <v>H</v>
          </cell>
          <cell r="D3014">
            <v>46.99</v>
          </cell>
        </row>
        <row r="3015">
          <cell r="A3015">
            <v>5656</v>
          </cell>
          <cell r="B3015" t="str">
            <v>PA CARREGADEIRA SOBRE RODAS, POTENCIA 105HP, CAPACIDADE DA CACAMBA 1,4A 1,7M3 - MAO-DE-OBRA DIURNA NA OPERACAO</v>
          </cell>
          <cell r="C3015" t="str">
            <v>H</v>
          </cell>
          <cell r="D3015">
            <v>8.85</v>
          </cell>
        </row>
        <row r="3016">
          <cell r="A3016">
            <v>5657</v>
          </cell>
          <cell r="B3016" t="str">
            <v>GRADE ARADORA COM 24 DISCOS DE 24” SOBRE PNEUS - DEPRECIACAO/JUROS</v>
          </cell>
          <cell r="C3016" t="str">
            <v>H</v>
          </cell>
          <cell r="D3016">
            <v>4.33</v>
          </cell>
        </row>
        <row r="3017">
          <cell r="A3017">
            <v>5658</v>
          </cell>
          <cell r="B3017" t="str">
            <v>GRADE ARADORA COM 24 DISCOS DE 24" SOBRE PNEUS - MANUTENCAO</v>
          </cell>
          <cell r="C3017" t="str">
            <v>H</v>
          </cell>
          <cell r="D3017">
            <v>1.44</v>
          </cell>
        </row>
        <row r="3018">
          <cell r="A3018">
            <v>5663</v>
          </cell>
          <cell r="B3018" t="str">
            <v>RETRO-ESCAVADEIRA, 4 X 4, 86 CV (VU= 5 ANOS) - DEPRECIAÇÃO E JUROS</v>
          </cell>
          <cell r="C3018" t="str">
            <v>H</v>
          </cell>
          <cell r="D3018">
            <v>25.69</v>
          </cell>
        </row>
        <row r="3019">
          <cell r="A3019">
            <v>5664</v>
          </cell>
          <cell r="B3019" t="str">
            <v>RETRO-ESCAVADEIRA, 4 X 4, 86 CV (VU= 5 ANOS) - MANUTENÇÃO</v>
          </cell>
          <cell r="C3019" t="str">
            <v>H</v>
          </cell>
          <cell r="D3019">
            <v>19.48</v>
          </cell>
        </row>
        <row r="3020">
          <cell r="A3020">
            <v>5665</v>
          </cell>
          <cell r="B3020" t="str">
            <v>RETRO-ESCAVADEIRA, 4 X 4, 86 CV (VU= 5 ANOS) - MÃO DE OBRA/OPERAÇÃO</v>
          </cell>
          <cell r="C3020" t="str">
            <v>H</v>
          </cell>
          <cell r="D3020">
            <v>8.23</v>
          </cell>
        </row>
        <row r="3021">
          <cell r="A3021">
            <v>5666</v>
          </cell>
          <cell r="B3021" t="str">
            <v>RETROESCAVADEIRA SOBRE RODAS 79 HP</v>
          </cell>
          <cell r="C3021" t="str">
            <v>H</v>
          </cell>
          <cell r="D3021">
            <v>23.73</v>
          </cell>
        </row>
        <row r="3022">
          <cell r="A3022">
            <v>5667</v>
          </cell>
          <cell r="B3022" t="str">
            <v>RETROESCAVADEIRA C/ CARREGADEIRA SOBRE PNEUS C/TRANSMISSÃO MECÂNICA 79HP (VU=5ANOS) - MANUTENÇÃO</v>
          </cell>
          <cell r="C3022" t="str">
            <v>H</v>
          </cell>
          <cell r="D3022">
            <v>17.98</v>
          </cell>
        </row>
        <row r="3023">
          <cell r="A3023">
            <v>5668</v>
          </cell>
          <cell r="B3023" t="str">
            <v>RETRO-ESCAVADEIRA, 75CV (VU= 5 ANOS)-CUSTO DE MATERIAIS NA OPERACAO</v>
          </cell>
          <cell r="C3023" t="str">
            <v>H</v>
          </cell>
          <cell r="D3023">
            <v>26.79</v>
          </cell>
        </row>
        <row r="3024">
          <cell r="A3024">
            <v>5669</v>
          </cell>
          <cell r="B3024" t="str">
            <v>RETRO-ESCAVADEIRA, 75CV (VU= 5 ANOS)-MÃO DE OBRA/OPERAÇÃO</v>
          </cell>
          <cell r="C3024" t="str">
            <v>H</v>
          </cell>
          <cell r="D3024">
            <v>8.23</v>
          </cell>
        </row>
        <row r="3025">
          <cell r="A3025">
            <v>5670</v>
          </cell>
          <cell r="B3025" t="str">
            <v>ROLO COMPACTADOR VIBRATORIO, CILINDRO LISO, AUTO-PROPELIDO 80HP, PESOMAXIMO OPERACIONAL 8,1T - CHP DIURNO - JUROS E DEPRECIACAO</v>
          </cell>
          <cell r="C3025" t="str">
            <v>H</v>
          </cell>
          <cell r="D3025">
            <v>27.22</v>
          </cell>
        </row>
        <row r="3026">
          <cell r="A3026">
            <v>5671</v>
          </cell>
          <cell r="B3026" t="str">
            <v>ROLO COMPACTADOR VIBRATORIO DE UM CILINDRO LISO DE ACO, POTENCIA 80HP,PESO MAXIMO OPERACIONAL 8,1T - MANUTENCAO</v>
          </cell>
          <cell r="C3026" t="str">
            <v>H</v>
          </cell>
          <cell r="D3026">
            <v>16.399999999999999</v>
          </cell>
        </row>
        <row r="3027">
          <cell r="A3027">
            <v>5672</v>
          </cell>
          <cell r="B3027" t="str">
            <v>ROLO COMPACTADOR VIBRATÓRIO DE CILINDRO LISO, AUTO-PROP., POTÊNCIA 80HP, PESO MÁXIMO OPERACIONAL 8,1T - CUSTO DA MÃO-DE-OBRA NA OPERAÇÃO</v>
          </cell>
          <cell r="C3027" t="str">
            <v>H</v>
          </cell>
          <cell r="D3027">
            <v>8.23</v>
          </cell>
        </row>
        <row r="3028">
          <cell r="A3028">
            <v>5673</v>
          </cell>
          <cell r="B3028" t="str">
            <v>ROLO COMPACTADOR VIBRATORIO LISO AUTO-PROP, POTÊNCIA 83 CV - 6,6T, IMPACTO DINÂMICO 18,5/11,5T - DEPRECIAÇÃO E JUROS</v>
          </cell>
          <cell r="C3028" t="str">
            <v>H</v>
          </cell>
          <cell r="D3028">
            <v>9.51</v>
          </cell>
        </row>
        <row r="3029">
          <cell r="A3029">
            <v>5674</v>
          </cell>
          <cell r="B3029" t="str">
            <v>ROLO COMPACTADOR VIBRATÓRIO,AUTO-PROPEL., DE CILINDRO LISO, 83 CV, PESO OPERACIONAL 6,6T, IMPACTO DINÂMICO 18,5/11,5T - MANUTENÇÃO.</v>
          </cell>
          <cell r="C3029" t="str">
            <v>H</v>
          </cell>
          <cell r="D3029">
            <v>14.3</v>
          </cell>
        </row>
        <row r="3030">
          <cell r="A3030">
            <v>5675</v>
          </cell>
          <cell r="B3030" t="str">
            <v>ROLO COMPACTADOR VIBRATÓRIO, TANDEM, CILINDRO LISO DE AÇO, AUTO-PROPEL., 40HP - 4,4T, IMPACTO DINÂMICO 3,1T, VU 5 ANOS - DEPRECIAÇÃO E JUROS</v>
          </cell>
          <cell r="C3030" t="str">
            <v>H</v>
          </cell>
          <cell r="D3030">
            <v>8.8800000000000008</v>
          </cell>
        </row>
        <row r="3031">
          <cell r="A3031">
            <v>5676</v>
          </cell>
          <cell r="B3031" t="str">
            <v>ROLO COMPACTADOR VIBRATORIO, TANDEM, CILINDRO LISO, AUTO-PROPEL. 40HP- 4,4T, IMPACTO DINAMICO 3,1T, VU 5 ANOS - MANUTENCAO.</v>
          </cell>
          <cell r="C3031" t="str">
            <v>H</v>
          </cell>
          <cell r="D3031">
            <v>5.34</v>
          </cell>
        </row>
        <row r="3032">
          <cell r="A3032">
            <v>5677</v>
          </cell>
          <cell r="B3032" t="str">
            <v>ROLO COMPACTADOR VIBRATORIO, TANDEM, CILINDRO LISO AUTO-PROPEL. 40HP -4,4T, IMPACTO DINAMICO 3,1T, VU 5 ANOS - CUSTO COM MATERIAIS NA OPERAÇÃO.</v>
          </cell>
          <cell r="C3032" t="str">
            <v>H</v>
          </cell>
          <cell r="D3032">
            <v>17.309999999999999</v>
          </cell>
        </row>
        <row r="3033">
          <cell r="A3033">
            <v>5678</v>
          </cell>
          <cell r="B3033" t="str">
            <v>RETRO-ESCAVADEIRA, 4 X 4, 86 CV (VU= 5 ANOS) - CHP DIURNO</v>
          </cell>
          <cell r="C3033" t="str">
            <v>CHP</v>
          </cell>
          <cell r="D3033">
            <v>84.72</v>
          </cell>
        </row>
        <row r="3034">
          <cell r="A3034">
            <v>5679</v>
          </cell>
          <cell r="B3034" t="str">
            <v>RETRO-ESCAVADEIRA, 4 X 4, 86 CV (VU= 5 ANOS) - CHI DIURNO</v>
          </cell>
          <cell r="C3034" t="str">
            <v>CHI</v>
          </cell>
          <cell r="D3034">
            <v>33.909999999999997</v>
          </cell>
        </row>
        <row r="3035">
          <cell r="A3035">
            <v>5680</v>
          </cell>
          <cell r="B3035" t="str">
            <v>RETRO-ESCAVADEIRA, 75CV (VU= 5 ANOS) -CHP DIURNO</v>
          </cell>
          <cell r="C3035" t="str">
            <v>CHP</v>
          </cell>
          <cell r="D3035">
            <v>76.72</v>
          </cell>
        </row>
        <row r="3036">
          <cell r="A3036">
            <v>5681</v>
          </cell>
          <cell r="B3036" t="str">
            <v>RETRO-ESCAVADEIRA, 75CV (VU= 5 ANOS) -CHI DIURNO</v>
          </cell>
          <cell r="C3036" t="str">
            <v>CHI</v>
          </cell>
          <cell r="D3036">
            <v>31.96</v>
          </cell>
        </row>
        <row r="3037">
          <cell r="A3037">
            <v>5682</v>
          </cell>
          <cell r="B3037" t="str">
            <v>ROLO COMPACTADOR VIBRATÓRIO, CILINDRO LISO, AUTO-PROPEL. 80HP, PESO MÁXIMO OPERACIONAL 8,1T - CHP DIURNO</v>
          </cell>
          <cell r="C3037" t="str">
            <v>CHP</v>
          </cell>
          <cell r="D3037">
            <v>105.43</v>
          </cell>
        </row>
        <row r="3038">
          <cell r="A3038">
            <v>5683</v>
          </cell>
          <cell r="B3038" t="str">
            <v>ROLO COMPACTADOR VIBRATÓRIO DE CILINDRO LISO, AUTO-PROPEL. DE AÇO, 80HP - 8,1T - CHI DIURNO</v>
          </cell>
          <cell r="C3038" t="str">
            <v>CHI</v>
          </cell>
          <cell r="D3038">
            <v>35.450000000000003</v>
          </cell>
        </row>
        <row r="3039">
          <cell r="A3039">
            <v>5684</v>
          </cell>
          <cell r="B3039" t="str">
            <v>ROLO COMPACTADOR VIBRATÓRIO DE CILINDRO LISO, AUTO-PROPEL. 83 CV - 6,6T, IMPACTO DINÂMICO 18,5/11,5T - CHP DIURNO</v>
          </cell>
          <cell r="C3039" t="str">
            <v>CHP</v>
          </cell>
          <cell r="D3039">
            <v>85.62</v>
          </cell>
        </row>
        <row r="3040">
          <cell r="A3040">
            <v>5685</v>
          </cell>
          <cell r="B3040" t="str">
            <v>ROLO COMPACTADOR VIBRATÓRIO DE CILINDRO LISO, 83 HP - 6,6T, IMPACTODINÂMICO 18,5/11,5T - CHI.</v>
          </cell>
          <cell r="C3040" t="str">
            <v>CHI</v>
          </cell>
          <cell r="D3040">
            <v>17.739999999999998</v>
          </cell>
        </row>
        <row r="3041">
          <cell r="A3041">
            <v>5686</v>
          </cell>
          <cell r="B3041" t="str">
            <v>ROLO COMPACTADOR VIBRATÓRIO, TANDEM, AUTO PROPEL., CILINDRO LISO DE AÇO, 40HP - 4,4T, IMPACTO DINÂMICO 3,1T- VU 5 ANOS - CHP DIURNO.</v>
          </cell>
          <cell r="C3041" t="str">
            <v>CHP</v>
          </cell>
          <cell r="D3041">
            <v>39.75</v>
          </cell>
        </row>
        <row r="3042">
          <cell r="A3042">
            <v>5687</v>
          </cell>
          <cell r="B3042" t="str">
            <v>PA CARREGADEIRA SOBRE RODAS, POTENCIA 105HP, CAPACIDADE DA CACAMBA 1,4A 1,7M3 - CUSTO HORARIO PRODUTIVO DIURNO</v>
          </cell>
          <cell r="C3042" t="str">
            <v>CHP</v>
          </cell>
          <cell r="D3042">
            <v>126.21</v>
          </cell>
        </row>
        <row r="3043">
          <cell r="A3043">
            <v>5688</v>
          </cell>
          <cell r="B3043" t="str">
            <v>PA CARREGADEIRA SOBRE RODAS, POTENCIA 105HP, CAPACIDADE DA CACAMBA 1,4A 1,7M3 - CUSTO HORARIO IMPRODUTIVO DIURNO</v>
          </cell>
          <cell r="C3043" t="str">
            <v>CHI</v>
          </cell>
          <cell r="D3043">
            <v>48.88</v>
          </cell>
        </row>
        <row r="3044">
          <cell r="A3044">
            <v>5689</v>
          </cell>
          <cell r="B3044" t="str">
            <v>GRADE ARADORA COM 24 DISCOS DE 24" SOBRE PNEUS - CHP DIURNO</v>
          </cell>
          <cell r="C3044" t="str">
            <v>CHP</v>
          </cell>
          <cell r="D3044">
            <v>5.77</v>
          </cell>
        </row>
        <row r="3045">
          <cell r="A3045">
            <v>5690</v>
          </cell>
          <cell r="B3045" t="str">
            <v>GRADE ARADORA COM 24 DISCOS DE 24 ” SOBRE PNEUS - CHI DIURNO</v>
          </cell>
          <cell r="C3045" t="str">
            <v>CHI</v>
          </cell>
          <cell r="D3045">
            <v>4.33</v>
          </cell>
        </row>
        <row r="3046">
          <cell r="A3046">
            <v>5691</v>
          </cell>
          <cell r="B3046" t="str">
            <v>BOMBA CENTRIFUGA C/ MOTOR A GASOLINA 3,5CV - DEPRECIAÇÃO E JUROS</v>
          </cell>
          <cell r="C3046" t="str">
            <v>H</v>
          </cell>
          <cell r="D3046">
            <v>0.37</v>
          </cell>
        </row>
        <row r="3047">
          <cell r="A3047">
            <v>5692</v>
          </cell>
          <cell r="B3047" t="str">
            <v>BOMBA CENTRIFUGA C/ MOTOR A GASOLINA 3,5CV - MANUTENÇÃO</v>
          </cell>
          <cell r="C3047" t="str">
            <v>H</v>
          </cell>
          <cell r="D3047">
            <v>0.15</v>
          </cell>
        </row>
        <row r="3048">
          <cell r="A3048">
            <v>5693</v>
          </cell>
          <cell r="B3048" t="str">
            <v>BOMBA C/MOTOR A GASOLINA AUTOESCORVANTE PARA AGUA SUJA - 3/4 HPMATERIAIS - OPERACAO</v>
          </cell>
          <cell r="C3048" t="str">
            <v>H</v>
          </cell>
          <cell r="D3048">
            <v>3.33</v>
          </cell>
        </row>
        <row r="3049">
          <cell r="A3049">
            <v>5694</v>
          </cell>
          <cell r="B3049" t="str">
            <v>CAMINHAO BASCULANTE, 162HP- 6M3 (VU=5ANOS) - DEPRECIACAO E JUROS</v>
          </cell>
          <cell r="C3049" t="str">
            <v>H</v>
          </cell>
          <cell r="D3049">
            <v>20.38</v>
          </cell>
        </row>
        <row r="3050">
          <cell r="A3050">
            <v>5695</v>
          </cell>
          <cell r="B3050" t="str">
            <v>CAMINHAO BASCULANTE, 162HP- 6M3 (VU=5ANOS) - MANUTENCAO</v>
          </cell>
          <cell r="C3050" t="str">
            <v>H</v>
          </cell>
          <cell r="D3050">
            <v>17.75</v>
          </cell>
        </row>
        <row r="3051">
          <cell r="A3051">
            <v>5696</v>
          </cell>
          <cell r="B3051" t="str">
            <v>USINA DE ASFALTO A QUENTE FIXA CAP.40/80 TON/H-DEPRECIACA0 E JUROS</v>
          </cell>
          <cell r="C3051" t="str">
            <v>H</v>
          </cell>
          <cell r="D3051">
            <v>216.35</v>
          </cell>
        </row>
        <row r="3052">
          <cell r="A3052">
            <v>5697</v>
          </cell>
          <cell r="B3052" t="str">
            <v>USINA DE ASFALTO A QUENTE FIXA CAP.40/80 TON/H-MANUTENCAO</v>
          </cell>
          <cell r="C3052" t="str">
            <v>H</v>
          </cell>
          <cell r="D3052">
            <v>141.30000000000001</v>
          </cell>
        </row>
        <row r="3053">
          <cell r="A3053">
            <v>5698</v>
          </cell>
          <cell r="B3053" t="str">
            <v>USINA DE ASFALTO A QUENTE FIXA CAP.40/80 TON/H-MATERIAL E OPERACAO</v>
          </cell>
          <cell r="C3053" t="str">
            <v>H</v>
          </cell>
          <cell r="D3053">
            <v>10.56</v>
          </cell>
        </row>
        <row r="3054">
          <cell r="A3054">
            <v>5699</v>
          </cell>
          <cell r="B3054" t="str">
            <v>USINA DA ASFALTO A QUENTE, FIXA, CAPACIDADE 40 A 80TON/H - MÃO-DE-OBRANA OPERAÇÃO DIURNA</v>
          </cell>
          <cell r="C3054" t="str">
            <v>H</v>
          </cell>
          <cell r="D3054">
            <v>33.61</v>
          </cell>
        </row>
        <row r="3055">
          <cell r="A3055">
            <v>5700</v>
          </cell>
          <cell r="B3055" t="str">
            <v>USINA DA ASFALTO A QUENTE, FIXA, CAPACIDADE 40 A 80TON/H - MÃO-DE-OBRANA OPERAÇÃO NOTURNA</v>
          </cell>
          <cell r="C3055" t="str">
            <v>H</v>
          </cell>
          <cell r="D3055">
            <v>40.33</v>
          </cell>
        </row>
        <row r="3056">
          <cell r="A3056">
            <v>5701</v>
          </cell>
          <cell r="B3056" t="str">
            <v>CAMINHAO BASCULANTE, 162HP- 6M3 /MAO-DE-OBRA NA OPERACAO NOTURNA</v>
          </cell>
          <cell r="C3056" t="str">
            <v>H</v>
          </cell>
          <cell r="D3056">
            <v>8.26</v>
          </cell>
        </row>
        <row r="3057">
          <cell r="A3057">
            <v>5702</v>
          </cell>
          <cell r="B3057" t="str">
            <v>USINA DE CONCRETO FIXA CAPACIDADE 90/120 M³, 63HP - DEPRECIAÇÃO E JUROS</v>
          </cell>
          <cell r="C3057" t="str">
            <v>H</v>
          </cell>
          <cell r="D3057">
            <v>24.97</v>
          </cell>
        </row>
        <row r="3058">
          <cell r="A3058">
            <v>5703</v>
          </cell>
          <cell r="B3058" t="str">
            <v>USINA DE CONCRETO FIXA CAPACIDADE 90/120 M³, 63HP - MATERIAIS NA OPERAÇÃO</v>
          </cell>
          <cell r="C3058" t="str">
            <v>H</v>
          </cell>
          <cell r="D3058">
            <v>29.52</v>
          </cell>
        </row>
        <row r="3059">
          <cell r="A3059">
            <v>5704</v>
          </cell>
          <cell r="B3059" t="str">
            <v>USINA DE CONCRETO FIXA CAPACIDADE 90/120 M³, 63HP - MÃO-DE-OBRA NA OPERAÇÃO DIURNA</v>
          </cell>
          <cell r="C3059" t="str">
            <v>H</v>
          </cell>
          <cell r="D3059">
            <v>22.41</v>
          </cell>
        </row>
        <row r="3060">
          <cell r="A3060">
            <v>5705</v>
          </cell>
          <cell r="B3060" t="str">
            <v>CAMINHAO CARROCERIA ABERTA,EM MADEIRA, TOCO, 170CV - 11T (VU=6ANOS) -MANUTENCAO</v>
          </cell>
          <cell r="C3060" t="str">
            <v>H</v>
          </cell>
          <cell r="D3060">
            <v>10.66</v>
          </cell>
        </row>
        <row r="3061">
          <cell r="A3061">
            <v>5706</v>
          </cell>
          <cell r="B3061" t="str">
            <v>USINA MISTURADORA DE SOLOS, DOSADORES TRIPLOS, CALHA VIBRATÓRIA, CAPCIDADE 200/500 TON, 201HP - DEPRECIAÇÃO E JUROS</v>
          </cell>
          <cell r="C3061" t="str">
            <v>H</v>
          </cell>
          <cell r="D3061">
            <v>128.37</v>
          </cell>
        </row>
        <row r="3062">
          <cell r="A3062">
            <v>5707</v>
          </cell>
          <cell r="B3062" t="str">
            <v>USINA MISTURADORA DE SOLOS, DOSADORES TRIPLOS, CALHA VIBRATÓRIA, CAPCIDADE 200/500 TON, 201HP - MANUTENÇÃO</v>
          </cell>
          <cell r="C3062" t="str">
            <v>H</v>
          </cell>
          <cell r="D3062">
            <v>83.75</v>
          </cell>
        </row>
        <row r="3063">
          <cell r="A3063">
            <v>5708</v>
          </cell>
          <cell r="B3063" t="str">
            <v>USINA MISTURADORA DE SOLOS, DOSADORES TRIPLOS, CALHA VIBRATÓRIA, CAPCIDADE 200/500 TON, 201HP - MÃO-DE-OBRA NA OPERAÇÃO NOTURNA</v>
          </cell>
          <cell r="C3063" t="str">
            <v>H</v>
          </cell>
          <cell r="D3063">
            <v>47.06</v>
          </cell>
        </row>
        <row r="3064">
          <cell r="A3064">
            <v>5709</v>
          </cell>
          <cell r="B3064" t="str">
            <v>VIBROACABADORA SOBRE ESTEIRAS POTENCIA MAX. 105CV CAPACIDADE ATE 450 T/H - DEPRECIACAO E JUROS</v>
          </cell>
          <cell r="C3064" t="str">
            <v>H</v>
          </cell>
          <cell r="D3064">
            <v>111.16</v>
          </cell>
        </row>
        <row r="3065">
          <cell r="A3065">
            <v>5710</v>
          </cell>
          <cell r="B3065" t="str">
            <v>VIBROACABADORA SOBRE ESTEIRAS POTENCIA MAX. 105CV CAPACIDADE ATE 450 T/H - MANUTENCAO</v>
          </cell>
          <cell r="C3065" t="str">
            <v>H</v>
          </cell>
          <cell r="D3065">
            <v>66.75</v>
          </cell>
        </row>
        <row r="3066">
          <cell r="A3066">
            <v>5711</v>
          </cell>
          <cell r="B3066" t="str">
            <v>VIBROACABADORA SOBRE ESTEIRAS POTENCIA MAX. 105CV CAPACIDADE ATE 450 T/H - MATERIAS NA OPERACAO</v>
          </cell>
          <cell r="C3066" t="str">
            <v>H</v>
          </cell>
          <cell r="D3066">
            <v>22.46</v>
          </cell>
        </row>
        <row r="3067">
          <cell r="A3067">
            <v>5712</v>
          </cell>
          <cell r="B3067" t="str">
            <v>VASSOURA MECÂNICA REBOCÁVEL C/ ESCOVA CILÍNDRICA LARGURA = 2,44M - DEPRECIAÇÃO E JUROS</v>
          </cell>
          <cell r="C3067" t="str">
            <v>H</v>
          </cell>
          <cell r="D3067">
            <v>3.09</v>
          </cell>
        </row>
        <row r="3068">
          <cell r="A3068">
            <v>5713</v>
          </cell>
          <cell r="B3068" t="str">
            <v>TRATOR PNEUS TRAÇÃO 4X2, 82CV, PESO C/ LASTRO 4,555 T (VU=5ANOS) -DEPRECIAÇÃO E JUROS</v>
          </cell>
          <cell r="C3068" t="str">
            <v>H</v>
          </cell>
          <cell r="D3068">
            <v>13.85</v>
          </cell>
        </row>
        <row r="3069">
          <cell r="A3069">
            <v>5714</v>
          </cell>
          <cell r="B3069" t="str">
            <v>TRATOR PNEUS TRAÇÃO 4X2, 82 CV, PESO C/ LASTRO 4,555 T (VU=5ANOS) - MANUTENÇÃO</v>
          </cell>
          <cell r="C3069" t="str">
            <v>H</v>
          </cell>
          <cell r="D3069">
            <v>8.4</v>
          </cell>
        </row>
        <row r="3070">
          <cell r="A3070">
            <v>5715</v>
          </cell>
          <cell r="B3070" t="str">
            <v>TRATOR PNEUS TRAÇÃO 4X2, 82 CV, PESO C/ LASTRO 4,555 T - MATERIAIS NAOPERAÇÃO</v>
          </cell>
          <cell r="C3070" t="str">
            <v>H</v>
          </cell>
          <cell r="D3070">
            <v>44.52</v>
          </cell>
        </row>
        <row r="3071">
          <cell r="A3071">
            <v>5716</v>
          </cell>
          <cell r="B3071" t="str">
            <v>TRATOR PNEUS TRAÇÃO 4X2, 82 CV, PESO C/ LASTRO 4,555 T - MÃO-DE-OBRA OPERACAO DIURNA</v>
          </cell>
          <cell r="C3071" t="str">
            <v>H</v>
          </cell>
          <cell r="D3071">
            <v>9.0399999999999991</v>
          </cell>
        </row>
        <row r="3072">
          <cell r="A3072">
            <v>5717</v>
          </cell>
          <cell r="B3072" t="str">
            <v>TRATOR DE ESTEIRAS POTENCIA 165 HP, PESO OPERACIONAL 17,1T (VU=5ANOS)- DEPRECIACAO E JUROS</v>
          </cell>
          <cell r="C3072" t="str">
            <v>H</v>
          </cell>
          <cell r="D3072">
            <v>100.33</v>
          </cell>
        </row>
        <row r="3073">
          <cell r="A3073">
            <v>5718</v>
          </cell>
          <cell r="B3073" t="str">
            <v>TRATOR DE ESTEIRAS POTENCIA 165 HP, PESO OPERACIONAL 17,1T - VALOR MATERIAIS NA OPERACAO</v>
          </cell>
          <cell r="C3073" t="str">
            <v>H</v>
          </cell>
          <cell r="D3073">
            <v>65.95</v>
          </cell>
        </row>
        <row r="3074">
          <cell r="A3074">
            <v>5720</v>
          </cell>
          <cell r="B3074" t="str">
            <v>TRATOR DE ESTEIRAS 153HP PESO OPERACIONAL 15T, COM RODA MOTRIZ ELEVADA(VU=5ANOS) -DEPRECIACAO E JUROS</v>
          </cell>
          <cell r="C3074" t="str">
            <v>H</v>
          </cell>
          <cell r="D3074">
            <v>102.93</v>
          </cell>
        </row>
        <row r="3075">
          <cell r="A3075">
            <v>5721</v>
          </cell>
          <cell r="B3075" t="str">
            <v>TRATOR DE ESTEIRAS 153HP PESO OPERACIONAL 15T, COM RODA MOTRIZ ELEVADA- MATERIAIS NA OPERACAO</v>
          </cell>
          <cell r="C3075" t="str">
            <v>H</v>
          </cell>
          <cell r="D3075">
            <v>63.07</v>
          </cell>
        </row>
        <row r="3076">
          <cell r="A3076">
            <v>5722</v>
          </cell>
          <cell r="B3076" t="str">
            <v>TRATOR DE ESTEIRAS COM LAMINA - POTENCIA 305 HP - PESO OPERACIONAL 37T - MATERIAIS NA OPERACAO</v>
          </cell>
          <cell r="C3076" t="str">
            <v>H</v>
          </cell>
          <cell r="D3076">
            <v>125.72</v>
          </cell>
        </row>
        <row r="3077">
          <cell r="A3077">
            <v>5723</v>
          </cell>
          <cell r="B3077" t="str">
            <v>TRATOR DE ESTEIRAS 99HP, PESO OPERACIONAL 8,5T (VU=5ANOS) - DEPRECIAOE JUROS</v>
          </cell>
          <cell r="C3077" t="str">
            <v>H</v>
          </cell>
          <cell r="D3077">
            <v>56.67</v>
          </cell>
        </row>
        <row r="3078">
          <cell r="A3078">
            <v>5724</v>
          </cell>
          <cell r="B3078" t="str">
            <v>TRATOR DE ESTEIRAS 99HP, PESO OPERACIONAL 8,5T (VU=5ANOS) - MANUTENCAO</v>
          </cell>
          <cell r="C3078" t="str">
            <v>H</v>
          </cell>
          <cell r="D3078">
            <v>42.96</v>
          </cell>
        </row>
        <row r="3079">
          <cell r="A3079">
            <v>5725</v>
          </cell>
          <cell r="B3079" t="str">
            <v>TRATOR DE ESTEIRAS 99HP, PESO OPERACIONAL 8,5T - MAO-DE-OBRA NA OPERACAO DIURNA</v>
          </cell>
          <cell r="C3079" t="str">
            <v>H</v>
          </cell>
          <cell r="D3079">
            <v>9.0399999999999991</v>
          </cell>
        </row>
        <row r="3080">
          <cell r="A3080">
            <v>5726</v>
          </cell>
          <cell r="B3080" t="str">
            <v>TRATOR DE ESTEIRAS 99HP, PESO OPERACIONAL 8,5T - MAO-DE-OBRA NA OPERACAO NOTURNA</v>
          </cell>
          <cell r="C3080" t="str">
            <v>H</v>
          </cell>
          <cell r="D3080">
            <v>10.85</v>
          </cell>
        </row>
        <row r="3081">
          <cell r="A3081">
            <v>5727</v>
          </cell>
          <cell r="B3081" t="str">
            <v>ROLO COMPACTADOR VIBRATÓRIO REBOCÁVEL CILINDRO LISO, 4,7T, IMPACTO DINÂMICO 18,3T - MANUTENÇÃO.</v>
          </cell>
          <cell r="C3081" t="str">
            <v>H</v>
          </cell>
          <cell r="D3081">
            <v>2.62</v>
          </cell>
        </row>
        <row r="3082">
          <cell r="A3082">
            <v>5728</v>
          </cell>
          <cell r="B3082" t="str">
            <v>ROLO COMPACTADOR VIBRATÓRIO, TANDEM, AUTO-PROPEL.,CILINDRO LISO, 58CV- 6,5/9,4 T, SEM OU COM LASTRO - DEPRECIAÇÃO E JUROS.</v>
          </cell>
          <cell r="C3082" t="str">
            <v>H</v>
          </cell>
          <cell r="D3082">
            <v>20.29</v>
          </cell>
        </row>
        <row r="3083">
          <cell r="A3083">
            <v>5729</v>
          </cell>
          <cell r="B3083" t="str">
            <v>ROLO COMPACTADOR VIBRATÓRIO, TANDEM, AUTO-PROPEL.,CILINDRO LISO, 58CV- 6,5/9,4 T, SEM OU COM LASTRO - MANUTENÇÃO.</v>
          </cell>
          <cell r="C3083" t="str">
            <v>H</v>
          </cell>
          <cell r="D3083">
            <v>12.18</v>
          </cell>
        </row>
        <row r="3084">
          <cell r="A3084">
            <v>5730</v>
          </cell>
          <cell r="B3084" t="str">
            <v>ROLO COMPACTADOR VIBRATÓRIO, TANDEM, AUTO-PROPEL.,CILINDRO LISO, 58CV- 6,5/9,4 T, SEM OU COM LASTRO - CUSTOS COM MATERIAIS NA OPERAÇÃO.</v>
          </cell>
          <cell r="C3084" t="str">
            <v>H</v>
          </cell>
          <cell r="D3084">
            <v>31.33</v>
          </cell>
        </row>
        <row r="3085">
          <cell r="A3085">
            <v>5731</v>
          </cell>
          <cell r="B3085" t="str">
            <v>ROLO COMPACTADOR VIBRATÓRIO, TANDEM, AUTO-PROPEL.,CILINDRO LISO, 58CV- 6,5/9,4 T, SEM OU COM LASTRO - CUSTOS COM MÃO DE OBRA NA OPERAÇÃONOTURNA.</v>
          </cell>
          <cell r="C3085" t="str">
            <v>H</v>
          </cell>
          <cell r="D3085">
            <v>9.8699999999999992</v>
          </cell>
        </row>
        <row r="3086">
          <cell r="A3086">
            <v>5732</v>
          </cell>
          <cell r="B3086" t="str">
            <v>ROLO COMPACTADOR PNEUMÁTICO, AUTO-PROPEL., PRESSÃO VARIÁVEL, 99HP, PESO OPERACIONAL SEM OU COM LASTRO 8,3/21,0 T - MANUTENÇÃO.</v>
          </cell>
          <cell r="C3086" t="str">
            <v>H</v>
          </cell>
          <cell r="D3086">
            <v>22.18</v>
          </cell>
        </row>
        <row r="3087">
          <cell r="A3087">
            <v>5733</v>
          </cell>
          <cell r="B3087" t="str">
            <v>ROLO COMPACTADOR PNEUMÁTICO, AUTO-PROPEL., PRESSÃO VARIÁVEL, 99HP, PESO OPERACIONAL SEM OU COM LASTRO 8,3/21,0 T - CUSTO COM MATERIAIS NA OPERAÇÃO</v>
          </cell>
          <cell r="C3087" t="str">
            <v>H</v>
          </cell>
          <cell r="D3087">
            <v>59.77</v>
          </cell>
        </row>
        <row r="3088">
          <cell r="A3088">
            <v>5734</v>
          </cell>
          <cell r="B3088" t="str">
            <v>RETRO-ESCAVADEIRA, 74HP (VU=6 ANOS)- DEPRECIAÇÃO E JUROS</v>
          </cell>
          <cell r="C3088" t="str">
            <v>H</v>
          </cell>
          <cell r="D3088">
            <v>23.53</v>
          </cell>
        </row>
        <row r="3089">
          <cell r="A3089">
            <v>5735</v>
          </cell>
          <cell r="B3089" t="str">
            <v>RETRO-ESCAVADEIRA, 74HP (VU= 6 ANOS) - MANUTENÇÃO</v>
          </cell>
          <cell r="C3089" t="str">
            <v>H</v>
          </cell>
          <cell r="D3089">
            <v>13.67</v>
          </cell>
        </row>
        <row r="3090">
          <cell r="A3090">
            <v>5736</v>
          </cell>
          <cell r="B3090" t="str">
            <v>RETRO-ESCAVADEIRA, 74HP (VU= 5 ANOS) - MATERIAIS OPERAÇÃO</v>
          </cell>
          <cell r="C3090" t="str">
            <v>H</v>
          </cell>
          <cell r="D3090">
            <v>34.619999999999997</v>
          </cell>
        </row>
        <row r="3091">
          <cell r="A3091">
            <v>5737</v>
          </cell>
          <cell r="B3091" t="str">
            <v>RETRO-ESCAVADEIRA, 74HP (VU=6 ANOS) - MÃO-DE-OBRA/OPERAÇÃO</v>
          </cell>
          <cell r="C3091" t="str">
            <v>H</v>
          </cell>
          <cell r="D3091">
            <v>8.23</v>
          </cell>
        </row>
        <row r="3092">
          <cell r="A3092">
            <v>5738</v>
          </cell>
          <cell r="B3092" t="str">
            <v>ROLO COMPACTADOR VIBRATÓRIO PÉ DE CARNEIRO, OPERADO POR CONTROLE REMOTO, POTÊNCIA 17HP, PESO OPERACIONAL 1,65T - DEPRECIAÇÃO E JUROS</v>
          </cell>
          <cell r="C3092" t="str">
            <v>H</v>
          </cell>
          <cell r="D3092">
            <v>5.66</v>
          </cell>
        </row>
        <row r="3093">
          <cell r="A3093">
            <v>5739</v>
          </cell>
          <cell r="B3093" t="str">
            <v>ROLO COMPACTADOR VIBRATÓRIO PÉ DE CARNEIRO, OPERADO POR CONTROLE REMOTO, 17HP - 1,65T - MANUTENÇÃO.</v>
          </cell>
          <cell r="C3093" t="str">
            <v>H</v>
          </cell>
          <cell r="D3093">
            <v>1.89</v>
          </cell>
        </row>
        <row r="3094">
          <cell r="A3094">
            <v>5740</v>
          </cell>
          <cell r="B3094" t="str">
            <v>EQUIPAMENTO PARA LAMA ASFALTICA COM SILO DE AGREGADO 6M3, DOSADOR DE CIMENTO, MONTADO SOBRE CAMINHÃO - DEPRECIACAO E JUROS</v>
          </cell>
          <cell r="C3094" t="str">
            <v>H</v>
          </cell>
          <cell r="D3094">
            <v>41.72</v>
          </cell>
        </row>
        <row r="3095">
          <cell r="A3095">
            <v>5741</v>
          </cell>
          <cell r="B3095" t="str">
            <v>EQUIPAMENTO PARA LAMA ASFALTICA COM SILO DE AGREGADO 6M3, DOSADOR DE CIMENTO, A SER MONTADO SOBRE CAMINHÃO (NAO INCLUI O CAMINHAO) - CUSTO HORARIO DE MANUTENCAO</v>
          </cell>
          <cell r="C3095" t="str">
            <v>H</v>
          </cell>
          <cell r="D3095">
            <v>18.8</v>
          </cell>
        </row>
        <row r="3096">
          <cell r="A3096">
            <v>5742</v>
          </cell>
          <cell r="B3096" t="str">
            <v>EQUIPAMENTO PARA LAMA ASFALTICA COM SILO DE AGREGADO 6M3, DOSADOR DE CIMENTO, A SER MONTADO SOBRE CAMINHÃO (NAO INCLUI O CAMINHAO) - CUSTO HORARIO DE MATERIAIS NA OPERACAO</v>
          </cell>
          <cell r="C3096" t="str">
            <v>H</v>
          </cell>
          <cell r="D3096">
            <v>52.76</v>
          </cell>
        </row>
        <row r="3097">
          <cell r="A3097">
            <v>5743</v>
          </cell>
          <cell r="B3097" t="str">
            <v>EQUIPAMENTO PARA LAMA ASFALTICA COM SILO DE AGREGADO 6M3, DOSADOR DE CIMENTO, A SER MONTADO SOBRE CAMINHÃO (NAO INCLUI O CAMINHAO) - MAO-DE-OBRA DIURNA NA OPERACAO</v>
          </cell>
          <cell r="C3097" t="str">
            <v>H</v>
          </cell>
          <cell r="D3097">
            <v>8.43</v>
          </cell>
        </row>
        <row r="3098">
          <cell r="A3098">
            <v>5744</v>
          </cell>
          <cell r="B3098" t="str">
            <v>EQUIPAMENTO PARA LAMA ASFALTICA COM SILO DE AGREGADO 6M3, DOSADOR DE CIMENTO, MONTADO SOBRE CAMINHÃO - MAO-DE-OBRA NOTURNA NA OPERACAO</v>
          </cell>
          <cell r="C3098" t="str">
            <v>H</v>
          </cell>
          <cell r="D3098">
            <v>10.11</v>
          </cell>
        </row>
        <row r="3099">
          <cell r="A3099">
            <v>5745</v>
          </cell>
          <cell r="B3099" t="str">
            <v>CAMINHAO PIPA 6.000L TOCO 162CV - PBT=11800KG C/BOMBA GASOLINA - DEPRECIACAO E JUROS</v>
          </cell>
          <cell r="C3099" t="str">
            <v>H</v>
          </cell>
          <cell r="D3099">
            <v>16.899999999999999</v>
          </cell>
        </row>
        <row r="3100">
          <cell r="A3100">
            <v>5746</v>
          </cell>
          <cell r="B3100" t="str">
            <v>CAMINHAO PIPA 6.000L TOCO 162CV - PBT=11800KG C/BOMBA GASOLINA -MANUTENCAO</v>
          </cell>
          <cell r="C3100" t="str">
            <v>H</v>
          </cell>
          <cell r="D3100">
            <v>10.17</v>
          </cell>
        </row>
        <row r="3101">
          <cell r="A3101">
            <v>5747</v>
          </cell>
          <cell r="B3101" t="str">
            <v>CAMINHAO PIPA 6000L TOCO, 162CV - 7,5T (VU=6ANOS) (INCLUI TANQUE DE ACO PARA TRANSPORTE DE AGUA) - CUSTO HORARIO DE MATERIAIS NA OPERACAO</v>
          </cell>
          <cell r="C3101" t="str">
            <v>H</v>
          </cell>
          <cell r="D3101">
            <v>38.33</v>
          </cell>
        </row>
        <row r="3102">
          <cell r="A3102">
            <v>5748</v>
          </cell>
          <cell r="B3102" t="str">
            <v>CAMINHAO PIPA 6000L TOCO, 162CV - 7,5T (VU=6ANOS) (INCLUI TANQUE DE ACO PARA TRANSPORTE DE AGUA E MOTOBOMBA CENTRIFUGA A GASOLINA 3,5CV) - MAO-DE-OBRA DIURNA NA OPERACAO</v>
          </cell>
          <cell r="C3102" t="str">
            <v>H</v>
          </cell>
          <cell r="D3102">
            <v>8.43</v>
          </cell>
        </row>
        <row r="3103">
          <cell r="A3103">
            <v>5750</v>
          </cell>
          <cell r="B3103" t="str">
            <v>CAMINHAO TOCO, 177CV - 14T (VU=6ANOS) (NAO INCLUI CARROCERIA) - DEPRECIACAO E JUROS</v>
          </cell>
          <cell r="C3103" t="str">
            <v>H</v>
          </cell>
          <cell r="D3103">
            <v>17.91</v>
          </cell>
        </row>
        <row r="3104">
          <cell r="A3104">
            <v>5751</v>
          </cell>
          <cell r="B3104" t="str">
            <v>CAMINHAO TOCO, 177CV - 14T (VU=6ANOS) (NAO INCLUI CARROCERIA) - MANUTENCAO</v>
          </cell>
          <cell r="C3104" t="str">
            <v>H</v>
          </cell>
          <cell r="D3104">
            <v>12.99</v>
          </cell>
        </row>
        <row r="3105">
          <cell r="A3105">
            <v>5752</v>
          </cell>
          <cell r="B3105" t="str">
            <v>CAMINHAO TOCO, 177CV - 14T (VU=6ANOS) (NAO INCLUI CARROCERIA) - MAO-DE-OBRA NOTURNA NA OPERACAO</v>
          </cell>
          <cell r="C3105" t="str">
            <v>H</v>
          </cell>
          <cell r="D3105">
            <v>10.11</v>
          </cell>
        </row>
        <row r="3106">
          <cell r="A3106">
            <v>5753</v>
          </cell>
          <cell r="B3106" t="str">
            <v>CAMINHAO TOCO, 170CV - 11T (VU=6ANOS) (NAO INCLUI CARROCERIA) - DEPRECIACAO E JUROS</v>
          </cell>
          <cell r="C3106" t="str">
            <v>H</v>
          </cell>
          <cell r="D3106">
            <v>17.57</v>
          </cell>
        </row>
        <row r="3107">
          <cell r="A3107">
            <v>5754</v>
          </cell>
          <cell r="B3107" t="str">
            <v>CAMINHAO TOCO, 170CV - 11T (VU=6ANOS) (NAO INCLUI CARROCERIA) - MANUTENCAO</v>
          </cell>
          <cell r="C3107" t="str">
            <v>H</v>
          </cell>
          <cell r="D3107">
            <v>10.210000000000001</v>
          </cell>
        </row>
        <row r="3108">
          <cell r="A3108">
            <v>5755</v>
          </cell>
          <cell r="B3108" t="str">
            <v>CAMINHAO TOCO, 170CV - 11T (VU=6ANOS) (NAO INCLUI CARROCERIA) - MAO-DE-OBRA DIURNA NA OPERACAO</v>
          </cell>
          <cell r="C3108" t="str">
            <v>H</v>
          </cell>
          <cell r="D3108">
            <v>8.43</v>
          </cell>
        </row>
        <row r="3109">
          <cell r="A3109">
            <v>5756</v>
          </cell>
          <cell r="B3109" t="str">
            <v>CAMINHAO PIPA 6000L TOCO, 162CV - 7,5T (VU=6ANOS) (INCLUI TANQUE DE ACO PARA TRANSPORTE DE AGUA E MOTOBOMBA CENTRIFUGA A GASOLINA 3,5CV) - DEPRECIACAO E JUROS</v>
          </cell>
          <cell r="C3109" t="str">
            <v>H</v>
          </cell>
          <cell r="D3109">
            <v>14.75</v>
          </cell>
        </row>
        <row r="3110">
          <cell r="A3110">
            <v>5757</v>
          </cell>
          <cell r="B3110" t="str">
            <v>CAMINHAO PIPA 6000L TOCO, 162CV - 7,5T (VU=6ANOS) (INCLUI TANQUE DE ACO PARA TRANSPORTE DE AGUA E MOTOBOMBA CENTRIFUGA A GASOLINA 3,5CV) - MANUTENCAO</v>
          </cell>
          <cell r="C3110" t="str">
            <v>H</v>
          </cell>
          <cell r="D3110">
            <v>8.5</v>
          </cell>
        </row>
        <row r="3111">
          <cell r="A3111">
            <v>5758</v>
          </cell>
          <cell r="B3111" t="str">
            <v>CAMINHAO PIPA 6000L TOCO, 162CV - 7,5T (VU=6ANOS) (INCLUI TANQUE DE ACO PARA TRANSPORTE DE AGUA E MOTOBOMBA CENTRIFUGA A GASOLINA 3,5CV) - CUSTO HORARIO DE MATERIAIS NA OPERACAO</v>
          </cell>
          <cell r="C3111" t="str">
            <v>H</v>
          </cell>
          <cell r="D3111">
            <v>61.86</v>
          </cell>
        </row>
        <row r="3112">
          <cell r="A3112">
            <v>5759</v>
          </cell>
          <cell r="B3112" t="str">
            <v>CAMINHAO PIPA F12000 142HP TANQUE 6000L/MAO-DE-OBRA NA OPERACAO DIURNA</v>
          </cell>
          <cell r="C3112" t="str">
            <v>H</v>
          </cell>
          <cell r="D3112">
            <v>6.88</v>
          </cell>
        </row>
        <row r="3113">
          <cell r="A3113">
            <v>5760</v>
          </cell>
          <cell r="B3113" t="str">
            <v>CAMINHAO PIPA 6000L TOCO, 162CV - 7,5T (VU=6ANOS) (INCLUI TANQUE DE ACO PARA TRANSPORTE DE AGUA) - MAO-DE-OBRA NOTURNA NA OPERACAO</v>
          </cell>
          <cell r="C3113" t="str">
            <v>H</v>
          </cell>
          <cell r="D3113">
            <v>10.11</v>
          </cell>
        </row>
        <row r="3114">
          <cell r="A3114">
            <v>5761</v>
          </cell>
          <cell r="B3114" t="str">
            <v>CAMINHAO PIPA 6000L TOCO, 162CV - 7,5T (VU=6ANOS) (INCLUI TANQUE DE ACO PARA TRANSPORTE DE AGUA E MOTOBOMBA CENTRIFUGA A GASOLINA 3,5CV) - CUSTO HORARIO PRODUTIVO DIURNO</v>
          </cell>
          <cell r="C3114" t="str">
            <v>CHP</v>
          </cell>
          <cell r="D3114">
            <v>93.54</v>
          </cell>
        </row>
        <row r="3115">
          <cell r="A3115">
            <v>5762</v>
          </cell>
          <cell r="B3115" t="str">
            <v>CAMINHAO PIPA 10000L TRUCADO, 208CV - 21,1T (VU=6ANOS) (INCLUI TANQUEDE ACO PARA TRANSPORTE DE AGUA E MOTOBOMBA CENTRIFUGA A GASOLINA 3,5CV) - DEPRECIACAO E JUROS</v>
          </cell>
          <cell r="C3115" t="str">
            <v>H</v>
          </cell>
          <cell r="D3115">
            <v>16.239999999999998</v>
          </cell>
        </row>
        <row r="3116">
          <cell r="A3116">
            <v>5763</v>
          </cell>
          <cell r="B3116" t="str">
            <v>CAMINHAO PIPA 10000L TRUCADO, 208CV - 21,1T (VU=6ANOS) (INCLUI TANQUEDE ACO PARA TRANSPORTE DE AGUA E MOTOBOMBA CENTRIFUGA A GASOLINA 3,5CV) - MANUTENCAO</v>
          </cell>
          <cell r="C3116" t="str">
            <v>H</v>
          </cell>
          <cell r="D3116">
            <v>9.3699999999999992</v>
          </cell>
        </row>
        <row r="3117">
          <cell r="A3117">
            <v>5764</v>
          </cell>
          <cell r="B3117" t="str">
            <v>CAMINHAO PIPA 10000L TRUCADO, 208CV - 21,1T (VU=6ANOS) (INCLUI TANQUEDE ACO PARA TRANSPORTE DE AGUA E MOTOBOMBA CENTRIFUGA A GASOLINA 3,5CV) - MAO-DE-OBRA NOTURNA NA OPERACAO</v>
          </cell>
          <cell r="C3117" t="str">
            <v>H</v>
          </cell>
          <cell r="D3117">
            <v>10.11</v>
          </cell>
        </row>
        <row r="3118">
          <cell r="A3118">
            <v>5765</v>
          </cell>
          <cell r="B3118" t="str">
            <v>DISTRIBUIDOR DE BETUME COM TANQUE DE 2500L, REBOCAVEL, PNEUMATICO COMMOTOR A GASOLINA 3,4HP - MANUTENCAO</v>
          </cell>
          <cell r="C3118" t="str">
            <v>H</v>
          </cell>
          <cell r="D3118">
            <v>6.08</v>
          </cell>
        </row>
        <row r="3119">
          <cell r="A3119">
            <v>5766</v>
          </cell>
          <cell r="B3119" t="str">
            <v>DISTRIBUIDOR DE BETUME COM TANQUE DE 2500L, REBOCAVEL, PNEUMATICO COMMOTOR A GASOLINA 3,4HP - CUSTO COM MATERIAIS NA OPERACAO</v>
          </cell>
          <cell r="C3119" t="str">
            <v>H</v>
          </cell>
          <cell r="D3119">
            <v>34.33</v>
          </cell>
        </row>
        <row r="3120">
          <cell r="A3120">
            <v>5767</v>
          </cell>
          <cell r="B3120" t="str">
            <v>DISTRIBUIDOR DE BETUME COM TANQUE DE 2500L, REBOCAVEL, PNEUMATICO COMMOTOR A GASOLINA 3,4HP - CUSTO COM MAO-DE-OBRA NA OPERACAO DIURNA</v>
          </cell>
          <cell r="C3120" t="str">
            <v>H</v>
          </cell>
          <cell r="D3120">
            <v>0.06</v>
          </cell>
        </row>
        <row r="3121">
          <cell r="A3121">
            <v>5768</v>
          </cell>
          <cell r="B3121" t="str">
            <v>DISTRIBUIDOR DE BETUME COM TANQUE DE 2500L, REBOCAVEL, PNEUMATICO COMMOTOR A GASOLINA 3,4HP - CUSTO COM MAO-DE-OBRA NA OPERACAO NOTURNA</v>
          </cell>
          <cell r="C3121" t="str">
            <v>H</v>
          </cell>
          <cell r="D3121">
            <v>7.0000000000000007E-2</v>
          </cell>
        </row>
        <row r="3122">
          <cell r="A3122">
            <v>5769</v>
          </cell>
          <cell r="B3122" t="str">
            <v>DISTRIBUIDOR DE ASFALTO MONTADO SOBRE CAMINHAO TOCO 162 HP, COM TANQUEISOLADO 6 M3 COM BARRA ESPARGIDORA DE 3,66 M - MANUTENCAO</v>
          </cell>
          <cell r="C3122" t="str">
            <v>H</v>
          </cell>
          <cell r="D3122">
            <v>27.41</v>
          </cell>
        </row>
        <row r="3123">
          <cell r="A3123">
            <v>5770</v>
          </cell>
          <cell r="B3123" t="str">
            <v>DISTRIBUIDOR DE ASFALTO MONTADO SOBRE CAMINHAO TOCO 162 HP, COM TANQUEISOLADO 6 M3 COM BARRA ESPARGIDORA DE 3,66 M - CUSTO C/ MAO-DE-OBRANA OPERACAO DIURNA.</v>
          </cell>
          <cell r="C3123" t="str">
            <v>H</v>
          </cell>
          <cell r="D3123">
            <v>16.850000000000001</v>
          </cell>
        </row>
        <row r="3124">
          <cell r="A3124">
            <v>5771</v>
          </cell>
          <cell r="B3124" t="str">
            <v>DISTRIBUIDOR DE ASFALTO CAP 5.000L SOBRE CAMINHAO TOCO 142HP - CUSTO C/ MAO-DE-OBRA NA OPERACAO NOTURNA</v>
          </cell>
          <cell r="C3124" t="str">
            <v>H</v>
          </cell>
          <cell r="D3124">
            <v>20.22</v>
          </cell>
        </row>
        <row r="3125">
          <cell r="A3125">
            <v>5775</v>
          </cell>
          <cell r="B3125" t="str">
            <v>LANCA ELEVATORIA TELESCOPICA DE ACIONAMENTO HIDRAULICO, CAPACIDADE DECARGA 30.000 KG, COM CESTO, MONTADA SOBRE CAMINHAO TRUCADO - MANUTENCAO</v>
          </cell>
          <cell r="C3125" t="str">
            <v>H</v>
          </cell>
          <cell r="D3125">
            <v>71.260000000000005</v>
          </cell>
        </row>
        <row r="3126">
          <cell r="A3126">
            <v>5776</v>
          </cell>
          <cell r="B3126" t="str">
            <v>LANCA ELEVATORIA TELESCOPICA DE ACIONAMENTO HIDRAULICO, CAPACIDADE DECARGA 30.000 KG, COM CESTO, MONTADA SOBRE CAMINHAO TRUCADO - CUSTO COM MATERIAIS NA OPERACAO</v>
          </cell>
          <cell r="C3126" t="str">
            <v>H</v>
          </cell>
          <cell r="D3126">
            <v>54.41</v>
          </cell>
        </row>
        <row r="3127">
          <cell r="A3127">
            <v>5777</v>
          </cell>
          <cell r="B3127" t="str">
            <v>GUINDASTE MUNK COM CESTO, CARGA MAXIMA 5,75T (A 2M) E 2,3T ( A 5M), ALTURA MAXIMA = 7,9M, MONTADO SOBRE CAMINHAO DE CARROCERIA FORD 162HP -MANUTENCAO</v>
          </cell>
          <cell r="C3127" t="str">
            <v>H</v>
          </cell>
          <cell r="D3127">
            <v>13.98</v>
          </cell>
        </row>
        <row r="3128">
          <cell r="A3128">
            <v>5778</v>
          </cell>
          <cell r="B3128" t="str">
            <v>MOTONIVELADORA 140HP (VU=6ANOS) - DEPRECIACAO E JUROS</v>
          </cell>
          <cell r="C3128" t="str">
            <v>H</v>
          </cell>
          <cell r="D3128">
            <v>70.709999999999994</v>
          </cell>
        </row>
        <row r="3129">
          <cell r="A3129">
            <v>5779</v>
          </cell>
          <cell r="B3129" t="str">
            <v>MOTONIVELADORA 140HP (VU=6ANOS) - MANUTENCAO</v>
          </cell>
          <cell r="C3129" t="str">
            <v>H</v>
          </cell>
          <cell r="D3129">
            <v>41.09</v>
          </cell>
        </row>
        <row r="3130">
          <cell r="A3130">
            <v>5782</v>
          </cell>
          <cell r="B3130" t="str">
            <v>MOTOSCRAPER 270HP - CUSTO COM MATERIAIS NA OPERACAO</v>
          </cell>
          <cell r="C3130" t="str">
            <v>H</v>
          </cell>
          <cell r="D3130">
            <v>111.29</v>
          </cell>
        </row>
        <row r="3131">
          <cell r="A3131">
            <v>5783</v>
          </cell>
          <cell r="B3131" t="str">
            <v>MOTOSCRAPER 270HP -CUSTO COM MA0-DE-0BRA NA OPERACAO DIURNA</v>
          </cell>
          <cell r="C3131" t="str">
            <v>H</v>
          </cell>
          <cell r="D3131">
            <v>8.23</v>
          </cell>
        </row>
        <row r="3132">
          <cell r="A3132">
            <v>5786</v>
          </cell>
          <cell r="B3132" t="str">
            <v>PA CARREGADEIRA SOBRE RODAS 180 HP - CAPACIDADE DA CACAMBA. 2,5 A 3,3M3 - PESO OPERACIONAL 17.428 - (VU=5ANOS) - DEPRECIACAO E JUROS</v>
          </cell>
          <cell r="C3132" t="str">
            <v>H</v>
          </cell>
          <cell r="D3132">
            <v>75.19</v>
          </cell>
        </row>
        <row r="3133">
          <cell r="A3133">
            <v>5787</v>
          </cell>
          <cell r="B3133" t="str">
            <v>PA CARREGADEIRA SOBRE RODAS 180 HP - CAPACIDADE DA CACAMBA. 2,5 A 3,3M3 - PESO OPERACIONAL 17.428 - CUSTO C/MATERIAIS NA OPERACAO</v>
          </cell>
          <cell r="C3133" t="str">
            <v>H</v>
          </cell>
          <cell r="D3133">
            <v>70.069999999999993</v>
          </cell>
        </row>
        <row r="3134">
          <cell r="A3134">
            <v>5788</v>
          </cell>
          <cell r="B3134" t="str">
            <v>PA CARREGADEIRA SOBRE RODAS 180 HP - CAPACIDADE DA CACAMBA. 2,5 A 3,3M3 - PESO OPERACIONAL 17.428 - CUSTO C/ MAO-DE-OBRA NA OPERACAO DIURNA</v>
          </cell>
          <cell r="C3134" t="str">
            <v>H</v>
          </cell>
          <cell r="D3134">
            <v>8.85</v>
          </cell>
        </row>
        <row r="3135">
          <cell r="A3135">
            <v>5789</v>
          </cell>
          <cell r="B3135" t="str">
            <v>PA CARREGADEIRA SOBRE RODAS 180 HP - CAPACIDADE DA CACAMBA. 2,5 A 3,3M3 - PESO OPERACIONAL 17.428 - CUSTO C/ MAO-DE-OBRA NA OPERACAO NOTURNA</v>
          </cell>
          <cell r="C3135" t="str">
            <v>H</v>
          </cell>
          <cell r="D3135">
            <v>10.62</v>
          </cell>
        </row>
        <row r="3136">
          <cell r="A3136">
            <v>5790</v>
          </cell>
          <cell r="B3136" t="str">
            <v>ROLO COMPACTADOR VIBRATÓRIO DE UM CILINDRO AÇO LISO, POTÊNCIA 80HP, PESO OPERACIONAL 8,1T - DEPRECIAÇÃO E JUROS</v>
          </cell>
          <cell r="C3136" t="str">
            <v>H</v>
          </cell>
          <cell r="D3136">
            <v>27.35</v>
          </cell>
        </row>
        <row r="3137">
          <cell r="A3137">
            <v>5791</v>
          </cell>
          <cell r="B3137" t="str">
            <v>ROLO COMPACTADOR VIBRATÓRIO, AUTO-PREOPEL.,CILINDRO LISO, 80HP - 8,1T- MANUTENÇÃO.</v>
          </cell>
          <cell r="C3137" t="str">
            <v>H</v>
          </cell>
          <cell r="D3137">
            <v>16.420000000000002</v>
          </cell>
        </row>
        <row r="3138">
          <cell r="A3138">
            <v>5792</v>
          </cell>
          <cell r="B3138" t="str">
            <v>ROLO COMPACTADOR VIBRATÓRIO, AUTO-PREOPEL.,CILINDRO LISO, 80HP - 8,1T- CUSTOS COM MATERIAIS NAOPERAÇÃO.</v>
          </cell>
          <cell r="C3138" t="str">
            <v>H</v>
          </cell>
          <cell r="D3138">
            <v>31.33</v>
          </cell>
        </row>
        <row r="3139">
          <cell r="A3139">
            <v>5793</v>
          </cell>
          <cell r="B3139" t="str">
            <v>ROLO COMPACTADOR VIBRATÓRIO DE UM CILINDRO LISO, POTÊNCIA 80HP, PESO OPERACIONAL 8,1T - MÃO-DE-OBRA NA OPERAÇÃO NOTURNA</v>
          </cell>
          <cell r="C3139" t="str">
            <v>H</v>
          </cell>
          <cell r="D3139">
            <v>9.8699999999999992</v>
          </cell>
        </row>
        <row r="3140">
          <cell r="A3140">
            <v>5794</v>
          </cell>
          <cell r="B3140" t="str">
            <v>MARTELETE OU ROMPEDOR PNEUMÁTICO MANUAL 28KG, FREQUENCIA DE IMPACTO 1230/MINUTO - DEPRECIAÇÃO E JUROS</v>
          </cell>
          <cell r="C3140" t="str">
            <v>H</v>
          </cell>
          <cell r="D3140">
            <v>1.56</v>
          </cell>
        </row>
        <row r="3141">
          <cell r="A3141">
            <v>5795</v>
          </cell>
          <cell r="B3141" t="str">
            <v>MARTELETE OU ROMPEDOR PNEUMÁTICO MANUAL 28KG, FREQUENCIA DE IMPACTO 1230/MINUTO - CHP DIURNO</v>
          </cell>
          <cell r="C3141" t="str">
            <v>CHP</v>
          </cell>
          <cell r="D3141">
            <v>13.14</v>
          </cell>
        </row>
        <row r="3142">
          <cell r="A3142">
            <v>5796</v>
          </cell>
          <cell r="B3142" t="str">
            <v>MARTELETE OU ROMPEDOR PNEUMÁTICO MANUAL 28KG, FREQUENCIA DE IMPACTO 1230/MINUTO - MÃO DE OBRA NA OPERAÇÃO DIURNA</v>
          </cell>
          <cell r="C3142" t="str">
            <v>H</v>
          </cell>
          <cell r="D3142">
            <v>9.52</v>
          </cell>
        </row>
        <row r="3143">
          <cell r="A3143">
            <v>5797</v>
          </cell>
          <cell r="B3143" t="str">
            <v>COMPRESSOR DE AR REBOCAVEL, DESCARGA LIVRE EFETIVA 180PCM, PRESSAO DETRABALHO 102 PSI, MOTOR A DIESEL 89CV - MANUTENCAO</v>
          </cell>
          <cell r="C3143" t="str">
            <v>H</v>
          </cell>
          <cell r="D3143">
            <v>2.41</v>
          </cell>
        </row>
        <row r="3144">
          <cell r="A3144">
            <v>5798</v>
          </cell>
          <cell r="B3144" t="str">
            <v>COMPRESSOR DE AR REBOCAVEL, DESCARGA LIVRE EFETIVA 180PCM, PRESSAO DETRABALHO 102 PSI, MOTOR A DIESEL 89CV - MAO-DE-OBRA DIURNA NA OPERACAO</v>
          </cell>
          <cell r="C3144" t="str">
            <v>H</v>
          </cell>
          <cell r="D3144">
            <v>6.86</v>
          </cell>
        </row>
        <row r="3145">
          <cell r="A3145">
            <v>5799</v>
          </cell>
          <cell r="B3145" t="str">
            <v>BOMBA ELETRICA TRIFASICA SUBMERSA 3CV PARA DRENAGEM - JUROS E DEPRECIACAO</v>
          </cell>
          <cell r="C3145" t="str">
            <v>H</v>
          </cell>
          <cell r="D3145">
            <v>0.49</v>
          </cell>
        </row>
        <row r="3146">
          <cell r="A3146">
            <v>5800</v>
          </cell>
          <cell r="B3146" t="str">
            <v>BOMBA ELETRICA SUBMERSA MONOFASICA 3CV - MANUTENCAO</v>
          </cell>
          <cell r="C3146" t="str">
            <v>H</v>
          </cell>
          <cell r="D3146">
            <v>0.2</v>
          </cell>
        </row>
        <row r="3147">
          <cell r="A3147">
            <v>5801</v>
          </cell>
          <cell r="B3147" t="str">
            <v>COMPACTADOR DE SOLOS COM PLACA VIBRATORIA, 46X51CM, 5HP, 156KG, DIESEL, IMPACTO DINAMICO 1700KG - DEPRECIACAO E JUROS</v>
          </cell>
          <cell r="C3147" t="str">
            <v>H</v>
          </cell>
          <cell r="D3147">
            <v>4.41</v>
          </cell>
        </row>
        <row r="3148">
          <cell r="A3148">
            <v>5802</v>
          </cell>
          <cell r="B3148" t="str">
            <v>COMPACTADOR DE SOLOS COM PLACA VIBRATORIA, 46X51CM, 5HP, 156KG, DIESEL, IMPACTO DINAMICO 1700KG - MANUTENCAO</v>
          </cell>
          <cell r="C3148" t="str">
            <v>H</v>
          </cell>
          <cell r="D3148">
            <v>1.75</v>
          </cell>
        </row>
        <row r="3149">
          <cell r="A3149">
            <v>5803</v>
          </cell>
          <cell r="B3149" t="str">
            <v>COMPACTADOR DE SOLOS COM PLACA VIBRATORIA, 46X51CM, 5HP, 156KG, DIESEL, IMPACTO DINAMICO 1700KG - CUSTO HORARIO DE MATERIAIS NA OPERACAO</v>
          </cell>
          <cell r="C3149" t="str">
            <v>H</v>
          </cell>
          <cell r="D3149">
            <v>1.65</v>
          </cell>
        </row>
        <row r="3150">
          <cell r="A3150">
            <v>5804</v>
          </cell>
          <cell r="B3150" t="str">
            <v>COMPACTADOR DE SOLOS COM PLACA VIBRATORIA, 46X51CM, 5HP, 156KG, DIESEL, IMPACTO DINAMICO 1700KG - MAO-DE-OBRA DIURNA NA OPERACAO</v>
          </cell>
          <cell r="C3150" t="str">
            <v>H</v>
          </cell>
          <cell r="D3150">
            <v>6.86</v>
          </cell>
        </row>
        <row r="3151">
          <cell r="A3151">
            <v>5806</v>
          </cell>
          <cell r="B3151" t="str">
            <v>BOMBA C/MOTOR A GASOLINA AUTOESCORVANTE P/AGUA SUJA 3/4HP -CHI DIURNA</v>
          </cell>
          <cell r="C3151" t="str">
            <v>CHI</v>
          </cell>
          <cell r="D3151">
            <v>0.37</v>
          </cell>
        </row>
        <row r="3152">
          <cell r="A3152">
            <v>5808</v>
          </cell>
          <cell r="B3152" t="str">
            <v>USINA DE ASFALTO A QUENTE FIXA CAP.40/80 TON/H - CHP DIURNO</v>
          </cell>
          <cell r="C3152" t="str">
            <v>CHP</v>
          </cell>
          <cell r="D3152">
            <v>401.81</v>
          </cell>
        </row>
        <row r="3153">
          <cell r="A3153">
            <v>5809</v>
          </cell>
          <cell r="B3153" t="str">
            <v>USINA DE ASFALTO A QUENTE FIXA CAP.40/80 TON/H - CHP NOTURNO</v>
          </cell>
          <cell r="C3153" t="str">
            <v>CHP-N</v>
          </cell>
          <cell r="D3153">
            <v>408.54</v>
          </cell>
        </row>
        <row r="3154">
          <cell r="A3154">
            <v>5811</v>
          </cell>
          <cell r="B3154" t="str">
            <v>CAMINHAO BASCULANTE, 6M3,12T - 162HP (VU=5ANOS) - CHP DIURNO</v>
          </cell>
          <cell r="C3154" t="str">
            <v>CHP</v>
          </cell>
          <cell r="D3154">
            <v>98.6</v>
          </cell>
        </row>
        <row r="3155">
          <cell r="A3155">
            <v>5812</v>
          </cell>
          <cell r="B3155" t="str">
            <v>CAMINHAO BASCULANTE, 6M3,12T - 162HP (VU=5ANOS) - CHP NOTURNO</v>
          </cell>
          <cell r="C3155" t="str">
            <v>CHP-N</v>
          </cell>
          <cell r="D3155">
            <v>99.98</v>
          </cell>
        </row>
        <row r="3156">
          <cell r="A3156">
            <v>5822</v>
          </cell>
          <cell r="B3156" t="str">
            <v>CAMINHAO BASCULANTE, 6M3, 12T - 162HP (VU=5ANOS) - CHI NOTURNO</v>
          </cell>
          <cell r="C3156" t="str">
            <v>CHI-N</v>
          </cell>
          <cell r="D3156">
            <v>28.64</v>
          </cell>
        </row>
        <row r="3157">
          <cell r="A3157">
            <v>5823</v>
          </cell>
          <cell r="B3157" t="str">
            <v>USINA DE CONCRETO FIXA CAPACIDADE 90/120 M³, 63HP - CHP DIURNO</v>
          </cell>
          <cell r="C3157" t="str">
            <v>CHP</v>
          </cell>
          <cell r="D3157">
            <v>95.46</v>
          </cell>
        </row>
        <row r="3158">
          <cell r="A3158">
            <v>5824</v>
          </cell>
          <cell r="B3158" t="str">
            <v>CAMINHAO CARROCERIA ABERTA,EM MADEIRA, TOCO, 170CV - 11T (VU=6ANOS) -CUSTO HORÁRIO DE PRODUÇÃO DIURNA</v>
          </cell>
          <cell r="C3158" t="str">
            <v>CHP</v>
          </cell>
          <cell r="D3158">
            <v>91.01</v>
          </cell>
        </row>
        <row r="3159">
          <cell r="A3159">
            <v>5825</v>
          </cell>
          <cell r="B3159" t="str">
            <v>CAMINHAO CARROCERIA ABERTA,EM MADEIRA, TOCO, 170CV - 11T (VU=6ANOS) -CHP NOTURNO</v>
          </cell>
          <cell r="C3159" t="str">
            <v>CHP-N</v>
          </cell>
          <cell r="D3159">
            <v>90.85</v>
          </cell>
        </row>
        <row r="3160">
          <cell r="A3160">
            <v>5826</v>
          </cell>
          <cell r="B3160" t="str">
            <v>CAMINHAO CARROCERIA ABERTA,EM MADEIRA, TOCO, 170CV - 11T (VU=6ANOS) -CHI DIURNO</v>
          </cell>
          <cell r="C3160" t="str">
            <v>CHI</v>
          </cell>
          <cell r="D3160">
            <v>26.77</v>
          </cell>
        </row>
        <row r="3161">
          <cell r="A3161">
            <v>5827</v>
          </cell>
          <cell r="B3161" t="str">
            <v>CAMINHAO CARROCERIA ABERTA,EM MADEIRA, TOCO, 170CV - 11T (VU=6ANOS) -CHI NOTURNO</v>
          </cell>
          <cell r="C3161" t="str">
            <v>CHI-N</v>
          </cell>
          <cell r="D3161">
            <v>26.6</v>
          </cell>
        </row>
        <row r="3162">
          <cell r="A3162">
            <v>5828</v>
          </cell>
          <cell r="B3162" t="str">
            <v>USINA DE CONCRETO FIXA CAPACIDADE 90/120 M³, 63HP - CHP NOTURNO</v>
          </cell>
          <cell r="C3162" t="str">
            <v>CHP-N</v>
          </cell>
          <cell r="D3162">
            <v>99.95</v>
          </cell>
        </row>
        <row r="3163">
          <cell r="A3163">
            <v>5829</v>
          </cell>
          <cell r="B3163" t="str">
            <v>USINA DE CONCRETO FIXA CAPACIDADE 90/120 M³, 63HP - CHI DIURNO</v>
          </cell>
          <cell r="C3163" t="str">
            <v>CHI</v>
          </cell>
          <cell r="D3163">
            <v>47.38</v>
          </cell>
        </row>
        <row r="3164">
          <cell r="A3164">
            <v>5830</v>
          </cell>
          <cell r="B3164" t="str">
            <v>USINA DE CONCRETO FIXA CAPACIDADE 90/120 M³, 63HP - CHI NOTURNO</v>
          </cell>
          <cell r="C3164" t="str">
            <v>CHI-N</v>
          </cell>
          <cell r="D3164">
            <v>51.86</v>
          </cell>
        </row>
        <row r="3165">
          <cell r="A3165">
            <v>5831</v>
          </cell>
          <cell r="B3165" t="str">
            <v>USINA MISTURADORA DE SOLOS CAPCIDADE DE 100/200 T, 110HP - CHP DIURNO</v>
          </cell>
          <cell r="C3165" t="str">
            <v>CHP</v>
          </cell>
          <cell r="D3165">
            <v>286.49</v>
          </cell>
        </row>
        <row r="3166">
          <cell r="A3166">
            <v>5832</v>
          </cell>
          <cell r="B3166" t="str">
            <v>USINA MISTURADORA DE SOLOS CAPCIDADE DE 100/200 T, 110HP - CHP NOTURNO</v>
          </cell>
          <cell r="C3166" t="str">
            <v>CHP-N</v>
          </cell>
          <cell r="D3166">
            <v>294.33</v>
          </cell>
        </row>
        <row r="3167">
          <cell r="A3167">
            <v>5834</v>
          </cell>
          <cell r="B3167" t="str">
            <v>USINA MISTURADORA DE SOLOS, DOSADORES TRIPLOS, CALHA VIBRATÓRIA, CAPCIDADE 200/500 TON, 201HP - CHI NOTURNO</v>
          </cell>
          <cell r="C3167" t="str">
            <v>CHI-N</v>
          </cell>
          <cell r="D3167">
            <v>175.43</v>
          </cell>
        </row>
        <row r="3168">
          <cell r="A3168">
            <v>5835</v>
          </cell>
          <cell r="B3168" t="str">
            <v>VIBROACABADORA SOBRE ESTEIRAS POTENCIA MAX. 105CV CAPACIDADE ATE 450 T/H - CHP DIURNO</v>
          </cell>
          <cell r="C3168" t="str">
            <v>CHP</v>
          </cell>
          <cell r="D3168">
            <v>208.6</v>
          </cell>
        </row>
        <row r="3169">
          <cell r="A3169">
            <v>5836</v>
          </cell>
          <cell r="B3169" t="str">
            <v>VIBROACABADORA SOBRE ESTEIRAS POTENCIA MAX. 105CV CAPACIDADE ATE 450 T/H - CHP NOTURNO</v>
          </cell>
          <cell r="C3169" t="str">
            <v>CHP-N</v>
          </cell>
          <cell r="D3169">
            <v>210.25</v>
          </cell>
        </row>
        <row r="3170">
          <cell r="A3170">
            <v>5837</v>
          </cell>
          <cell r="B3170" t="str">
            <v>VIBROACABADORA SOBRE ESTEIRAS POTENCIA MAX. 105CV CAPACIDADE ATE 450 T/H - CHI DIURNO</v>
          </cell>
          <cell r="C3170" t="str">
            <v>CHI</v>
          </cell>
          <cell r="D3170">
            <v>119.39</v>
          </cell>
        </row>
        <row r="3171">
          <cell r="A3171">
            <v>5838</v>
          </cell>
          <cell r="B3171" t="str">
            <v>VIBROACABADORA SOBRE ESTEIRAS POTENCIA MAX. 105CV CAPACIDADE ATE 450 T/H - CHI NOTURNO</v>
          </cell>
          <cell r="C3171" t="str">
            <v>CHI-N</v>
          </cell>
          <cell r="D3171">
            <v>121.03</v>
          </cell>
        </row>
        <row r="3172">
          <cell r="A3172">
            <v>5839</v>
          </cell>
          <cell r="B3172" t="str">
            <v>VASSOURA MECÂNICA REBOCÁVEL C/ ESCOVA CILÍNDRICA LARGURA = 2,44M - CHPDIURNO</v>
          </cell>
          <cell r="C3172" t="str">
            <v>CHP</v>
          </cell>
          <cell r="D3172">
            <v>4.1100000000000003</v>
          </cell>
        </row>
        <row r="3173">
          <cell r="A3173">
            <v>5841</v>
          </cell>
          <cell r="B3173" t="str">
            <v>VASSOURA MECÂNICA REBOCÁVEL C/ ESCOVA CILÍNDRICA LARGURA = 2,44M - CHIDIURNO</v>
          </cell>
          <cell r="C3173" t="str">
            <v>CHI</v>
          </cell>
          <cell r="D3173">
            <v>3.09</v>
          </cell>
        </row>
        <row r="3174">
          <cell r="A3174">
            <v>5843</v>
          </cell>
          <cell r="B3174" t="str">
            <v>TRATOR DE PNEUS 110 A 126 HP - CHP DIURNO</v>
          </cell>
          <cell r="C3174" t="str">
            <v>CHP</v>
          </cell>
          <cell r="D3174">
            <v>102.7</v>
          </cell>
        </row>
        <row r="3175">
          <cell r="A3175">
            <v>5844</v>
          </cell>
          <cell r="B3175" t="str">
            <v>TRATOR DE PNEUS 110 A 126 HP - CHP NOTURNO</v>
          </cell>
          <cell r="C3175" t="str">
            <v>CHP-N</v>
          </cell>
          <cell r="D3175">
            <v>113.82</v>
          </cell>
        </row>
        <row r="3176">
          <cell r="A3176">
            <v>5845</v>
          </cell>
          <cell r="B3176" t="str">
            <v>TRATOR DE PNEUS 110 A 126 HP - CHI DIURNO</v>
          </cell>
          <cell r="C3176" t="str">
            <v>CHI</v>
          </cell>
          <cell r="D3176">
            <v>35.01</v>
          </cell>
        </row>
        <row r="3177">
          <cell r="A3177">
            <v>5846</v>
          </cell>
          <cell r="B3177" t="str">
            <v>TRATOR DE PNEUS 110 A 126 HP - CHI NOTURNO</v>
          </cell>
          <cell r="C3177" t="str">
            <v>CHI-N</v>
          </cell>
          <cell r="D3177">
            <v>46.14</v>
          </cell>
        </row>
        <row r="3178">
          <cell r="A3178">
            <v>5847</v>
          </cell>
          <cell r="B3178" t="str">
            <v>TRATOR DE ESTEIRAS POTENCIA 165 HP, PESO OPERACIONAL 17,1T - CHP DIURNO</v>
          </cell>
          <cell r="C3178" t="str">
            <v>CHP</v>
          </cell>
          <cell r="D3178">
            <v>259.16000000000003</v>
          </cell>
        </row>
        <row r="3179">
          <cell r="A3179">
            <v>5848</v>
          </cell>
          <cell r="B3179" t="str">
            <v>TRATOR DE ESTEIRAS POTENCIA 165 HP, PESO OPERACIONAL 17,1T - CHP NOTURNO</v>
          </cell>
          <cell r="C3179" t="str">
            <v>CHP-N</v>
          </cell>
          <cell r="D3179">
            <v>253.21</v>
          </cell>
        </row>
        <row r="3180">
          <cell r="A3180">
            <v>5849</v>
          </cell>
          <cell r="B3180" t="str">
            <v>TRATOR DE ESTEIRAS POTENCIA 165 HP, PESO OPERACIONAL 17,1T - CHI DIURNO</v>
          </cell>
          <cell r="C3180" t="str">
            <v>CHI</v>
          </cell>
          <cell r="D3180">
            <v>117.14</v>
          </cell>
        </row>
        <row r="3181">
          <cell r="A3181">
            <v>5850</v>
          </cell>
          <cell r="B3181" t="str">
            <v>TRATOR DE ESTEIRAS POTENCIA 165 HP, PESO OPERACIONAL 17,1 - CHI NOTURNO</v>
          </cell>
          <cell r="C3181" t="str">
            <v>CHI-N</v>
          </cell>
          <cell r="D3181">
            <v>111.19</v>
          </cell>
        </row>
        <row r="3182">
          <cell r="A3182">
            <v>5851</v>
          </cell>
          <cell r="B3182" t="str">
            <v>TRATOR DE ESTEIRAS 153HP PESO OPERACIONAL 15T, COM RODA MOTRIZ ELEVADA- CHP DIURNO</v>
          </cell>
          <cell r="C3182" t="str">
            <v>CHP</v>
          </cell>
          <cell r="D3182">
            <v>253.08</v>
          </cell>
        </row>
        <row r="3183">
          <cell r="A3183">
            <v>5852</v>
          </cell>
          <cell r="B3183" t="str">
            <v>TRATOR DE ESTEIRAS 153HP PESO OPERACIONAL 15T, COM RODA MOTRIZ ELEVADA- CHP NOTURNO</v>
          </cell>
          <cell r="C3183" t="str">
            <v>CHP-N</v>
          </cell>
          <cell r="D3183">
            <v>254.88</v>
          </cell>
        </row>
        <row r="3184">
          <cell r="A3184">
            <v>5853</v>
          </cell>
          <cell r="B3184" t="str">
            <v>TRATOR DE ESTEIRAS 153HP PESO OPERACIONAL 15T, COM RODA MOTRIZ ELEVADA- CHI DIURNO</v>
          </cell>
          <cell r="C3184" t="str">
            <v>CHI</v>
          </cell>
          <cell r="D3184">
            <v>111.97</v>
          </cell>
        </row>
        <row r="3185">
          <cell r="A3185">
            <v>5854</v>
          </cell>
          <cell r="B3185" t="str">
            <v>TRATOR DE ESTEIRAS 153HP PESO OPERACIONAL 15T, COM RODA MOTRIZ ELEVADA- CHI NOTURNO</v>
          </cell>
          <cell r="C3185" t="str">
            <v>CHI-N</v>
          </cell>
          <cell r="D3185">
            <v>113.78</v>
          </cell>
        </row>
        <row r="3186">
          <cell r="A3186">
            <v>5855</v>
          </cell>
          <cell r="B3186" t="str">
            <v>TRATOR DE ESTEIRAS COM LAMINA - POTENCIA 305 HP - PESO OPERACIONAL 37T - CHP DIURNO</v>
          </cell>
          <cell r="C3186" t="str">
            <v>CHP</v>
          </cell>
          <cell r="D3186">
            <v>593.49</v>
          </cell>
        </row>
        <row r="3187">
          <cell r="A3187">
            <v>5856</v>
          </cell>
          <cell r="B3187" t="str">
            <v>TRATOR DE ESTEIRAS COM LAMINA - POTENCIA 305 HP - PESO OPERACIONAL 37T - CHP NOTURNO</v>
          </cell>
          <cell r="C3187" t="str">
            <v>CHP-N</v>
          </cell>
          <cell r="D3187">
            <v>595.29999999999995</v>
          </cell>
        </row>
        <row r="3188">
          <cell r="A3188">
            <v>5857</v>
          </cell>
          <cell r="B3188" t="str">
            <v>TRATOR DE ESTEIRAS COM LAMINA - POTENCIA 305 HP - PESO OPERACIONAL 37T - CHI DIURNO</v>
          </cell>
          <cell r="C3188" t="str">
            <v>CHI</v>
          </cell>
          <cell r="D3188">
            <v>269.95999999999998</v>
          </cell>
        </row>
        <row r="3189">
          <cell r="A3189">
            <v>5858</v>
          </cell>
          <cell r="B3189" t="str">
            <v>TRATOR DE ESTEIRAS COM LAMINA - POTENCIA 305 HP - PESO OPERACIONAL 37T - CHI NOTURNO</v>
          </cell>
          <cell r="C3189" t="str">
            <v>CHI-N</v>
          </cell>
          <cell r="D3189">
            <v>271.77</v>
          </cell>
        </row>
        <row r="3190">
          <cell r="A3190">
            <v>5860</v>
          </cell>
          <cell r="B3190" t="str">
            <v>TRATOR DE ESTEIRAS 99HP, PESO OPERACIONAL 8,5T - CHP NOTURNO</v>
          </cell>
          <cell r="C3190" t="str">
            <v>CHP-N</v>
          </cell>
          <cell r="D3190">
            <v>143.46</v>
          </cell>
        </row>
        <row r="3191">
          <cell r="A3191">
            <v>5861</v>
          </cell>
          <cell r="B3191" t="str">
            <v>TRATOR DE ESTEIRAS 99HP, PESO OPERACIONAL 8,5T - CHI DIURNO</v>
          </cell>
          <cell r="C3191" t="str">
            <v>CHI</v>
          </cell>
          <cell r="D3191">
            <v>65.709999999999994</v>
          </cell>
        </row>
        <row r="3192">
          <cell r="A3192">
            <v>5862</v>
          </cell>
          <cell r="B3192" t="str">
            <v>TRATOR DE ESTEIRAS 99HP, PESO OPERACIONAL 8,5T - CHI NOTURNO</v>
          </cell>
          <cell r="C3192" t="str">
            <v>CHI-N</v>
          </cell>
          <cell r="D3192">
            <v>67.52</v>
          </cell>
        </row>
        <row r="3193">
          <cell r="A3193">
            <v>5863</v>
          </cell>
          <cell r="B3193" t="str">
            <v>ROLO COMPACTADOR VIBRATÓRIO REBOCÁVEL AÇO LISO, PESO 4,7T, IMPACTO DINÂMICO 18,3T - CHP DIURNO</v>
          </cell>
          <cell r="C3193" t="str">
            <v>CHP</v>
          </cell>
          <cell r="D3193">
            <v>50.04</v>
          </cell>
        </row>
        <row r="3194">
          <cell r="A3194">
            <v>5864</v>
          </cell>
          <cell r="B3194" t="str">
            <v>ROLO COMPACTADOR VIBRATÓRIO REBOCÁVEL AÇO LISO, PESO 4,7T, IMPACTO DINÂMICO 18,3T - CHP NOTURNO</v>
          </cell>
          <cell r="C3194" t="str">
            <v>CHP-N</v>
          </cell>
          <cell r="D3194">
            <v>51.68</v>
          </cell>
        </row>
        <row r="3195">
          <cell r="A3195">
            <v>5865</v>
          </cell>
          <cell r="B3195" t="str">
            <v>ROLO COMPACTADOR VIBRATÓRIO REBOCÁVEL AÇO LISO, PESO 4,7T, IMPACTO DINÂMICO 18,3T - CHI DIURNO</v>
          </cell>
          <cell r="C3195" t="str">
            <v>CHI</v>
          </cell>
          <cell r="D3195">
            <v>16.09</v>
          </cell>
        </row>
        <row r="3196">
          <cell r="A3196">
            <v>5866</v>
          </cell>
          <cell r="B3196" t="str">
            <v>ROLO COMPACTADOR VIBRATÓRIO REBOCÁVEL AÇO LISO, PESO 4,7T, IMPACTO DINÂMICO 18,3T - CHI NOTURNO</v>
          </cell>
          <cell r="C3196" t="str">
            <v>CHI-N</v>
          </cell>
          <cell r="D3196">
            <v>17.73</v>
          </cell>
        </row>
        <row r="3197">
          <cell r="A3197">
            <v>5867</v>
          </cell>
          <cell r="B3197" t="str">
            <v>ROLO COMPACTADOR VIBRATÓRIO TANDEM AÇO LISO, POTÊNCIA 58CV, PESO SEM/COM LASTRO 6,5/9,4 T - CHP DIURNO</v>
          </cell>
          <cell r="C3197" t="str">
            <v>CHP</v>
          </cell>
          <cell r="D3197">
            <v>80.61</v>
          </cell>
        </row>
        <row r="3198">
          <cell r="A3198">
            <v>5868</v>
          </cell>
          <cell r="B3198" t="str">
            <v>ROLO COMPACTADOR VIBRATÓRIO TANDEM AÇO LISO, POTÊNCIA 58CV, PESO SEM/COM LASTRO 6,5/9,4 T - CHP NOTURNO</v>
          </cell>
          <cell r="C3198" t="str">
            <v>CHP-N</v>
          </cell>
          <cell r="D3198">
            <v>73.680000000000007</v>
          </cell>
        </row>
        <row r="3199">
          <cell r="A3199">
            <v>5869</v>
          </cell>
          <cell r="B3199" t="str">
            <v>ROLO COMPACTADOR VIBRATÓRIO TANDEM AÇO LISO, POTÊNCIA 58CV, PESO SEM/COM LASTRO 6,5/9,4 T - CHI DIURNO</v>
          </cell>
          <cell r="C3199" t="str">
            <v>CHI</v>
          </cell>
          <cell r="D3199">
            <v>37.1</v>
          </cell>
        </row>
        <row r="3200">
          <cell r="A3200">
            <v>5870</v>
          </cell>
          <cell r="B3200" t="str">
            <v>ROLO COMPACTADOR VIBRATÓRIO TANDEM AÇO LISO, POTÊNCIA 58CV, PESO SEM/COM LASTRO 6,5/9,4 T - CHI NOTURNO</v>
          </cell>
          <cell r="C3200" t="str">
            <v>CHI-N</v>
          </cell>
          <cell r="D3200">
            <v>30.17</v>
          </cell>
        </row>
        <row r="3201">
          <cell r="A3201">
            <v>5871</v>
          </cell>
          <cell r="B3201" t="str">
            <v>ROLO COMPACTADOR DE PNEUS ESTÁTICO PARA ASFALTO, PRESSÃO VARIÁVEL, POTÊNCIA 99HP, PESO OPERACIONAL SEM/COM LASTRO 8,3/21,0 T - CHP DIURNO</v>
          </cell>
          <cell r="C3201" t="str">
            <v>CHP</v>
          </cell>
          <cell r="D3201">
            <v>127.13</v>
          </cell>
        </row>
        <row r="3202">
          <cell r="A3202">
            <v>5872</v>
          </cell>
          <cell r="B3202" t="str">
            <v>ROLO COMPACTADOR DE PNEUS ESTÁTICO PARA ASFALTO, PRESSÃO VARIÁVEL, POTÊNCIA 99HP, PESO OPERACIONAL SEM/COM LASTRO 8,3/21,0 T - CHP NOTURNO</v>
          </cell>
          <cell r="C3202" t="str">
            <v>CHP-N</v>
          </cell>
          <cell r="D3202">
            <v>139.07</v>
          </cell>
        </row>
        <row r="3203">
          <cell r="A3203">
            <v>5873</v>
          </cell>
          <cell r="B3203" t="str">
            <v>ROLO COMPACTADOR DE PNEUS ESTÁTICO PARA ASFALTO, PRESSÃO VARIÁVEL, POTÊNCIA 99HP, PESO OPERACIONAL SEM/COM LASTRO 8,3/21,0 T - CHI DIURNO</v>
          </cell>
          <cell r="C3203" t="str">
            <v>CHI</v>
          </cell>
          <cell r="D3203">
            <v>45.18</v>
          </cell>
        </row>
        <row r="3204">
          <cell r="A3204">
            <v>5874</v>
          </cell>
          <cell r="B3204" t="str">
            <v>ROLO COMPACTADOR DE PNEUS ESTÁTICO PARA ASFALTO, PRESSÃO VARIÁVEL, POTÊNCIA 99HP, PESO OPERACIONAL SEM/COM LASTRO 8,3/21,0 T - CHI NOTURNO</v>
          </cell>
          <cell r="C3204" t="str">
            <v>CHI-N</v>
          </cell>
          <cell r="D3204">
            <v>57.12</v>
          </cell>
        </row>
        <row r="3205">
          <cell r="A3205">
            <v>5875</v>
          </cell>
          <cell r="B3205" t="str">
            <v>RETRO-ESCAVADEIRA, 74HP - (VU = 6 ANOS) - CHP DIURNO</v>
          </cell>
          <cell r="C3205" t="str">
            <v>CHP</v>
          </cell>
          <cell r="D3205">
            <v>79.3</v>
          </cell>
        </row>
        <row r="3206">
          <cell r="A3206">
            <v>5876</v>
          </cell>
          <cell r="B3206" t="str">
            <v>RETRO-ESCAVADEIRA, 74HP (VU = 6 ANOS) - CHP NOTURNO</v>
          </cell>
          <cell r="C3206" t="str">
            <v>CHP-N</v>
          </cell>
          <cell r="D3206">
            <v>80.06</v>
          </cell>
        </row>
        <row r="3207">
          <cell r="A3207">
            <v>5877</v>
          </cell>
          <cell r="B3207" t="str">
            <v>RETRO-ESCAVADEIRA, 74HP (VU = 6 ANOS) - CHI DIURNO</v>
          </cell>
          <cell r="C3207" t="str">
            <v>CHI</v>
          </cell>
          <cell r="D3207">
            <v>31</v>
          </cell>
        </row>
        <row r="3208">
          <cell r="A3208">
            <v>5878</v>
          </cell>
          <cell r="B3208" t="str">
            <v>RETRO-ESCAVADEIRA, 74HP (VU = 6 ANOS) - CHI NOTURNO</v>
          </cell>
          <cell r="C3208" t="str">
            <v>CHI-N</v>
          </cell>
          <cell r="D3208">
            <v>31.76</v>
          </cell>
        </row>
        <row r="3209">
          <cell r="A3209">
            <v>5879</v>
          </cell>
          <cell r="B3209" t="str">
            <v>ROLO COMPACTADOR VIBRATÓRIO PÉ DE CARNEIRO, OPERADO POR CONTROLE REMOTO, POTÊNCIA 17HP, PESO OPERACIONAL 1,65T - CHP DIURNO</v>
          </cell>
          <cell r="C3209" t="str">
            <v>CHP</v>
          </cell>
          <cell r="D3209">
            <v>7.54</v>
          </cell>
        </row>
        <row r="3210">
          <cell r="A3210">
            <v>5880</v>
          </cell>
          <cell r="B3210" t="str">
            <v>ROLO COMPACTADOR VIBRATÓRIO PÉ DE CARNEIRO, OPERADO POR CONTROLE REMOTO, POTÊNCIA 17HP, PESO OPERACIONAL 1,65T - CHP NOTURNO</v>
          </cell>
          <cell r="C3210" t="str">
            <v>CHP-N</v>
          </cell>
          <cell r="D3210">
            <v>7.54</v>
          </cell>
        </row>
        <row r="3211">
          <cell r="A3211">
            <v>5881</v>
          </cell>
          <cell r="B3211" t="str">
            <v>ROLO COMPACTADOR VIBRATÓRIO PÉ DE CARNEIRO, OPERADO POR CONTROLE REMOTO, POTÊNCIA 17HP, PESO OPERACIONAL 1,65T - CHI</v>
          </cell>
          <cell r="C3211" t="str">
            <v>CHI</v>
          </cell>
          <cell r="D3211">
            <v>5.66</v>
          </cell>
        </row>
        <row r="3212">
          <cell r="A3212">
            <v>5882</v>
          </cell>
          <cell r="B3212" t="str">
            <v>EQUIPAMENTO PARA LAMA ASFALTICA COM SILO DE AGREGADO 6M3, DOSADOR DE CIMENTO, A SER MONTADO SOBRE CAMINHÃO (NAO INCLUI O CAMINHAO) - CUSTO HORARIO PRODUTIVO DIURNO</v>
          </cell>
          <cell r="C3212" t="str">
            <v>CHP</v>
          </cell>
          <cell r="D3212">
            <v>121.71</v>
          </cell>
        </row>
        <row r="3213">
          <cell r="A3213">
            <v>5883</v>
          </cell>
          <cell r="B3213" t="str">
            <v>EQUIPAMENTO PARA LAMA ASFALTICA COM SILO DE AGREGADO 6M3, DOSADOR DE CIMENTO, A SER MONTADO SOBRE CAMINHÃO (NAO INCLUI O CAMINHAO) - CUSTO HORARIO PRODUTIVO NOTURNO</v>
          </cell>
          <cell r="C3213" t="str">
            <v>CHP-N</v>
          </cell>
          <cell r="D3213">
            <v>123.39</v>
          </cell>
        </row>
        <row r="3214">
          <cell r="A3214">
            <v>5884</v>
          </cell>
          <cell r="B3214" t="str">
            <v>EQUIPAMENTO PARA LAMA ASFALTICA COM SILO DE AGREGADO 6M3, DOSADOR DE CIMENTO, A SER MONTADO SOBRE CAMINHÃO (NAO INCLUI O CAMINHAO) - CUSTO HORARIO IMPRODUTIVO DIURNO</v>
          </cell>
          <cell r="C3214" t="str">
            <v>CHI</v>
          </cell>
          <cell r="D3214">
            <v>50.14</v>
          </cell>
        </row>
        <row r="3215">
          <cell r="A3215">
            <v>5885</v>
          </cell>
          <cell r="B3215" t="str">
            <v>EQUIPAMENTO PARA LAMA ASFALTICA COM SILO DE AGREGADO 6M3, DOSADOR DE CIMENTO, MONTADO SOBRE CAMINHÃO - CHI NOTURNO</v>
          </cell>
          <cell r="C3215" t="str">
            <v>CHI-N</v>
          </cell>
          <cell r="D3215">
            <v>51.83</v>
          </cell>
        </row>
        <row r="3216">
          <cell r="A3216">
            <v>5886</v>
          </cell>
          <cell r="B3216" t="str">
            <v>CAMINHAO PIPA FORD F12000 6000L 162HP C/BOMBA GASOLINA - CHP DIURNO</v>
          </cell>
          <cell r="C3216" t="str">
            <v>CHP</v>
          </cell>
          <cell r="D3216">
            <v>73.83</v>
          </cell>
        </row>
        <row r="3217">
          <cell r="A3217">
            <v>5888</v>
          </cell>
          <cell r="B3217" t="str">
            <v>CAMINHAO PIPA FORD F12000 6000L 162HP C/BOMBA GASOLINA - CHI DIURNO</v>
          </cell>
          <cell r="C3217" t="str">
            <v>CHI</v>
          </cell>
          <cell r="D3217">
            <v>25.32</v>
          </cell>
        </row>
        <row r="3218">
          <cell r="A3218">
            <v>5890</v>
          </cell>
          <cell r="B3218" t="str">
            <v>CAMINHAO TOCO, 177CV - 14T (VU=6ANOS) (NAO INCLUI CARROCERIA) - CUSTOHORARIO PRODUTIVO DIURNO</v>
          </cell>
          <cell r="C3218" t="str">
            <v>CHP</v>
          </cell>
          <cell r="D3218">
            <v>93.74</v>
          </cell>
        </row>
        <row r="3219">
          <cell r="A3219">
            <v>5891</v>
          </cell>
          <cell r="B3219" t="str">
            <v>CAMINHAO TOCO, 177CV - 14T (VU=6ANOS) (NAO INCLUI CARROCERIA) - CUSTOHORARIO PRODUTIVO NOTURNO</v>
          </cell>
          <cell r="C3219" t="str">
            <v>CHP-N</v>
          </cell>
          <cell r="D3219">
            <v>95.42</v>
          </cell>
        </row>
        <row r="3220">
          <cell r="A3220">
            <v>5892</v>
          </cell>
          <cell r="B3220" t="str">
            <v>CAMINHAO TOCO, 177CV - 14T (VU=6ANOS) (NAO INCLUI CARROCERIA) - CUSTOHORARIO IMPRODUTIVO DIURNO</v>
          </cell>
          <cell r="C3220" t="str">
            <v>CHI</v>
          </cell>
          <cell r="D3220">
            <v>26.33</v>
          </cell>
        </row>
        <row r="3221">
          <cell r="A3221">
            <v>5893</v>
          </cell>
          <cell r="B3221" t="str">
            <v>CAMINHAO TOCO, 177CV - 14T (VU=6ANOS) (NAO INCLUI CARROCERIA) - CUSTOHORARIO IMPRODUTIVO NOTURNO</v>
          </cell>
          <cell r="C3221" t="str">
            <v>CHI-N</v>
          </cell>
          <cell r="D3221">
            <v>28.02</v>
          </cell>
        </row>
        <row r="3222">
          <cell r="A3222">
            <v>5894</v>
          </cell>
          <cell r="B3222" t="str">
            <v>CAMINHAO TOCO, 170CV - 11T (VU=6ANOS) (NAO INCLUI CARROCERIA) - CUSTOHORARIO PRODUTIVO DIURNO</v>
          </cell>
          <cell r="C3222" t="str">
            <v>CHP</v>
          </cell>
          <cell r="D3222">
            <v>89.79</v>
          </cell>
        </row>
        <row r="3223">
          <cell r="A3223">
            <v>5895</v>
          </cell>
          <cell r="B3223" t="str">
            <v>CAMINHAO TOCO, 170CV - 11T (VU=6ANOS) (NAO INCLUI CARROCERIA) - CUSTOHORARIO PRODUTIVO NOTURNO</v>
          </cell>
          <cell r="C3223" t="str">
            <v>CHP-N</v>
          </cell>
          <cell r="D3223">
            <v>91.47</v>
          </cell>
        </row>
        <row r="3224">
          <cell r="A3224">
            <v>5896</v>
          </cell>
          <cell r="B3224" t="str">
            <v>CAMINHAO TOCO, 170CV - 11T (VU=6ANOS) (NAO INCLUI CARROCERIA) - CUSTOHORARIO IMPRODUTIVO DIURNO</v>
          </cell>
          <cell r="C3224" t="str">
            <v>CHI</v>
          </cell>
          <cell r="D3224">
            <v>25.99</v>
          </cell>
        </row>
        <row r="3225">
          <cell r="A3225">
            <v>5897</v>
          </cell>
          <cell r="B3225" t="str">
            <v>CAMINHAO TOCO, 170CV - 11T (VU=6ANOS) (NAO INCLUI CARROCERIA) - CUSTOHORARIO IMPRODUTIVO NOTURNO</v>
          </cell>
          <cell r="C3225" t="str">
            <v>CHI-N</v>
          </cell>
          <cell r="D3225">
            <v>27.68</v>
          </cell>
        </row>
        <row r="3226">
          <cell r="A3226">
            <v>5898</v>
          </cell>
          <cell r="B3226" t="str">
            <v>CAMINHAO PIPA 6000L TOCO, 162CV - 7,5T (VU=6ANOS) (INCLUI TANQUE DE ACO PARA TRANSPORTE DE AGUA E MOTOBOMBA CENTRIFUGA A GASOLINA 3,5CV) - CUSTO HORARIO PRODUTIVO NOTURNO</v>
          </cell>
          <cell r="C3226" t="str">
            <v>CHP-N</v>
          </cell>
          <cell r="D3226">
            <v>95.23</v>
          </cell>
        </row>
        <row r="3227">
          <cell r="A3227">
            <v>5900</v>
          </cell>
          <cell r="B3227" t="str">
            <v>CAMINHAO PIPA 6000L TOCO, 162CV - 7,5T (VU=6ANOS) (INCLUI TANQUE DE ACO PARA TRANSPORTE DE AGUA E MOTOBOMBA CENTRIFUGA A GASOLINA 3,5CV) - CUSTO HORARIO IMPRODUTIVO NOTURNO</v>
          </cell>
          <cell r="C3227" t="str">
            <v>CHI-N</v>
          </cell>
          <cell r="D3227">
            <v>24.87</v>
          </cell>
        </row>
        <row r="3228">
          <cell r="A3228">
            <v>5901</v>
          </cell>
          <cell r="B3228" t="str">
            <v>CAMINHAO PIPA 10000L TRUCADO, 208CV - 21,1T (VU=6ANOS) (INCLUI TANQUEDE ACO PARA TRANSPORTE DE AGUA E MOTOBOMBA CENTRIFUGA A GASOLINA 3,5CV) - CUSTO HORARIO PRODUTIVO DIURNO</v>
          </cell>
          <cell r="C3228" t="str">
            <v>CHP</v>
          </cell>
          <cell r="D3228">
            <v>88.89</v>
          </cell>
        </row>
        <row r="3229">
          <cell r="A3229">
            <v>5902</v>
          </cell>
          <cell r="B3229" t="str">
            <v>CAMINHAO PIPA 10000L TRUCADO, 208CV - 21,1T (VU=6ANOS) (INCLUI TANQUEDE ACO PARA TRANSPORTE DE AGUA E MOTOBOMBA CENTRIFUGA A GASOLINA 3,5CV) - CUSTO HORARIO PRODUTIVO NOTURNO</v>
          </cell>
          <cell r="C3229" t="str">
            <v>CHP-N</v>
          </cell>
          <cell r="D3229">
            <v>90.57</v>
          </cell>
        </row>
        <row r="3230">
          <cell r="A3230">
            <v>5903</v>
          </cell>
          <cell r="B3230" t="str">
            <v>CAMINHAO PIPA 10000L TRUCADO, 208CV - 21,1T (VU=6ANOS) (INCLUI TANQUEDE ACO PARA TRANSPORTE DE AGUA E MOTOBOMBA CENTRIFUGA A GASOLINA 3,5CV) - CUSTO HORARIO IMPRODUTIVO DIURNO</v>
          </cell>
          <cell r="C3230" t="str">
            <v>CHI</v>
          </cell>
          <cell r="D3230">
            <v>24.67</v>
          </cell>
        </row>
        <row r="3231">
          <cell r="A3231">
            <v>5904</v>
          </cell>
          <cell r="B3231" t="str">
            <v>CAMINHAO PIPA 10000L TRUCADO, 208CV - 21,1T (VU=6ANOS) (INCLUI TANQUEDE ACO PARA TRANSPORTE DE AGUA E MOTOBOMBA CENTRIFUGA A GASOLINA 3,5CV) - CUSTO HORARIO IMPRODUTIVO NOTURNO</v>
          </cell>
          <cell r="C3231" t="str">
            <v>CHI-N</v>
          </cell>
          <cell r="D3231">
            <v>26.35</v>
          </cell>
        </row>
        <row r="3232">
          <cell r="A3232">
            <v>5905</v>
          </cell>
          <cell r="B3232" t="str">
            <v>DISTRIBUIDOR DE AGREGADO TIPO DOSADOR REBOCAVEL COM 4 PNEUS COM LARGURA 3,66 M - CHP DIURNO</v>
          </cell>
          <cell r="C3232" t="str">
            <v>CHP</v>
          </cell>
          <cell r="D3232">
            <v>12.24</v>
          </cell>
        </row>
        <row r="3233">
          <cell r="A3233">
            <v>5906</v>
          </cell>
          <cell r="B3233" t="str">
            <v>DISTRIBUIDOR DE AGREGADO TIPO DOSADOR REBOCAVEL COM 4 PNEUS COM LARGURA 3,66 M - CHP NOTURNO</v>
          </cell>
          <cell r="C3233" t="str">
            <v>CHP-N</v>
          </cell>
          <cell r="D3233">
            <v>12.24</v>
          </cell>
        </row>
        <row r="3234">
          <cell r="A3234">
            <v>5907</v>
          </cell>
          <cell r="B3234" t="str">
            <v>DISTRIBUIDOR DE AGREGADO TIPO DOSADOR REBOCAVEL COM 4 PNEUS COM LARGURA 3,66 M - CHI DIURNO</v>
          </cell>
          <cell r="C3234" t="str">
            <v>CHI</v>
          </cell>
          <cell r="D3234">
            <v>8.98</v>
          </cell>
        </row>
        <row r="3235">
          <cell r="A3235">
            <v>5908</v>
          </cell>
          <cell r="B3235" t="str">
            <v>DISTRIBUIDOR DE AGREGADO TIPO DOSADOR REBOCAVEL COM 4 PNEUS COM LARGURA 3,66 M - CHI NOTURNO</v>
          </cell>
          <cell r="C3235" t="str">
            <v>CHI-N</v>
          </cell>
          <cell r="D3235">
            <v>8.98</v>
          </cell>
        </row>
        <row r="3236">
          <cell r="A3236">
            <v>5909</v>
          </cell>
          <cell r="B3236" t="str">
            <v>DISTRIBUIDOR DE BETUME COM TANQUE DE 2500L, REBOCAVEL, PNEUMATICO COMMOTOR A GASOLINA 3,4HP - CHP DIURNO</v>
          </cell>
          <cell r="C3236" t="str">
            <v>CHP</v>
          </cell>
          <cell r="D3236">
            <v>50.95</v>
          </cell>
        </row>
        <row r="3237">
          <cell r="A3237">
            <v>5910</v>
          </cell>
          <cell r="B3237" t="str">
            <v>DISTRIBUIDOR DE BETUME COM TANQUE DE 2500L, REBOCAVEL, PNEUMATICO COMMOTOR A GASOLINA 3,4HP - CHP NOTURNO</v>
          </cell>
          <cell r="C3237" t="str">
            <v>CHP-N</v>
          </cell>
          <cell r="D3237">
            <v>50.96</v>
          </cell>
        </row>
        <row r="3238">
          <cell r="A3238">
            <v>5911</v>
          </cell>
          <cell r="B3238" t="str">
            <v>DISTRIBUIDOR DE BETUME COM TANQUE DE 2500L, REBOCAVEL, PNEUMATICO COMMOTOR A GASOLINA 3,4HP - CHI DIURNO</v>
          </cell>
          <cell r="C3238" t="str">
            <v>CHI</v>
          </cell>
          <cell r="D3238">
            <v>10.54</v>
          </cell>
        </row>
        <row r="3239">
          <cell r="A3239">
            <v>5912</v>
          </cell>
          <cell r="B3239" t="str">
            <v>DISTRIBUIDOR DE BETUME COM TANQUE DE 2500L, REBOCAVEL, PNEUMATICO COMMOTOR A GASOLINA 3,4HP - CHI NOTURNO</v>
          </cell>
          <cell r="C3239" t="str">
            <v>CHI-N</v>
          </cell>
          <cell r="D3239">
            <v>10.56</v>
          </cell>
        </row>
        <row r="3240">
          <cell r="A3240">
            <v>5913</v>
          </cell>
          <cell r="B3240" t="str">
            <v>DISTRIBUIDOR DE ASFALTO MONTADO SOBRE CAMINHAO TOCO 162 HP, COM TANQUEISOLADO 6 M3 COM BARRA ESPARGIDORA DE 3,66 M - CHP DIURNO</v>
          </cell>
          <cell r="C3240" t="str">
            <v>CHP</v>
          </cell>
          <cell r="D3240">
            <v>170.86</v>
          </cell>
        </row>
        <row r="3241">
          <cell r="A3241">
            <v>5914</v>
          </cell>
          <cell r="B3241" t="str">
            <v>DISTRIBUIDOR DE ASFALTO MONTADO SOBRE CAMINHAO TOCO 162 HP, COM TANQUEISOLADO 6 M3 COM BARRA ESPARGIDORA DE 3,66 M - CHP NOTURNO</v>
          </cell>
          <cell r="C3241" t="str">
            <v>CHP-N</v>
          </cell>
          <cell r="D3241">
            <v>174.23</v>
          </cell>
        </row>
        <row r="3242">
          <cell r="A3242">
            <v>5915</v>
          </cell>
          <cell r="B3242" t="str">
            <v>DISTRIBUIDOR DE ASFALTO MONTADO SOBRE CAMINHAO TOCO 162 HP, COM TANQUEISOLADO 6 M3 COM BARRA ESPARGIDORA DE 3,66 M - CHI DIURNO</v>
          </cell>
          <cell r="C3242" t="str">
            <v>CHI</v>
          </cell>
          <cell r="D3242">
            <v>63.07</v>
          </cell>
        </row>
        <row r="3243">
          <cell r="A3243">
            <v>5916</v>
          </cell>
          <cell r="B3243" t="str">
            <v>DISTRIBUIDOR DE ASFALTO MONTADO SOBRE CAMINHAO TOCO 162 HP, COM TANQUEISOLADO 6 M3 COM BARRA ESPARGIDORA DE 3,66 M - CHI NOTURNO</v>
          </cell>
          <cell r="C3243" t="str">
            <v>CHI-N</v>
          </cell>
          <cell r="D3243">
            <v>66.44</v>
          </cell>
        </row>
        <row r="3244">
          <cell r="A3244">
            <v>5921</v>
          </cell>
          <cell r="B3244" t="str">
            <v>GRADE ARADORA COM 20 DISCOS DE 24 " SOBRE PNEUS - CHP DIURNO</v>
          </cell>
          <cell r="C3244" t="str">
            <v>CHP</v>
          </cell>
          <cell r="D3244">
            <v>4.8499999999999996</v>
          </cell>
        </row>
        <row r="3245">
          <cell r="A3245">
            <v>5922</v>
          </cell>
          <cell r="B3245" t="str">
            <v>GRADE ARADORA COM 20 DISCOS DE 24 " SOBRE PNEUS - CHP NOTURNO</v>
          </cell>
          <cell r="C3245" t="str">
            <v>CHP-N</v>
          </cell>
          <cell r="D3245">
            <v>4.8499999999999996</v>
          </cell>
        </row>
        <row r="3246">
          <cell r="A3246">
            <v>5923</v>
          </cell>
          <cell r="B3246" t="str">
            <v>GRADE ARADORA COM 20 DISCOS DE 24" SOBRE PNEUS - CHI DIURNO</v>
          </cell>
          <cell r="C3246" t="str">
            <v>CHI</v>
          </cell>
          <cell r="D3246">
            <v>3.64</v>
          </cell>
        </row>
        <row r="3247">
          <cell r="A3247">
            <v>5924</v>
          </cell>
          <cell r="B3247" t="str">
            <v>LANCA ELEVATORIA TELESCOPICA DE ACIONAMENTO HIDRAULICO, CAPACIDADE DECARGA 30.000 KG, COM CESTO, MONTADA SOBRE CAMINHAO TRUCADO - CHP DIURNO</v>
          </cell>
          <cell r="C3247" t="str">
            <v>CHP</v>
          </cell>
          <cell r="D3247">
            <v>277.68</v>
          </cell>
        </row>
        <row r="3248">
          <cell r="A3248">
            <v>5925</v>
          </cell>
          <cell r="B3248" t="str">
            <v>LANCA ELEVATORIA TELESCOPICA DE ACIONAMENTO HIDRAULICO, CAPACIDADE DECARGA 30.000 KG, COM CESTO, MONTADA SOBRE CAMINHAO TRUCADO - CHP NOTURNO</v>
          </cell>
          <cell r="C3248" t="str">
            <v>CHP-N</v>
          </cell>
          <cell r="D3248">
            <v>279.36</v>
          </cell>
        </row>
        <row r="3249">
          <cell r="A3249">
            <v>5926</v>
          </cell>
          <cell r="B3249" t="str">
            <v>LANCA ELEVATORIA TELESCOPICA DE ACIONAMENTO HIDRAULICO, CAPACIDADE DECARGA 30.000 KG, COM CESTO, MONTADA SOBRE CAMINHAO TRUCADO - CHI DIURNO</v>
          </cell>
          <cell r="C3249" t="str">
            <v>CHI</v>
          </cell>
          <cell r="D3249">
            <v>152</v>
          </cell>
        </row>
        <row r="3250">
          <cell r="A3250">
            <v>5927</v>
          </cell>
          <cell r="B3250" t="str">
            <v>LANCA ELEVATORIA TELESCOPICA DE ACIONAMENTO HIDRAULICO, CAPACIDADE DECARGA 30.000 KG, COM CESTO, MONTADA SOBRE CAMINHAO TRUCADO - CHI NOTURNO</v>
          </cell>
          <cell r="C3250" t="str">
            <v>CHI-N</v>
          </cell>
          <cell r="D3250">
            <v>153.69</v>
          </cell>
        </row>
        <row r="3251">
          <cell r="A3251">
            <v>5928</v>
          </cell>
          <cell r="B3251" t="str">
            <v>GUINDASTE MUNK COM CESTO, CARGA MAXIMA 5,75T (A 2M) E 2,3T ( A 5M), ALT URA MAXIMA = 7,9M, MONTADO SOBRE CAMINHAO DE CARROCERIA 162HP - CHP DIURNO</v>
          </cell>
          <cell r="C3251" t="str">
            <v>CHP</v>
          </cell>
          <cell r="D3251">
            <v>101.5</v>
          </cell>
        </row>
        <row r="3252">
          <cell r="A3252">
            <v>5929</v>
          </cell>
          <cell r="B3252" t="str">
            <v>GUINDASTE MUNK COM CESTO, CARGA MAXIMA 5,75T (A 2M) E 2,3T ( A 5M), ALTURA MAXIMA = 7,9M, MONTADO SOBRE CAMINHAO DE CARROCERIA 162HP - CHPNOTURNO</v>
          </cell>
          <cell r="C3252" t="str">
            <v>CHP-N</v>
          </cell>
          <cell r="D3252">
            <v>103.19</v>
          </cell>
        </row>
        <row r="3253">
          <cell r="A3253">
            <v>5930</v>
          </cell>
          <cell r="B3253" t="str">
            <v>GUINDASTE MUNK COM CESTO, CARGA MAXIMA 5,75T (A 2M) E 2,3T ( A 5M), ALT URA MAXIMA = 7,9M, MONTADO SOBRE CAMINHAO DE CARROCERIA 162HP - CHIDIURNO</v>
          </cell>
          <cell r="C3253" t="str">
            <v>CHI</v>
          </cell>
          <cell r="D3253">
            <v>33.94</v>
          </cell>
        </row>
        <row r="3254">
          <cell r="A3254">
            <v>5931</v>
          </cell>
          <cell r="B3254" t="str">
            <v>GUINDASTE MUNK COM CESTO, CARGA MAXIMA 5,75T (A 2M) E 2,3T ( A 5M), ALT URA MAXIMA = 7,9M, MONTADO SOBRE CAMINHAO DE CARROCERIA 162HP - CHINOTURNO</v>
          </cell>
          <cell r="C3254" t="str">
            <v>CHI-N</v>
          </cell>
          <cell r="D3254">
            <v>35.619999999999997</v>
          </cell>
        </row>
        <row r="3255">
          <cell r="A3255">
            <v>5932</v>
          </cell>
          <cell r="B3255" t="str">
            <v>MOTONIVELADORA CATERPILLAR 120 140HP (VU=6ANOS) - CHP DIURNO</v>
          </cell>
          <cell r="C3255" t="str">
            <v>CHP</v>
          </cell>
          <cell r="D3255">
            <v>178.53</v>
          </cell>
        </row>
        <row r="3256">
          <cell r="A3256">
            <v>5933</v>
          </cell>
          <cell r="B3256" t="str">
            <v>MOTONIVELADORA 140HP (VU=6ANOS) - CHP NOTURNO</v>
          </cell>
          <cell r="C3256" t="str">
            <v>CHP-N</v>
          </cell>
          <cell r="D3256">
            <v>180.33</v>
          </cell>
        </row>
        <row r="3257">
          <cell r="A3257">
            <v>5934</v>
          </cell>
          <cell r="B3257" t="str">
            <v>MOTONIVELADORA 140HP (VU=6ANOS) - CHI DIURNO</v>
          </cell>
          <cell r="C3257" t="str">
            <v>CHI</v>
          </cell>
          <cell r="D3257">
            <v>79.73</v>
          </cell>
        </row>
        <row r="3258">
          <cell r="A3258">
            <v>5935</v>
          </cell>
          <cell r="B3258" t="str">
            <v>MOTONIVELADORA 140HP (VU=6ANOS) - CHI NOTURNO</v>
          </cell>
          <cell r="C3258" t="str">
            <v>CHI-N</v>
          </cell>
          <cell r="D3258">
            <v>81.540000000000006</v>
          </cell>
        </row>
        <row r="3259">
          <cell r="A3259">
            <v>5940</v>
          </cell>
          <cell r="B3259" t="str">
            <v>PA CARREGADEIRA SOBRE RODAS 105 HP - CAPACIDADE DA CACAMBA 1,4 A 1,7 M3 - PESO OPERACIONAL 9.100 KG - CHP DIURNO</v>
          </cell>
          <cell r="C3259" t="str">
            <v>CHP</v>
          </cell>
          <cell r="D3259">
            <v>120.44</v>
          </cell>
        </row>
        <row r="3260">
          <cell r="A3260">
            <v>5941</v>
          </cell>
          <cell r="B3260" t="str">
            <v>PA CARREGADEIRA SOBRE RODAS 105 HP - CAPACIDADE DA CACAMBA 1,4 A 1,7 M3 - PESO OPERACIONAL 9.100 KG - CHP NOTURNO</v>
          </cell>
          <cell r="C3260" t="str">
            <v>CHP-N</v>
          </cell>
          <cell r="D3260">
            <v>122.21</v>
          </cell>
        </row>
        <row r="3261">
          <cell r="A3261">
            <v>5942</v>
          </cell>
          <cell r="B3261" t="str">
            <v>PA CARREGADEIRA SOBRE RODAS 105 HP - CAPACIDADE DA CACAMBA 1,4 A 1,7 M3 - PESO OPERACIONAL 9.100 KG - CHI DIURNO</v>
          </cell>
          <cell r="C3261" t="str">
            <v>CHI</v>
          </cell>
          <cell r="D3261">
            <v>48.88</v>
          </cell>
        </row>
        <row r="3262">
          <cell r="A3262">
            <v>5943</v>
          </cell>
          <cell r="B3262" t="str">
            <v>PA CARREGADEIRA SOBRE RODAS 105 HP - CAPACIDADE DA CACAMBA 1,4 A 1,7 M3 - PESO OPERACIONAL 9.100 KG - CHI NOTURNO</v>
          </cell>
          <cell r="C3262" t="str">
            <v>CHI-N</v>
          </cell>
          <cell r="D3262">
            <v>50.65</v>
          </cell>
        </row>
        <row r="3263">
          <cell r="A3263">
            <v>5944</v>
          </cell>
          <cell r="B3263" t="str">
            <v>PA CARREGADEIRA SOBRE RODAS 180 HP - CAPACIDADE DA CACAMBA. 2,5 A 3,3M3 - PESO OPERACIONAL 17.428 - CHP DIURNO</v>
          </cell>
          <cell r="C3263" t="str">
            <v>CHP</v>
          </cell>
          <cell r="D3263">
            <v>211.11</v>
          </cell>
        </row>
        <row r="3264">
          <cell r="A3264">
            <v>5945</v>
          </cell>
          <cell r="B3264" t="str">
            <v>PA CARREGADEIRA SOBRE RODAS 180 HP - CAPACIDADE DA CACAMBA. 2,5 A 3,3M3 - PESO OPERACIONAL 17.428 - CHP NOTURNO</v>
          </cell>
          <cell r="C3264" t="str">
            <v>CHP-N</v>
          </cell>
          <cell r="D3264">
            <v>212.88</v>
          </cell>
        </row>
        <row r="3265">
          <cell r="A3265">
            <v>5946</v>
          </cell>
          <cell r="B3265" t="str">
            <v>PA CARREGADEIRA SOBRE RODAS 180 HP - CAPACIDADE DA CACAMBA. 2,5 A 3,3M3 - PESO OPERACIONAL 17.428 - CHI DIURNO</v>
          </cell>
          <cell r="C3265" t="str">
            <v>CHI</v>
          </cell>
          <cell r="D3265">
            <v>84.04</v>
          </cell>
        </row>
        <row r="3266">
          <cell r="A3266">
            <v>5947</v>
          </cell>
          <cell r="B3266" t="str">
            <v>PA CARREGADEIRA SOBRE RODAS 180 HP - CAPACIDADE DA CACAMBA. 2,5 A 3,3M3 - PESO OPERACIONAL 17.428 - CHI NOTURNO</v>
          </cell>
          <cell r="C3266" t="str">
            <v>CHI-N</v>
          </cell>
          <cell r="D3266">
            <v>85.81</v>
          </cell>
        </row>
        <row r="3267">
          <cell r="A3267">
            <v>5948</v>
          </cell>
          <cell r="B3267" t="str">
            <v>ROLO COMPACTADOR VIBRATÓRIO DE UM CILINDRO AÇO LISO, POTÊNCIA 80HP, PESO OPERACIONAL 8,1T - CHP DIURNO</v>
          </cell>
          <cell r="C3267" t="str">
            <v>CHP</v>
          </cell>
          <cell r="D3267">
            <v>95.75</v>
          </cell>
        </row>
        <row r="3268">
          <cell r="A3268">
            <v>5949</v>
          </cell>
          <cell r="B3268" t="str">
            <v>ROLO COMPACTADOR VIBRATÓRIO DE UM CILINDRO AÇO LISO, POTÊNCIA 80HP, PESO OPERACIONAL 8,1T - CHP NOTURNO</v>
          </cell>
          <cell r="C3268" t="str">
            <v>CHP-N</v>
          </cell>
          <cell r="D3268">
            <v>84.97</v>
          </cell>
        </row>
        <row r="3269">
          <cell r="A3269">
            <v>5951</v>
          </cell>
          <cell r="B3269" t="str">
            <v>ROLO COMPACTADOR VIBRATÓRIO DE UM CILINDRO AÇO LISO, POTÊNCIA 80HP, PESO OPERACIONAL 8,1T - CHI NOTURNO</v>
          </cell>
          <cell r="C3269" t="str">
            <v>CHI-N</v>
          </cell>
          <cell r="D3269">
            <v>37.22</v>
          </cell>
        </row>
        <row r="3270">
          <cell r="A3270">
            <v>5952</v>
          </cell>
          <cell r="B3270" t="str">
            <v>MARTELETE OU ROMPEDOR PNEUMÁTICO MANUAL 28KG, FREQUENCIA DE IMPACTO 1230/MINUTO - CHI DIURNO</v>
          </cell>
          <cell r="C3270" t="str">
            <v>CHI</v>
          </cell>
          <cell r="D3270">
            <v>11.08</v>
          </cell>
        </row>
        <row r="3271">
          <cell r="A3271">
            <v>5953</v>
          </cell>
          <cell r="B3271" t="str">
            <v>COMPRESSOR DE AR REBOCAVEL, DESCARGA LIVRE EFETIVA 180PCM, PRESSAO DETRABALHO 102 PSI, MOTOR A DIESEL 89CV - CUSTO HORARIO PRODUTIVO DIURNO</v>
          </cell>
          <cell r="C3271" t="str">
            <v>CHP</v>
          </cell>
          <cell r="D3271">
            <v>54.11</v>
          </cell>
        </row>
        <row r="3272">
          <cell r="A3272">
            <v>5954</v>
          </cell>
          <cell r="B3272" t="str">
            <v>COMPRESSOR DE AR REBOCAVEL, DESCARGA LIVRE EFETIVA 180PCM, PRESSAO DETRABALHO 102 PSI, MOTOR A DIESEL 89CV - CUSTO HORARIO IMPRODUTIVO DIURNO</v>
          </cell>
          <cell r="C3272" t="str">
            <v>CHI</v>
          </cell>
          <cell r="D3272">
            <v>18.72</v>
          </cell>
        </row>
        <row r="3273">
          <cell r="A3273">
            <v>5955</v>
          </cell>
          <cell r="B3273" t="str">
            <v>BOMBA ELETRICA SUBMERSA MONOFASICA 3CV - CHP DIURNO</v>
          </cell>
          <cell r="C3273" t="str">
            <v>CHP</v>
          </cell>
          <cell r="D3273">
            <v>1.73</v>
          </cell>
        </row>
        <row r="3274">
          <cell r="A3274">
            <v>5957</v>
          </cell>
          <cell r="B3274" t="str">
            <v>COMPACTADOR DE SOLOS COM PLACA VIBRATORIA, 46X51CM, 5HP, 156KG, DIESEL, IMPACTO DINAMICO 1700KG - CUSTO HORARIO PRODUTIVO DIURNO</v>
          </cell>
          <cell r="C3274" t="str">
            <v>CHP</v>
          </cell>
          <cell r="D3274">
            <v>14.66</v>
          </cell>
        </row>
        <row r="3275">
          <cell r="A3275">
            <v>5958</v>
          </cell>
          <cell r="B3275" t="str">
            <v>COMPACTADOR DE SOLOS COM PLACA VIBRATORIA, 46X51CM, 5HP, 156KG, DIESEL, IMPACTO DINAMICO 1700KG - CUSTO HORARIO PRODUTIVO NOTURNO</v>
          </cell>
          <cell r="C3275" t="str">
            <v>CHP-N</v>
          </cell>
          <cell r="D3275">
            <v>16.03</v>
          </cell>
        </row>
        <row r="3276">
          <cell r="A3276">
            <v>5959</v>
          </cell>
          <cell r="B3276" t="str">
            <v>COMPACTADOR DE SOLOS COM PLACA VIBRATORIA, 46X51CM, 5HP, 156KG, DIESEL, IMPACTO DINAMICO 1700KG - CUSTO HORARIO IMPRODUTIVO DIURNO</v>
          </cell>
          <cell r="C3276" t="str">
            <v>CHI</v>
          </cell>
          <cell r="D3276">
            <v>11.27</v>
          </cell>
        </row>
        <row r="3277">
          <cell r="A3277">
            <v>5960</v>
          </cell>
          <cell r="B3277" t="str">
            <v>COMPACTADOR DE SOLOS COM PLACA VIBRATORIA, 46X51CM, 5HP, 156KG, DIESEL, IMPACTO DINAMICO 1700KG - CUSTO HORARIO IMPRODUTIVO NOTURNO</v>
          </cell>
          <cell r="C3277" t="str">
            <v>CHI-N</v>
          </cell>
          <cell r="D3277">
            <v>12.64</v>
          </cell>
        </row>
        <row r="3278">
          <cell r="A3278">
            <v>5961</v>
          </cell>
          <cell r="B3278" t="str">
            <v>CAMINHAO BASCULANTE, 162HP, 6M3 - 12T (VU=5ANOS) - CHI DIURNO</v>
          </cell>
          <cell r="C3278" t="str">
            <v>CHI</v>
          </cell>
          <cell r="D3278">
            <v>27.26</v>
          </cell>
        </row>
        <row r="3279">
          <cell r="A3279">
            <v>5965</v>
          </cell>
          <cell r="B3279" t="str">
            <v>TANQUE ESTACIONARIO TAA -MACARICO CAP 20 000 L - CHI DIURNO</v>
          </cell>
          <cell r="C3279" t="str">
            <v>CHI</v>
          </cell>
          <cell r="D3279">
            <v>6.62</v>
          </cell>
        </row>
        <row r="3280">
          <cell r="A3280">
            <v>6156</v>
          </cell>
          <cell r="B3280" t="str">
            <v>CAMINHAO BASCULANTE 4,0M3 TOCO 162CV PBT=11800KG - CHI DIURNO</v>
          </cell>
          <cell r="C3280" t="str">
            <v>CHI</v>
          </cell>
          <cell r="D3280">
            <v>25.96</v>
          </cell>
        </row>
        <row r="3281">
          <cell r="A3281">
            <v>6174</v>
          </cell>
          <cell r="B3281" t="str">
            <v>CAMINHAO BASCULANTE - 5,0M3 - 170HP,11,24T (VU=5ANOS) - CHP DIURNO</v>
          </cell>
          <cell r="C3281" t="str">
            <v>CHP</v>
          </cell>
          <cell r="D3281">
            <v>112.72</v>
          </cell>
        </row>
        <row r="3282">
          <cell r="A3282">
            <v>6175</v>
          </cell>
          <cell r="B3282" t="str">
            <v>CAMINHAO BASCULANTE - 5,0M3 - 170HP,11,24T (VU=5ANOS)/DEPRECIACAO E JUROS</v>
          </cell>
          <cell r="C3282" t="str">
            <v>CHI</v>
          </cell>
          <cell r="D3282">
            <v>32.93</v>
          </cell>
        </row>
        <row r="3283">
          <cell r="A3283">
            <v>6176</v>
          </cell>
          <cell r="B3283" t="str">
            <v>CAMINHAO BASCULANTE,5,0 M3 - 11,24T - 170HP (VU=5ANOS) - DEPRECIACAO</v>
          </cell>
          <cell r="C3283" t="str">
            <v>H</v>
          </cell>
          <cell r="D3283">
            <v>24.97</v>
          </cell>
        </row>
        <row r="3284">
          <cell r="A3284">
            <v>6177</v>
          </cell>
          <cell r="B3284" t="str">
            <v>CAMINHAO BASCULANTE, 5,0 M3 - 170HP -11,24T (VU=5ANOS) - JUROS</v>
          </cell>
          <cell r="C3284" t="str">
            <v>H</v>
          </cell>
          <cell r="D3284">
            <v>7.96</v>
          </cell>
        </row>
        <row r="3285">
          <cell r="A3285">
            <v>6178</v>
          </cell>
          <cell r="B3285" t="str">
            <v>CAMINHAO BASCULANTE,TOCO 5,0 M3 - 170HP -11,24T (VU=5ANOS) -CUSTOS C/MATERIAL NA OPERACAO.</v>
          </cell>
          <cell r="C3285" t="str">
            <v>H</v>
          </cell>
          <cell r="D3285">
            <v>54.82</v>
          </cell>
        </row>
        <row r="3286">
          <cell r="A3286">
            <v>6179</v>
          </cell>
          <cell r="B3286" t="str">
            <v>CAMINHAO BASCULANTE - 4,0M3 - 8,5T -152HP / MAO-DE-OBRA NA OPERACAO DIURNA</v>
          </cell>
          <cell r="C3286" t="str">
            <v>H</v>
          </cell>
          <cell r="D3286">
            <v>8.43</v>
          </cell>
        </row>
        <row r="3287">
          <cell r="A3287">
            <v>6225</v>
          </cell>
          <cell r="B3287" t="str">
            <v>IMPERMEABILIZACAO CALHAS/LAJES DESCOBERTA C/3 DEMAOS VEDAPREN PRETO</v>
          </cell>
          <cell r="C3287" t="str">
            <v>M2</v>
          </cell>
          <cell r="D3287">
            <v>18.309999999999999</v>
          </cell>
        </row>
        <row r="3288">
          <cell r="A3288">
            <v>6236</v>
          </cell>
          <cell r="B3288" t="str">
            <v>TRATOR DE ESTEIRAS COM LAMINA - POTENCIA 305 HP - PESO OPERACIONAL 37T (VU=10ANOS) - CHP DIURNO</v>
          </cell>
          <cell r="C3288" t="str">
            <v>CHP</v>
          </cell>
          <cell r="D3288">
            <v>408.74</v>
          </cell>
        </row>
        <row r="3289">
          <cell r="A3289">
            <v>6237</v>
          </cell>
          <cell r="B3289" t="str">
            <v>TRATOR DE ESTEIRAS COM LAMINA - POTENCIA 305 HP - PESO OPERACIONAL 37T (VU=10ANOS) - DEPRECIACAO E JUROS</v>
          </cell>
          <cell r="C3289" t="str">
            <v>H</v>
          </cell>
          <cell r="D3289">
            <v>175.06</v>
          </cell>
        </row>
        <row r="3290">
          <cell r="A3290">
            <v>6238</v>
          </cell>
          <cell r="B3290" t="str">
            <v>TRATOR DE ESTEIRAS COM LAMINA - POTENCIA 305 HP - PESO OPERACIONAL 37T (VU=10ANOS) - MANUTENCAO</v>
          </cell>
          <cell r="C3290" t="str">
            <v>H</v>
          </cell>
          <cell r="D3290">
            <v>98.91</v>
          </cell>
        </row>
        <row r="3291">
          <cell r="A3291">
            <v>6239</v>
          </cell>
          <cell r="B3291" t="str">
            <v>TRATOR DE ESTEIRAS COM LAMINA - POTENCIA 305 HP - PESO OPERACIONAL 37T (VU=10ANOS) -CHI DIURNO</v>
          </cell>
          <cell r="C3291" t="str">
            <v>CHI</v>
          </cell>
          <cell r="D3291">
            <v>184.11</v>
          </cell>
        </row>
        <row r="3292">
          <cell r="A3292">
            <v>6240</v>
          </cell>
          <cell r="B3292" t="str">
            <v>PA CARREGADEIRA SOBRE RODAS 180 HP - CAPACIDADE DA CACAMBA. 2,5 A 3,3M3 - PESO OPERACIONAL 17.428 (VU=8A) - DEPRECIACAO E JUROS</v>
          </cell>
          <cell r="C3292" t="str">
            <v>H</v>
          </cell>
          <cell r="D3292">
            <v>57.4</v>
          </cell>
        </row>
        <row r="3293">
          <cell r="A3293">
            <v>6241</v>
          </cell>
          <cell r="B3293" t="str">
            <v>PA CARREGADEIRA SOBRE RODAS 180 HP - CAPACIDADE DA CACAMBA. 2,5 A 3,3M3 - PESO OPERACIONAL 17.428 (VU=8ANOS) - MANUTENCAO</v>
          </cell>
          <cell r="C3293" t="str">
            <v>H</v>
          </cell>
          <cell r="D3293">
            <v>30.27</v>
          </cell>
        </row>
        <row r="3294">
          <cell r="A3294">
            <v>6242</v>
          </cell>
          <cell r="B3294" t="str">
            <v>PA CARREGADEIRA SOBRE RODAS 180 HP - CAPACIDADE DA CACAMBA. 2,5 A 3,3M3 - PESO OPERACIONAL 17.428 - CHP DIURNO</v>
          </cell>
          <cell r="C3294" t="str">
            <v>CHP</v>
          </cell>
          <cell r="D3294">
            <v>166.59</v>
          </cell>
        </row>
        <row r="3295">
          <cell r="A3295">
            <v>6243</v>
          </cell>
          <cell r="B3295" t="str">
            <v>PA CARREGADEIRA SOBRE RODAS 180 HP - CAPACIDADE DA CACAMBA. 2,5 A 3,3M3 - PESO OPERACIONAL 17.428 - CHI DIURNO</v>
          </cell>
          <cell r="C3295" t="str">
            <v>CHI</v>
          </cell>
          <cell r="D3295">
            <v>66.25</v>
          </cell>
        </row>
        <row r="3296">
          <cell r="A3296">
            <v>6244</v>
          </cell>
          <cell r="B3296" t="str">
            <v>MOTONIVELADORA 140HP PESO OPERACIONAL 12,5T - DEPRECIACAO E JUROS</v>
          </cell>
          <cell r="C3296" t="str">
            <v>H</v>
          </cell>
          <cell r="D3296">
            <v>62.03</v>
          </cell>
        </row>
        <row r="3297">
          <cell r="A3297">
            <v>6245</v>
          </cell>
          <cell r="B3297" t="str">
            <v>MOTONIVELADORA 140HP PESO OPERACIONAL 12,5T - MANUTENCAO</v>
          </cell>
          <cell r="C3297" t="str">
            <v>H</v>
          </cell>
          <cell r="D3297">
            <v>30.8</v>
          </cell>
        </row>
        <row r="3298">
          <cell r="A3298">
            <v>6246</v>
          </cell>
          <cell r="B3298" t="str">
            <v>MOTONIVELADORA 140HP PESO OPERACIONAL 12,5T - CHP DIURNO</v>
          </cell>
          <cell r="C3298" t="str">
            <v>CHP</v>
          </cell>
          <cell r="D3298">
            <v>159.56</v>
          </cell>
        </row>
        <row r="3299">
          <cell r="A3299">
            <v>6247</v>
          </cell>
          <cell r="B3299" t="str">
            <v>MOTONIVELADORA CATERPILLAR 140HP (VU=8ANOS/16.000H) - CHI DIURNO</v>
          </cell>
          <cell r="C3299" t="str">
            <v>CHI</v>
          </cell>
          <cell r="D3299">
            <v>71.05</v>
          </cell>
        </row>
        <row r="3300">
          <cell r="A3300">
            <v>6248</v>
          </cell>
          <cell r="B3300" t="str">
            <v>TRATOR DE ESTEIRAS 153HP PESO OPERACIONAL 15T, COM RODA MOTRIZ ELEVADA(VU=10AN0S) -DEPRECIAO E JUROS</v>
          </cell>
          <cell r="C3300" t="str">
            <v>H</v>
          </cell>
          <cell r="D3300">
            <v>69.06</v>
          </cell>
        </row>
        <row r="3301">
          <cell r="A3301">
            <v>6249</v>
          </cell>
          <cell r="B3301" t="str">
            <v>TRATOR DE ESTEIRAS CATERPILLAR D6 153HP (VU=10AN0S) - MANUTENCAO</v>
          </cell>
          <cell r="C3301" t="str">
            <v>H</v>
          </cell>
          <cell r="D3301">
            <v>39.020000000000003</v>
          </cell>
        </row>
        <row r="3302">
          <cell r="A3302">
            <v>6250</v>
          </cell>
          <cell r="B3302" t="str">
            <v>TRATOR DE ESTEIRAS CATERPILLAR D6 153HP (VU=10AN0S) - CHP DIURNO</v>
          </cell>
          <cell r="C3302" t="str">
            <v>CHP</v>
          </cell>
          <cell r="D3302">
            <v>180.19</v>
          </cell>
        </row>
        <row r="3303">
          <cell r="A3303">
            <v>6252</v>
          </cell>
          <cell r="B3303" t="str">
            <v>CAMINHAO BASCULANTE,6,0 M3 - 211CV - 11,24T,(VU=7ANOS) - DEPRECIACAOE JUROS</v>
          </cell>
          <cell r="C3303" t="str">
            <v>H</v>
          </cell>
          <cell r="D3303">
            <v>23.49</v>
          </cell>
        </row>
        <row r="3304">
          <cell r="A3304">
            <v>6253</v>
          </cell>
          <cell r="B3304" t="str">
            <v>CAMINHAO BASCULANTE 204CV (VU=7ANOS) - MANUTENCAO</v>
          </cell>
          <cell r="C3304" t="str">
            <v>H</v>
          </cell>
          <cell r="D3304">
            <v>13.78</v>
          </cell>
        </row>
        <row r="3305">
          <cell r="A3305">
            <v>6254</v>
          </cell>
          <cell r="B3305" t="str">
            <v>CAMINHAO BASCULANTE 204CV - CUSTO COM MATERIAL NA OPERACAO</v>
          </cell>
          <cell r="C3305" t="str">
            <v>H</v>
          </cell>
          <cell r="D3305">
            <v>84.09</v>
          </cell>
        </row>
        <row r="3306">
          <cell r="A3306">
            <v>6255</v>
          </cell>
          <cell r="B3306" t="str">
            <v>CAMINHAO BASCULANTE 204CV / VALOR DA MAO-DE-OBRA NA OPERACAO</v>
          </cell>
          <cell r="C3306" t="str">
            <v>H</v>
          </cell>
          <cell r="D3306">
            <v>7.77</v>
          </cell>
        </row>
        <row r="3307">
          <cell r="A3307">
            <v>6256</v>
          </cell>
          <cell r="B3307" t="str">
            <v>CAMINHAO BASCULANTE 204CV (VU=7ANOS/14.000H) - CHP DIURNO</v>
          </cell>
          <cell r="C3307" t="str">
            <v>CHP</v>
          </cell>
          <cell r="D3307">
            <v>129.13</v>
          </cell>
        </row>
        <row r="3308">
          <cell r="A3308">
            <v>6257</v>
          </cell>
          <cell r="B3308" t="str">
            <v>CAMINHAO BASCULANTE 204CV (VU=7ANOS/14.000H) - CHI DIURNO</v>
          </cell>
          <cell r="C3308" t="str">
            <v>CHI</v>
          </cell>
          <cell r="D3308">
            <v>31.26</v>
          </cell>
        </row>
        <row r="3309">
          <cell r="A3309">
            <v>6258</v>
          </cell>
          <cell r="B3309" t="str">
            <v>CAMINHAO PIPA 6000L TOCO, 162CV - 7,5T (VU=6ANOS) (INCLUI TANQUE DE ACO PARA TRANSPORTE DE AGUA) - DEPRECIACAO E JUROS</v>
          </cell>
          <cell r="C3309" t="str">
            <v>H</v>
          </cell>
          <cell r="D3309">
            <v>12.61</v>
          </cell>
        </row>
        <row r="3310">
          <cell r="A3310">
            <v>6259</v>
          </cell>
          <cell r="B3310" t="str">
            <v>CAMINHAO PIPA 6000L TOCO, 162CV - 7,5T (VU=6ANOS) (INCLUI TANQUE DE ACO PARA TRANSPORTE DE AGUA) - CUSTO HORARIO PRODUTIVO DIURNO</v>
          </cell>
          <cell r="C3310" t="str">
            <v>CHP</v>
          </cell>
          <cell r="D3310">
            <v>64.099999999999994</v>
          </cell>
        </row>
        <row r="3311">
          <cell r="A3311">
            <v>6260</v>
          </cell>
          <cell r="B3311" t="str">
            <v>CAMINHAO PIPA 6000L TOCO, 162CV - 7,5T (VU=6ANOS) (INCLUI TANQUE DE ACO PARA TRANSPORTE DE AGUA) - CUSTO HORARIO IMPRODUTIVO DIURNO</v>
          </cell>
          <cell r="C3311" t="str">
            <v>CHI</v>
          </cell>
          <cell r="D3311">
            <v>21.04</v>
          </cell>
        </row>
        <row r="3312">
          <cell r="A3312">
            <v>6275</v>
          </cell>
          <cell r="B3312" t="str">
            <v>BLOCO CONCR PREMOLD TP CANALETA 14X19X19CM ASSENT C/ARG 1:6 CIM/AREIA.</v>
          </cell>
          <cell r="C3312" t="str">
            <v>M</v>
          </cell>
          <cell r="D3312">
            <v>6.33</v>
          </cell>
        </row>
        <row r="3313">
          <cell r="A3313">
            <v>6388</v>
          </cell>
          <cell r="B3313" t="str">
            <v>MAQUINA SOLDA ARCO 375A DIESEL 33CV CHP DIURNO EXCLUSIVE OPERADOR</v>
          </cell>
          <cell r="C3313" t="str">
            <v>H</v>
          </cell>
          <cell r="D3313">
            <v>33.21</v>
          </cell>
        </row>
        <row r="3314">
          <cell r="A3314">
            <v>6389</v>
          </cell>
          <cell r="B3314" t="str">
            <v>MAQUINA SOLDA ARCO 375A DIESEL 33CV CHI DIURNO EXCLUSIVE OPERADOR</v>
          </cell>
          <cell r="C3314" t="str">
            <v>H</v>
          </cell>
          <cell r="D3314">
            <v>9.99</v>
          </cell>
        </row>
        <row r="3315">
          <cell r="A3315">
            <v>6390</v>
          </cell>
          <cell r="B3315" t="str">
            <v>MAQUINA SOLDA ARCO 375A DIESEL 33CV CHI NOTURNO EXCLUSIVE OPERADOR</v>
          </cell>
          <cell r="C3315" t="str">
            <v>H</v>
          </cell>
          <cell r="D3315">
            <v>7.2</v>
          </cell>
        </row>
        <row r="3316">
          <cell r="A3316">
            <v>6538</v>
          </cell>
          <cell r="B3316" t="str">
            <v>TRATOR DE ESTEIRAS - D6 - DEPRECIACAO</v>
          </cell>
          <cell r="C3316" t="str">
            <v>H</v>
          </cell>
          <cell r="D3316">
            <v>78.040000000000006</v>
          </cell>
        </row>
        <row r="3317">
          <cell r="A3317">
            <v>6539</v>
          </cell>
          <cell r="B3317" t="str">
            <v>TRATOR DE ESTEIRAS - D6 - JUROS</v>
          </cell>
          <cell r="C3317" t="str">
            <v>H</v>
          </cell>
          <cell r="D3317">
            <v>24.89</v>
          </cell>
        </row>
        <row r="3318">
          <cell r="A3318">
            <v>6540</v>
          </cell>
          <cell r="B3318" t="str">
            <v>TRATOR DE ESTEIRAS - D6 - MANUTENCAO</v>
          </cell>
          <cell r="C3318" t="str">
            <v>H</v>
          </cell>
          <cell r="D3318">
            <v>78.040000000000006</v>
          </cell>
        </row>
        <row r="3319">
          <cell r="A3319">
            <v>6541</v>
          </cell>
          <cell r="B3319" t="str">
            <v>TRATOR DE ESTEIRAS - D6 - CUSTOS C/ MAT. NA OPERACAO</v>
          </cell>
          <cell r="C3319" t="str">
            <v>H</v>
          </cell>
          <cell r="D3319">
            <v>57.71</v>
          </cell>
        </row>
        <row r="3320">
          <cell r="A3320">
            <v>6542</v>
          </cell>
          <cell r="B3320" t="str">
            <v>TRATOR DE ESTEIRAS - D6 - MAO DE OBRA NA OPERACAO</v>
          </cell>
          <cell r="C3320" t="str">
            <v>H</v>
          </cell>
          <cell r="D3320">
            <v>8.65</v>
          </cell>
        </row>
        <row r="3321">
          <cell r="A3321">
            <v>6543</v>
          </cell>
          <cell r="B3321" t="str">
            <v>TRATOR DE ESTEIRAS CATERPILLAR - D6 - LIMPEZA DE AREA</v>
          </cell>
          <cell r="C3321" t="str">
            <v>CHP</v>
          </cell>
          <cell r="D3321">
            <v>247.32</v>
          </cell>
        </row>
        <row r="3322">
          <cell r="A3322">
            <v>6554</v>
          </cell>
          <cell r="B3322" t="str">
            <v>TRATOR DE PNEUS 110 A 126 HP - CHP DIURNO</v>
          </cell>
          <cell r="C3322" t="str">
            <v>CHP</v>
          </cell>
          <cell r="D3322">
            <v>75.81</v>
          </cell>
        </row>
        <row r="3323">
          <cell r="A3323">
            <v>6878</v>
          </cell>
          <cell r="B3323" t="str">
            <v>CAMINHAO BASCULANTE 4,0M3 TOCO 162CV PBT=11800KG - CHP DIURNO</v>
          </cell>
          <cell r="C3323" t="str">
            <v>CHP</v>
          </cell>
          <cell r="D3323">
            <v>97.41</v>
          </cell>
        </row>
        <row r="3324">
          <cell r="A3324">
            <v>6879</v>
          </cell>
          <cell r="B3324" t="str">
            <v>ROLO COMPACTADOR DE PNEUS ESTATICO, PRESSAO VARIAVEL, POTENCIA 111HP -PESO SEM/COM LASTRO 9,5/22,4T. - CHP</v>
          </cell>
          <cell r="C3324" t="str">
            <v>CHP</v>
          </cell>
          <cell r="D3324">
            <v>128.11000000000001</v>
          </cell>
        </row>
        <row r="3325">
          <cell r="A3325">
            <v>6880</v>
          </cell>
          <cell r="B3325" t="str">
            <v>ROLO COMPACTADOR DE PNEUS ESTATICO, PRESSAO VARIAVEL, POTENCIA 111HP -PESO SEM/COM LASTRO 9,5/22,4T - CHI</v>
          </cell>
          <cell r="C3325" t="str">
            <v>CHI</v>
          </cell>
          <cell r="D3325">
            <v>60.71</v>
          </cell>
        </row>
        <row r="3326">
          <cell r="A3326">
            <v>7006</v>
          </cell>
          <cell r="B3326" t="str">
            <v>EXTRUSORA DE GUIAS E SARJETAS 14HP - CHP</v>
          </cell>
          <cell r="C3326" t="str">
            <v>CHP</v>
          </cell>
          <cell r="D3326">
            <v>13.26</v>
          </cell>
        </row>
        <row r="3327">
          <cell r="A3327">
            <v>7008</v>
          </cell>
          <cell r="B3327" t="str">
            <v>EXTRUSORA DE GUIAS E SARJETAS 14HP - DEPRECIACAO</v>
          </cell>
          <cell r="C3327" t="str">
            <v>H</v>
          </cell>
          <cell r="D3327">
            <v>4.5999999999999996</v>
          </cell>
        </row>
        <row r="3328">
          <cell r="A3328">
            <v>7009</v>
          </cell>
          <cell r="B3328" t="str">
            <v>EXTRUSORA DE GUIAS E SARJETAS 14HP - JUROS</v>
          </cell>
          <cell r="C3328" t="str">
            <v>H</v>
          </cell>
          <cell r="D3328">
            <v>1.74</v>
          </cell>
        </row>
        <row r="3329">
          <cell r="A3329">
            <v>7010</v>
          </cell>
          <cell r="B3329" t="str">
            <v>EXTRUSORA DE GUIAS E SARJETAS 14HP - MANUTENCAO</v>
          </cell>
          <cell r="C3329" t="str">
            <v>H</v>
          </cell>
          <cell r="D3329">
            <v>2.2999999999999998</v>
          </cell>
        </row>
        <row r="3330">
          <cell r="A3330">
            <v>7012</v>
          </cell>
          <cell r="B3330" t="str">
            <v>VEICULO UTILITARIO TIPO PICK-UP A GASOLINA COM 56,8CV - CHP</v>
          </cell>
          <cell r="C3330" t="str">
            <v>CHP</v>
          </cell>
          <cell r="D3330">
            <v>75.36</v>
          </cell>
        </row>
        <row r="3331">
          <cell r="A3331">
            <v>7013</v>
          </cell>
          <cell r="B3331" t="str">
            <v>VEICULO UTILITARIO TIPO PICK-UP A GASOLINA COM 56,8CV - DEPRECIACAO</v>
          </cell>
          <cell r="C3331" t="str">
            <v>H</v>
          </cell>
          <cell r="D3331">
            <v>4.99</v>
          </cell>
        </row>
        <row r="3332">
          <cell r="A3332">
            <v>7014</v>
          </cell>
          <cell r="B3332" t="str">
            <v>VEICULO UTILITARIO TIPO PICK-UP A GASOLINA COM 56,8CV - JUROS</v>
          </cell>
          <cell r="C3332" t="str">
            <v>H</v>
          </cell>
          <cell r="D3332">
            <v>2.11</v>
          </cell>
        </row>
        <row r="3333">
          <cell r="A3333">
            <v>7015</v>
          </cell>
          <cell r="B3333" t="str">
            <v>VEICULO UTILITARIO TIPO PICK-UP A GASOLINA COM 56,8CV - MANUTENCAO</v>
          </cell>
          <cell r="C3333" t="str">
            <v>H</v>
          </cell>
          <cell r="D3333">
            <v>4.1100000000000003</v>
          </cell>
        </row>
        <row r="3334">
          <cell r="A3334">
            <v>7016</v>
          </cell>
          <cell r="B3334" t="str">
            <v>VEICULO UTILITARIO TIPO PICK-UP A GASOLINA COM 56,8CV - CUSTOS C/MATERIAL NA OPERACAO</v>
          </cell>
          <cell r="C3334" t="str">
            <v>H</v>
          </cell>
          <cell r="D3334">
            <v>55.77</v>
          </cell>
        </row>
        <row r="3335">
          <cell r="A3335">
            <v>7017</v>
          </cell>
          <cell r="B3335" t="str">
            <v>MÃO-DE-OBRA OPERAÇÃO DIURNA - VEÍCULO LEVE</v>
          </cell>
          <cell r="C3335" t="str">
            <v>H</v>
          </cell>
          <cell r="D3335">
            <v>8.3800000000000008</v>
          </cell>
        </row>
        <row r="3336">
          <cell r="A3336">
            <v>7018</v>
          </cell>
          <cell r="B3336" t="str">
            <v>DISTRIBUIDOR DE BETUME 6000L 56CV SOB PRESSAO MONTADO SOBRE CHASSIS DECAMINHAO - CHP</v>
          </cell>
          <cell r="C3336" t="str">
            <v>CHP</v>
          </cell>
          <cell r="D3336">
            <v>160.02000000000001</v>
          </cell>
        </row>
        <row r="3337">
          <cell r="A3337">
            <v>7019</v>
          </cell>
          <cell r="B3337" t="str">
            <v>DISTRIBUIDOR DE BETUME 6000L 56CV SOB PRESSAO MONTADO SOBRE CHASSIS DECAMINHAO - DEPRECIACAO</v>
          </cell>
          <cell r="C3337" t="str">
            <v>H</v>
          </cell>
          <cell r="D3337">
            <v>20.61</v>
          </cell>
        </row>
        <row r="3338">
          <cell r="A3338">
            <v>7020</v>
          </cell>
          <cell r="B3338" t="str">
            <v>DISTRIBUIDOR DE BETUME 6000L 56CV SOB PRESSAO MONTADO SOBRE CHASSIS DECAMINHAO - JUROS</v>
          </cell>
          <cell r="C3338" t="str">
            <v>H</v>
          </cell>
          <cell r="D3338">
            <v>10.3</v>
          </cell>
        </row>
        <row r="3339">
          <cell r="A3339">
            <v>7021</v>
          </cell>
          <cell r="B3339" t="str">
            <v>DISTRIBUIDOR DE BETUME 6000L 56CV SOB PRESSAO MONTADO SOBRE CHASSIS DECAMINHAO - MANUTENCAO</v>
          </cell>
          <cell r="C3339" t="str">
            <v>H</v>
          </cell>
          <cell r="D3339">
            <v>18.55</v>
          </cell>
        </row>
        <row r="3340">
          <cell r="A3340">
            <v>7022</v>
          </cell>
          <cell r="B3340" t="str">
            <v>DISTRIBUIDOR DE BETUME 6000L, 56CV SOB PRESSAO MONTADO SOBRE CHASSIS DE CAMINHAO - CUSTOS COM MATERIAL OPERACAO DIURNA</v>
          </cell>
          <cell r="C3340" t="str">
            <v>H</v>
          </cell>
          <cell r="D3340">
            <v>110.56</v>
          </cell>
        </row>
        <row r="3341">
          <cell r="A3341">
            <v>7023</v>
          </cell>
          <cell r="B3341" t="str">
            <v>DISTRIBUIDOR DE BETUME 6000L 56CV SOB PRESSAO MONTADO SOBRE CHASSIS DECAMINHÃO - CHI</v>
          </cell>
          <cell r="C3341" t="str">
            <v>CHI</v>
          </cell>
          <cell r="D3341">
            <v>30.91</v>
          </cell>
        </row>
        <row r="3342">
          <cell r="A3342">
            <v>7024</v>
          </cell>
          <cell r="B3342" t="str">
            <v>ROLO COMPACTADOR DE PNEUS 111HP 11TON - CHP</v>
          </cell>
          <cell r="C3342" t="str">
            <v>CHP</v>
          </cell>
          <cell r="D3342">
            <v>111.65</v>
          </cell>
        </row>
        <row r="3343">
          <cell r="A3343">
            <v>7025</v>
          </cell>
          <cell r="B3343" t="str">
            <v>ROLO COMPACTADOR DE PNEUS 111HP 11TON - CHI</v>
          </cell>
          <cell r="C3343" t="str">
            <v>CHI</v>
          </cell>
          <cell r="D3343">
            <v>44.26</v>
          </cell>
        </row>
        <row r="3344">
          <cell r="A3344">
            <v>7026</v>
          </cell>
          <cell r="B3344" t="str">
            <v>ROLO COMPACTADOR DE PNEUS 111HP 11TON - DEPRECIACAO</v>
          </cell>
          <cell r="C3344" t="str">
            <v>H</v>
          </cell>
          <cell r="D3344">
            <v>24.03</v>
          </cell>
        </row>
        <row r="3345">
          <cell r="A3345">
            <v>7027</v>
          </cell>
          <cell r="B3345" t="str">
            <v>ROLO COMPACTADOR DE PNEUS 111HP 11TON - JUROS</v>
          </cell>
          <cell r="C3345" t="str">
            <v>H</v>
          </cell>
          <cell r="D3345">
            <v>12.01</v>
          </cell>
        </row>
        <row r="3346">
          <cell r="A3346">
            <v>7028</v>
          </cell>
          <cell r="B3346" t="str">
            <v>ROLO COMPACTADOR DE PNEUS 111HP 11TON - MANUTENCAO</v>
          </cell>
          <cell r="C3346" t="str">
            <v>H</v>
          </cell>
          <cell r="D3346">
            <v>21.64</v>
          </cell>
        </row>
        <row r="3347">
          <cell r="A3347">
            <v>7029</v>
          </cell>
          <cell r="B3347" t="str">
            <v>ROLO COMPACTADOR DE PNEUS 111HP 11TON - CUSTOS COM MAO-DE-OBRA NA OPERACAO DIURNA</v>
          </cell>
          <cell r="C3347" t="str">
            <v>H</v>
          </cell>
          <cell r="D3347">
            <v>8.23</v>
          </cell>
        </row>
        <row r="3348">
          <cell r="A3348">
            <v>7030</v>
          </cell>
          <cell r="B3348" t="str">
            <v>TANQUE ESTACINARIO TAA COM SERPENTINA E CAPACIDADE PARA 30.000L - CHP</v>
          </cell>
          <cell r="C3348" t="str">
            <v>CHP</v>
          </cell>
          <cell r="D3348">
            <v>401.92</v>
          </cell>
        </row>
        <row r="3349">
          <cell r="A3349">
            <v>7031</v>
          </cell>
          <cell r="B3349" t="str">
            <v>TANQUE ESTACINARIO TAA COM SERPENTINA E CAPACIDADE PARA 30.000L - CHI</v>
          </cell>
          <cell r="C3349" t="str">
            <v>CHI</v>
          </cell>
          <cell r="D3349">
            <v>7.19</v>
          </cell>
        </row>
        <row r="3350">
          <cell r="A3350">
            <v>7032</v>
          </cell>
          <cell r="B3350" t="str">
            <v>TANQUE ESTACINARIO TAA COM SERPENTINA E CAPACIDADE PARA 30.000L - DEPRECIACAO</v>
          </cell>
          <cell r="C3350" t="str">
            <v>H</v>
          </cell>
          <cell r="D3350">
            <v>5.22</v>
          </cell>
        </row>
        <row r="3351">
          <cell r="A3351">
            <v>7033</v>
          </cell>
          <cell r="B3351" t="str">
            <v>TANQUE ESTACINARIO TAA COM SERPENTINA E CAPACIDADE PARA 30.000L - JUROS</v>
          </cell>
          <cell r="C3351" t="str">
            <v>H</v>
          </cell>
          <cell r="D3351">
            <v>1.97</v>
          </cell>
        </row>
        <row r="3352">
          <cell r="A3352">
            <v>7034</v>
          </cell>
          <cell r="B3352" t="str">
            <v>TANQUE ESTACINARIO TAA COM SERPENTINA E CAPACIDADE PARA 30.000L - MANUTENCAO</v>
          </cell>
          <cell r="C3352" t="str">
            <v>H</v>
          </cell>
          <cell r="D3352">
            <v>2.61</v>
          </cell>
        </row>
        <row r="3353">
          <cell r="A3353">
            <v>7035</v>
          </cell>
          <cell r="B3353" t="str">
            <v>TANQUE ESTACINARIO TAA COM SERPENTINA CAPACIDADE DE 30.000L - CUSTOS COM MATERIAL</v>
          </cell>
          <cell r="C3353" t="str">
            <v>H</v>
          </cell>
          <cell r="D3353">
            <v>392.12</v>
          </cell>
        </row>
        <row r="3354">
          <cell r="A3354">
            <v>7036</v>
          </cell>
          <cell r="B3354" t="str">
            <v>ROLO COMPACTADOR DE PNEUS ESTÁTICO PRESSÃO VARIÁVEL AUTO-PROPELIDO, POTÊNCIA 111HP, PESO OPERACIONAL SEM/COM LASTRO 8/23 T - CHP</v>
          </cell>
          <cell r="C3354" t="str">
            <v>CHP</v>
          </cell>
          <cell r="D3354">
            <v>111.65</v>
          </cell>
        </row>
        <row r="3355">
          <cell r="A3355">
            <v>7037</v>
          </cell>
          <cell r="B3355" t="str">
            <v>ROLO COMPACTADOR DE PNEUS ESTÁTICO PRESSÃO VARIÁVEL AUTO-PROPELIDO, POTÊNCIA 111HP, PESO OPERACIONAL SEM/COM LASTRO 8/23 T - CHI</v>
          </cell>
          <cell r="C3355" t="str">
            <v>CHI</v>
          </cell>
          <cell r="D3355">
            <v>44.26</v>
          </cell>
        </row>
        <row r="3356">
          <cell r="A3356">
            <v>7038</v>
          </cell>
          <cell r="B3356" t="str">
            <v>ROLO COMPACTADOR DE PNEUS ESTATICO, PRESSAO VARIAVEL, POTENCIA 111HP -PESO SEM/COM LASTRO 9,5/22,4T - DEPRECIACAO</v>
          </cell>
          <cell r="C3356" t="str">
            <v>H</v>
          </cell>
          <cell r="D3356">
            <v>24.03</v>
          </cell>
        </row>
        <row r="3357">
          <cell r="A3357">
            <v>7039</v>
          </cell>
          <cell r="B3357" t="str">
            <v>ROLO COMPACTADOR DE PNEUS ESTATICO, PRESSAO VARIAVEL, POTENCIA 111HP -PESO SEM/COM LASTRO 9,5/22,4T - JUROS</v>
          </cell>
          <cell r="C3357" t="str">
            <v>H</v>
          </cell>
          <cell r="D3357">
            <v>12.01</v>
          </cell>
        </row>
        <row r="3358">
          <cell r="A3358">
            <v>7040</v>
          </cell>
          <cell r="B3358" t="str">
            <v>ROLO COMPACTADOR DE PNEUS ESTATICO, PRESSAO VARIAVEL, POTENCIA 111HP -PESO SEM/COM LASTRO 9,5/22,4T - MANUTENCAO</v>
          </cell>
          <cell r="C3358" t="str">
            <v>H</v>
          </cell>
          <cell r="D3358">
            <v>21.64</v>
          </cell>
        </row>
        <row r="3359">
          <cell r="A3359">
            <v>7041</v>
          </cell>
          <cell r="B3359" t="str">
            <v>ROLO COMPACTADOR DE PNEUS ESTATICO, PRESSAO VARIAVEL, POTENCIA 111HP -PESO SEM/COM LASTRO 9,5/22,4T - CUSTOS COM MAO-DE-OBRA NA OPERACAO</v>
          </cell>
          <cell r="C3359" t="str">
            <v>H</v>
          </cell>
          <cell r="D3359">
            <v>8.23</v>
          </cell>
        </row>
        <row r="3360">
          <cell r="A3360">
            <v>7042</v>
          </cell>
          <cell r="B3360" t="str">
            <v>CONJUNTO MOTOR-BOMBA DIESEL PARA DRENAGEM DE AGUA SUJA - 6HP - CHP</v>
          </cell>
          <cell r="C3360" t="str">
            <v>CHP</v>
          </cell>
          <cell r="D3360">
            <v>12.88</v>
          </cell>
        </row>
        <row r="3361">
          <cell r="A3361">
            <v>7043</v>
          </cell>
          <cell r="B3361" t="str">
            <v>CONJUNTO MOTOR-BOMBA DIESEL PARA DRENAGEM DE AGUA SUJA - 6HP - CHI</v>
          </cell>
          <cell r="C3361" t="str">
            <v>CHI</v>
          </cell>
          <cell r="D3361">
            <v>9.1</v>
          </cell>
        </row>
        <row r="3362">
          <cell r="A3362">
            <v>7044</v>
          </cell>
          <cell r="B3362" t="str">
            <v>CONJUNTO MOTOR-BOMBA DIESEL PARA DRENAGEM DE AGUA SUJA - 6HP - DEPRECIACAO</v>
          </cell>
          <cell r="C3362" t="str">
            <v>H</v>
          </cell>
          <cell r="D3362">
            <v>0.28000000000000003</v>
          </cell>
        </row>
        <row r="3363">
          <cell r="A3363">
            <v>7045</v>
          </cell>
          <cell r="B3363" t="str">
            <v>CONJUNTO MOTOR-BOMBA DIESEL PARA DRENAGEM DE AGUA SUJA - 6HP - JUROS</v>
          </cell>
          <cell r="C3363" t="str">
            <v>H</v>
          </cell>
          <cell r="D3363">
            <v>0.17</v>
          </cell>
        </row>
        <row r="3364">
          <cell r="A3364">
            <v>7046</v>
          </cell>
          <cell r="B3364" t="str">
            <v>CONJUNTO MOTOR-BOMBA DIESEL PARA DRENAGEM DE AGUA SUJA - 6HP - MANUTENCAO</v>
          </cell>
          <cell r="C3364" t="str">
            <v>H</v>
          </cell>
          <cell r="D3364">
            <v>0.28000000000000003</v>
          </cell>
        </row>
        <row r="3365">
          <cell r="A3365">
            <v>7047</v>
          </cell>
          <cell r="B3365" t="str">
            <v>CONJUNTO MOTOR-BOMBA DIESEL PARA DRENAGEM DE AGUA SUJA - 6HP - CUSTOSCOM MATERIAL NA OPERACAO</v>
          </cell>
          <cell r="C3365" t="str">
            <v>H</v>
          </cell>
          <cell r="D3365">
            <v>3.5</v>
          </cell>
        </row>
        <row r="3366">
          <cell r="A3366">
            <v>7048</v>
          </cell>
          <cell r="B3366" t="str">
            <v>CONJUNTO MOTOR-BOMBA DIESEL PARA DRENAGEM DE AGUA SUJA - 6HP - MAO-DE-OBRA NA OPERACAO</v>
          </cell>
          <cell r="C3366" t="str">
            <v>H</v>
          </cell>
          <cell r="D3366">
            <v>8.65</v>
          </cell>
        </row>
        <row r="3367">
          <cell r="A3367">
            <v>7049</v>
          </cell>
          <cell r="B3367" t="str">
            <v>ROLO COMPACTADOR VIBRATÓRIO PÉ DE CARNEIRO, POTÊNCIA 150HP, PESO OPERACIONAL 9,8 T, IMPACTO DINÂMICO 31,75 T - CHP</v>
          </cell>
          <cell r="C3367" t="str">
            <v>CHP</v>
          </cell>
          <cell r="D3367">
            <v>115.65</v>
          </cell>
        </row>
        <row r="3368">
          <cell r="A3368">
            <v>7050</v>
          </cell>
          <cell r="B3368" t="str">
            <v>ROLO COMPACTADOR AUTOPROPELIDO 127HP 10260KG - CHI</v>
          </cell>
          <cell r="C3368" t="str">
            <v>CHI</v>
          </cell>
          <cell r="D3368">
            <v>42.64</v>
          </cell>
        </row>
        <row r="3369">
          <cell r="A3369">
            <v>7051</v>
          </cell>
          <cell r="B3369" t="str">
            <v>ROLO COMPACTADOR VIBRATÓRIO PÉ DE CARNEIRO, POTÊNCIA 150HP, PESO OPERACIONAL 9,8 T, IMPACTO DINÂMICO 31,75 T - DEPRECIACAO</v>
          </cell>
          <cell r="C3369" t="str">
            <v>H</v>
          </cell>
          <cell r="D3369">
            <v>22.94</v>
          </cell>
        </row>
        <row r="3370">
          <cell r="A3370">
            <v>7052</v>
          </cell>
          <cell r="B3370" t="str">
            <v>ROLO COMPACTADOR VIBRATÓRIO PÉ DE CARNEIRO, POTÊNCIA 150HP, PESO OPERACIONAL 9,8 T, IMPACTO DINÂMICO 31,75 T - JUROS</v>
          </cell>
          <cell r="C3370" t="str">
            <v>H</v>
          </cell>
          <cell r="D3370">
            <v>11.47</v>
          </cell>
        </row>
        <row r="3371">
          <cell r="A3371">
            <v>7053</v>
          </cell>
          <cell r="B3371" t="str">
            <v>ROLO COMPACTADOR VIBRATÓRIO PÉ DE CARNEIRO, POTÊNCIA 150HP, PESO OPERACIONAL 9,8 T, IMPACTO DINÂMICO 31,75 T</v>
          </cell>
          <cell r="C3371" t="str">
            <v>H</v>
          </cell>
          <cell r="D3371">
            <v>20.66</v>
          </cell>
        </row>
        <row r="3372">
          <cell r="A3372">
            <v>7054</v>
          </cell>
          <cell r="B3372" t="str">
            <v>ROLO COMPACTADOR VIBRATÓRIO PÉ DE CARNEIRO, POTÊNCIA 150HP, PESO OPERACIONAL 9,8 T, IMPACTO DINÂMICO 31,75 T - CUSTOS COM MATERIAL NA OPERACAO</v>
          </cell>
          <cell r="C3372" t="str">
            <v>H</v>
          </cell>
          <cell r="D3372">
            <v>52.35</v>
          </cell>
        </row>
        <row r="3373">
          <cell r="A3373">
            <v>7055</v>
          </cell>
          <cell r="B3373" t="str">
            <v>ROLO COMPACTADOR AUTOPROPELIDO 127HP 10260KG - MAO-DE-OBRA NA OPERACAO</v>
          </cell>
          <cell r="C3373" t="str">
            <v>H</v>
          </cell>
          <cell r="D3373">
            <v>8.23</v>
          </cell>
        </row>
        <row r="3374">
          <cell r="A3374">
            <v>7056</v>
          </cell>
          <cell r="B3374" t="str">
            <v>CAMINHAO BASCULANTE TOCO 4,0M3 152CV CARGA UTIL 8,5T - CHP</v>
          </cell>
          <cell r="C3374" t="str">
            <v>CHP</v>
          </cell>
          <cell r="D3374">
            <v>110.76</v>
          </cell>
        </row>
        <row r="3375">
          <cell r="A3375">
            <v>7057</v>
          </cell>
          <cell r="B3375" t="str">
            <v>CAMINHAO BASCULANTE TOCO 4,0M3 152CV CARGA UTIL 8,5T -CHI</v>
          </cell>
          <cell r="C3375" t="str">
            <v>CHI</v>
          </cell>
          <cell r="D3375">
            <v>30.71</v>
          </cell>
        </row>
        <row r="3376">
          <cell r="A3376">
            <v>7058</v>
          </cell>
          <cell r="B3376" t="str">
            <v>CAMINHAO BASCULANTE 4,0M3 152CV COM CAPACIDADE UTIL DE 8,5T - DEPRECIACAO</v>
          </cell>
          <cell r="C3376" t="str">
            <v>H</v>
          </cell>
          <cell r="D3376">
            <v>17.39</v>
          </cell>
        </row>
        <row r="3377">
          <cell r="A3377">
            <v>7059</v>
          </cell>
          <cell r="B3377" t="str">
            <v>CAMINHAO BASCULANTE 4,0M3 CARGA UTIL 8,5T 152CV - JUROS</v>
          </cell>
          <cell r="C3377" t="str">
            <v>H</v>
          </cell>
          <cell r="D3377">
            <v>5.55</v>
          </cell>
        </row>
        <row r="3378">
          <cell r="A3378">
            <v>7060</v>
          </cell>
          <cell r="B3378" t="str">
            <v>CAMINHAO BASCULANTE 4,0M3 CARGA UTIL 8,5T 152CV - MANUTENCAO</v>
          </cell>
          <cell r="C3378" t="str">
            <v>H</v>
          </cell>
          <cell r="D3378">
            <v>17.39</v>
          </cell>
        </row>
        <row r="3379">
          <cell r="A3379">
            <v>7061</v>
          </cell>
          <cell r="B3379" t="str">
            <v>CAMINHAO BASCULANTE 4,0M3 CARGA UTIL 8,5T 152CV - CUSTOS COM MATERIALNA OPERACAO</v>
          </cell>
          <cell r="C3379" t="str">
            <v>H</v>
          </cell>
          <cell r="D3379">
            <v>62.65</v>
          </cell>
        </row>
        <row r="3380">
          <cell r="A3380">
            <v>7062</v>
          </cell>
          <cell r="B3380" t="str">
            <v>CAMINHAO BASCULANTE 4,0M3 CARGA UTIL 8,5T 152CV - MAO-DE-OBRA NA OPERACAO</v>
          </cell>
          <cell r="C3380" t="str">
            <v>H</v>
          </cell>
          <cell r="D3380">
            <v>7.77</v>
          </cell>
        </row>
        <row r="3381">
          <cell r="A3381">
            <v>7063</v>
          </cell>
          <cell r="B3381" t="str">
            <v>TRATOR DE PNEUS 110 A 126 HP - DEPRECIACAO</v>
          </cell>
          <cell r="C3381" t="str">
            <v>H</v>
          </cell>
          <cell r="D3381">
            <v>19.690000000000001</v>
          </cell>
        </row>
        <row r="3382">
          <cell r="A3382">
            <v>7064</v>
          </cell>
          <cell r="B3382" t="str">
            <v>TRATOR DE PNEUS 110 A 126 HP - JUROS</v>
          </cell>
          <cell r="C3382" t="str">
            <v>H</v>
          </cell>
          <cell r="D3382">
            <v>6.28</v>
          </cell>
        </row>
        <row r="3383">
          <cell r="A3383">
            <v>7065</v>
          </cell>
          <cell r="B3383" t="str">
            <v>TRATOR DE PNEUS 110 A 126 HP - MANUTENCAO</v>
          </cell>
          <cell r="C3383" t="str">
            <v>H</v>
          </cell>
          <cell r="D3383">
            <v>15.75</v>
          </cell>
        </row>
        <row r="3384">
          <cell r="A3384">
            <v>7066</v>
          </cell>
          <cell r="B3384" t="str">
            <v>TRATOR DE PNEUS 110 A 126 HP - CUSTOS COM MATERIAL NA OPERACAO</v>
          </cell>
          <cell r="C3384" t="str">
            <v>H</v>
          </cell>
          <cell r="D3384">
            <v>51.94</v>
          </cell>
        </row>
        <row r="3385">
          <cell r="A3385">
            <v>7067</v>
          </cell>
          <cell r="B3385" t="str">
            <v>TRATOR DE PNEUS 110 A 126 HP - MAO-DE-OBRA NA OPERACAO DIURNA</v>
          </cell>
          <cell r="C3385" t="str">
            <v>H</v>
          </cell>
          <cell r="D3385">
            <v>9.0399999999999991</v>
          </cell>
        </row>
        <row r="3386">
          <cell r="A3386">
            <v>53590</v>
          </cell>
          <cell r="B3386" t="str">
            <v>LANCAMENTO DE CONCRETO EM ESTRUTURA</v>
          </cell>
          <cell r="C3386" t="str">
            <v>M3</v>
          </cell>
          <cell r="D3386">
            <v>99.87</v>
          </cell>
        </row>
        <row r="3387">
          <cell r="A3387">
            <v>53781</v>
          </cell>
          <cell r="B3387" t="str">
            <v>CAMINHAO BASCULANTE 4,0M3 TOCO 162CV PBT=11800KG - DEPRECIACAO</v>
          </cell>
          <cell r="C3387" t="str">
            <v>H</v>
          </cell>
          <cell r="D3387">
            <v>13.79</v>
          </cell>
        </row>
        <row r="3388">
          <cell r="A3388">
            <v>53782</v>
          </cell>
          <cell r="B3388" t="str">
            <v>CAMINHAO BASCULANTE 4,0M3 TOCO 162CV PBT=11800KG - MANUTENCAO</v>
          </cell>
          <cell r="C3388" t="str">
            <v>H</v>
          </cell>
          <cell r="D3388">
            <v>13.79</v>
          </cell>
        </row>
        <row r="3389">
          <cell r="A3389">
            <v>53785</v>
          </cell>
          <cell r="B3389" t="str">
            <v>CAMINHAO BASCULANTE 4,0M3 TOCO 162CV PBT=11800KG - MAO-DE-OBRA NA OPERACAO DIURNA</v>
          </cell>
          <cell r="C3389" t="str">
            <v>H</v>
          </cell>
          <cell r="D3389">
            <v>7.77</v>
          </cell>
        </row>
        <row r="3390">
          <cell r="A3390">
            <v>53786</v>
          </cell>
          <cell r="B3390" t="str">
            <v>RETRO-ESCAVADEIRA, 4 X 4, 86 CV (VU= 5 ANOS) - MATERIAIS/OPERAÇÃO</v>
          </cell>
          <cell r="C3390" t="str">
            <v>H</v>
          </cell>
          <cell r="D3390">
            <v>31.33</v>
          </cell>
        </row>
        <row r="3391">
          <cell r="A3391">
            <v>53787</v>
          </cell>
          <cell r="B3391" t="str">
            <v>ROLO COMPACTADOR VIBRATÓRIO DE CILINDRO LISO, AUTO-PROPEL. 80HP, PESOMÁXIMO OPERACIONAL 8,1T - CUSTO DE MATERIAIS NA OPERAÇÃO</v>
          </cell>
          <cell r="C3391" t="str">
            <v>H</v>
          </cell>
          <cell r="D3391">
            <v>53.59</v>
          </cell>
        </row>
        <row r="3392">
          <cell r="A3392">
            <v>53788</v>
          </cell>
          <cell r="B3392" t="str">
            <v>ROLO COMPACTADOR VIBRATORIO DE CILINDRO LISO, AUTO-PROPELIDO 83 CV -6,6T, IMPACTO DINAMICO 18,5/11,5T - CUSTO DE MATERIAIS NA OPERACAO</v>
          </cell>
          <cell r="C3392" t="str">
            <v>H</v>
          </cell>
          <cell r="D3392">
            <v>53.59</v>
          </cell>
        </row>
        <row r="3393">
          <cell r="A3393">
            <v>53789</v>
          </cell>
          <cell r="B3393" t="str">
            <v>ROLO COMPACTADOR VIBRATÓRIO DE CILINDRO LISO, AUTO-PROPEL. 83 CV - 6,6T, IMPACTO DINÂMICO 18,5/11,5T - MAO-DE-OBRA NA OPERACAO</v>
          </cell>
          <cell r="C3393" t="str">
            <v>H</v>
          </cell>
          <cell r="D3393">
            <v>8.23</v>
          </cell>
        </row>
        <row r="3394">
          <cell r="A3394">
            <v>53790</v>
          </cell>
          <cell r="B3394" t="str">
            <v>ROLO COMPACTADOR VIBRATÓRIO, TANDEM, CILINDRO LISO, AUTO-PROPEL. - 40HP - 4,4T, IMPACTO DINÂMICO 3,1T, VU 5 ANOS - CHP DIURNO .</v>
          </cell>
          <cell r="C3394" t="str">
            <v>H</v>
          </cell>
          <cell r="D3394">
            <v>8.23</v>
          </cell>
        </row>
        <row r="3395">
          <cell r="A3395">
            <v>53792</v>
          </cell>
          <cell r="B3395" t="str">
            <v>CAMINHAO BASCULANTE ,162HP- 6M3 - OPERACAO DIURNA</v>
          </cell>
          <cell r="C3395" t="str">
            <v>H</v>
          </cell>
          <cell r="D3395">
            <v>53.59</v>
          </cell>
        </row>
        <row r="3396">
          <cell r="A3396">
            <v>53793</v>
          </cell>
          <cell r="B3396" t="str">
            <v>CAMINHAO BASCULANTE ,162HP- 6M3 / MAO-DE-OBRA NA OPERACAO DIURNA</v>
          </cell>
          <cell r="C3396" t="str">
            <v>H</v>
          </cell>
          <cell r="D3396">
            <v>6.88</v>
          </cell>
        </row>
        <row r="3397">
          <cell r="A3397">
            <v>53794</v>
          </cell>
          <cell r="B3397" t="str">
            <v>USINA DE CONCRETO FIXA CAPACIDADE 90/120 M³, 63HP - MANUTENÇÃO</v>
          </cell>
          <cell r="C3397" t="str">
            <v>H</v>
          </cell>
          <cell r="D3397">
            <v>18.559999999999999</v>
          </cell>
        </row>
        <row r="3398">
          <cell r="A3398">
            <v>53795</v>
          </cell>
          <cell r="B3398" t="str">
            <v>USINA DE CONCRETO FIXA CAPACIDADE 90/120 M³, 63HP - MÃO-DE-OBRA NA OPERAÇÃO NOTURNA</v>
          </cell>
          <cell r="C3398" t="str">
            <v>H</v>
          </cell>
          <cell r="D3398">
            <v>26.89</v>
          </cell>
        </row>
        <row r="3399">
          <cell r="A3399">
            <v>53796</v>
          </cell>
          <cell r="B3399" t="str">
            <v>CAMINHAO CARROCERIA ABERTA,EM MADEIRA, TOCO, 170CV - 11T (VU=6ANOS) -CHI DIURNO - DEPRECIACAO E JUROS</v>
          </cell>
          <cell r="C3399" t="str">
            <v>H</v>
          </cell>
          <cell r="D3399">
            <v>18.34</v>
          </cell>
        </row>
        <row r="3400">
          <cell r="A3400">
            <v>53797</v>
          </cell>
          <cell r="B3400" t="str">
            <v>CAMINHAO CARROCERIA ABERTA,EM MADEIRA, TOCO, 170CV - 11T (VU=6ANOS) -MATERIAIS/OPERACAO</v>
          </cell>
          <cell r="C3400" t="str">
            <v>H</v>
          </cell>
          <cell r="D3400">
            <v>53.59</v>
          </cell>
        </row>
        <row r="3401">
          <cell r="A3401">
            <v>53798</v>
          </cell>
          <cell r="B3401" t="str">
            <v>CAMINHAO CARROCERIA ABERTA,EM MADEIRA, TOCO, 170CV - 11T (VU=6ANOS) -MAO-DE-OBRA DIURNA NA OPERACAO</v>
          </cell>
          <cell r="C3401" t="str">
            <v>H</v>
          </cell>
          <cell r="D3401">
            <v>8.43</v>
          </cell>
        </row>
        <row r="3402">
          <cell r="A3402">
            <v>53799</v>
          </cell>
          <cell r="B3402" t="str">
            <v>CAMINHAO CARROCERIA ABERTA,EM MADEIRA, TOCO, 170CV - 11T (VU=6ANOS) -CHI DIURNO - MAO-DE-OBRA NA OPERACAO NOTURNA</v>
          </cell>
          <cell r="C3402" t="str">
            <v>H</v>
          </cell>
          <cell r="D3402">
            <v>8.26</v>
          </cell>
        </row>
        <row r="3403">
          <cell r="A3403">
            <v>53800</v>
          </cell>
          <cell r="B3403" t="str">
            <v>USINA MISTURADORA DE SOLOS, DOSADORES TRIPLOS, CALHA VIBRATÓRIA, CAPACIDADE 200/500 TON, 201HP - MATERIAIS NA OPERAÇÃO</v>
          </cell>
          <cell r="C3403" t="str">
            <v>H</v>
          </cell>
          <cell r="D3403">
            <v>35.159999999999997</v>
          </cell>
        </row>
        <row r="3404">
          <cell r="A3404">
            <v>53801</v>
          </cell>
          <cell r="B3404" t="str">
            <v>USINA MISTURADORA DE SOLOS, DOSADORES TRIPLOS, CALHA VIBRATÓRIA, CAPCIDADE 200/500 TON, 201HP - MÃO-DE-OBRA NA OPERAÇÃO DIURNA</v>
          </cell>
          <cell r="C3404" t="str">
            <v>H</v>
          </cell>
          <cell r="D3404">
            <v>39.21</v>
          </cell>
        </row>
        <row r="3405">
          <cell r="A3405">
            <v>53802</v>
          </cell>
          <cell r="B3405" t="str">
            <v>VIBROACABADORA SOBRE ESTEIRAS POTENCIA MAX. 105CV CAPACIDADE ATE 450 T/H - MAO-DE-OBRA NA OPERACAO DIURNA</v>
          </cell>
          <cell r="C3405" t="str">
            <v>H</v>
          </cell>
          <cell r="D3405">
            <v>8.23</v>
          </cell>
        </row>
        <row r="3406">
          <cell r="A3406">
            <v>53803</v>
          </cell>
          <cell r="B3406" t="str">
            <v>VIBROACABADORA SOBRE ESTEIRAS POTENCIA MAX. 105CV CAPACIDADE ATE 450 T/H - MAO-DE-OBRA NA OPERACAO NOTURNA</v>
          </cell>
          <cell r="C3406" t="str">
            <v>H</v>
          </cell>
          <cell r="D3406">
            <v>9.8699999999999992</v>
          </cell>
        </row>
        <row r="3407">
          <cell r="A3407">
            <v>53804</v>
          </cell>
          <cell r="B3407" t="str">
            <v>VASSOURA MECÂNICA REBOCÁVEL C/ ESCOVA CILÍNDRICA LARGURA DE VARRIMENTO= 2,44M - MANUTENÇÃO</v>
          </cell>
          <cell r="C3407" t="str">
            <v>H</v>
          </cell>
          <cell r="D3407">
            <v>1.03</v>
          </cell>
        </row>
        <row r="3408">
          <cell r="A3408">
            <v>53805</v>
          </cell>
          <cell r="B3408" t="str">
            <v>TRATOR PNEUS TRAÇÃO 4X2, 82 CV, PESO C/ LASTRO 4,555 T - MAO-DE-OBRAOPERACAO NOTURNA</v>
          </cell>
          <cell r="C3408" t="str">
            <v>H</v>
          </cell>
          <cell r="D3408">
            <v>10.85</v>
          </cell>
        </row>
        <row r="3409">
          <cell r="A3409">
            <v>53806</v>
          </cell>
          <cell r="B3409" t="str">
            <v>TRATOR DE ESTEIRAS POTENCIA 165 HP, PESO OPERACIONAL 17,1T (VU=5ANOS)- MANUTENCAO</v>
          </cell>
          <cell r="C3409" t="str">
            <v>H</v>
          </cell>
          <cell r="D3409">
            <v>76.069999999999993</v>
          </cell>
        </row>
        <row r="3410">
          <cell r="A3410">
            <v>53807</v>
          </cell>
          <cell r="B3410" t="str">
            <v>TRATOR DE ESTEIRAS POTENCIA 165 HP, PESO OPERACIONAL 17,1T - MAO-DE-OBRA NA OPERACAO DIURNA</v>
          </cell>
          <cell r="C3410" t="str">
            <v>H</v>
          </cell>
          <cell r="D3410">
            <v>16.809999999999999</v>
          </cell>
        </row>
        <row r="3411">
          <cell r="A3411">
            <v>53808</v>
          </cell>
          <cell r="B3411" t="str">
            <v>TRATOR DE ESTEIRAS POTENCIA 165 HP, PESO OPERACIONAL 17,1T - MAO-DE-OBRA NA OPERACAO NOTURNA</v>
          </cell>
          <cell r="C3411" t="str">
            <v>H</v>
          </cell>
          <cell r="D3411">
            <v>10.85</v>
          </cell>
        </row>
        <row r="3412">
          <cell r="A3412">
            <v>53810</v>
          </cell>
          <cell r="B3412" t="str">
            <v>TRATOR DE ESTEIRAS 153HP PESO OPERACIONAL 15T, COM RODA MOTRIZ ELEVADA(VU=5ANOS) - MANUTENCAO</v>
          </cell>
          <cell r="C3412" t="str">
            <v>H</v>
          </cell>
          <cell r="D3412">
            <v>78.040000000000006</v>
          </cell>
        </row>
        <row r="3413">
          <cell r="A3413">
            <v>53811</v>
          </cell>
          <cell r="B3413" t="str">
            <v>TRATOR DE ESTEIRAS 153HP PESO OPERACIONAL 15T, COM RODA MOTRIZ ELEVADA- MA0-DE-OBRA NA OPERACAO DIURNA</v>
          </cell>
          <cell r="C3413" t="str">
            <v>H</v>
          </cell>
          <cell r="D3413">
            <v>9.0399999999999991</v>
          </cell>
        </row>
        <row r="3414">
          <cell r="A3414">
            <v>53812</v>
          </cell>
          <cell r="B3414" t="str">
            <v>TRATOR DE ESTEIRAS 153HP PESO OPERACIONAL 15T, COM RODA MOTRIZ ELEVADA- MA0-DE-OBRA NA OPERACAO NOTURNA</v>
          </cell>
          <cell r="C3414" t="str">
            <v>H</v>
          </cell>
          <cell r="D3414">
            <v>10.85</v>
          </cell>
        </row>
        <row r="3415">
          <cell r="A3415">
            <v>53813</v>
          </cell>
          <cell r="B3415" t="str">
            <v>TRATOR DE ESTEIRAS COM LAMINA - POTENCIA 305 HP - PESO OPERACIONAL 37T (VU=5ANOS) -DEPRECIACAO E JUROS</v>
          </cell>
          <cell r="C3415" t="str">
            <v>H</v>
          </cell>
          <cell r="D3415">
            <v>260.91000000000003</v>
          </cell>
        </row>
        <row r="3416">
          <cell r="A3416">
            <v>53814</v>
          </cell>
          <cell r="B3416" t="str">
            <v>TRATOR DE ESTEIRAS COM LAMINA - POTENCIA 305 HP - PESO OPERACIONAL 37T (VU=5ANOS) - MANUTENCAO</v>
          </cell>
          <cell r="C3416" t="str">
            <v>H</v>
          </cell>
          <cell r="D3416">
            <v>197.81</v>
          </cell>
        </row>
        <row r="3417">
          <cell r="A3417">
            <v>53815</v>
          </cell>
          <cell r="B3417" t="str">
            <v>TRATOR DE ESTEIRAS COM LAMINA - POTENCIA 305 HP - PESO OPERACIONAL 37T - MAO-DE-OBRA NA OPERACAO DIURNA</v>
          </cell>
          <cell r="C3417" t="str">
            <v>H</v>
          </cell>
          <cell r="D3417">
            <v>9.0399999999999991</v>
          </cell>
        </row>
        <row r="3418">
          <cell r="A3418">
            <v>53816</v>
          </cell>
          <cell r="B3418" t="str">
            <v>TRATOR SOBRE ESTEIRAS 305HP - MAO-DE-OBRA NA OPERACAO NOTURNA</v>
          </cell>
          <cell r="C3418" t="str">
            <v>H</v>
          </cell>
          <cell r="D3418">
            <v>10.85</v>
          </cell>
        </row>
        <row r="3419">
          <cell r="A3419">
            <v>53817</v>
          </cell>
          <cell r="B3419" t="str">
            <v>TRATOR DE ESTEIRAS 99HP, PESO OPERACIONAL 8,5T - MATERIAIS NA OPERACAO</v>
          </cell>
          <cell r="C3419" t="str">
            <v>H</v>
          </cell>
          <cell r="D3419">
            <v>32.979999999999997</v>
          </cell>
        </row>
        <row r="3420">
          <cell r="A3420">
            <v>53818</v>
          </cell>
          <cell r="B3420" t="str">
            <v>ROLO COMPACTADOR VIBRATÓRIO REBOCÁVEL AÇO LISO, PESO 4,7T, IMPACTO DINÂMICO 18,3T - DEPRECIAÇÃO E JUROS</v>
          </cell>
          <cell r="C3420" t="str">
            <v>H</v>
          </cell>
          <cell r="D3420">
            <v>7.86</v>
          </cell>
        </row>
        <row r="3421">
          <cell r="A3421">
            <v>53819</v>
          </cell>
          <cell r="B3421" t="str">
            <v>ROLO COMPACTADOR VIBRATÓRIO REBOCÁVEL AÇO LISO, PESO 4,7T, IMPACTO DINÂMICO 18,3T - CUSTO COM MATERIAIS NA OPERACAO</v>
          </cell>
          <cell r="C3421" t="str">
            <v>H</v>
          </cell>
          <cell r="D3421">
            <v>31.33</v>
          </cell>
        </row>
        <row r="3422">
          <cell r="A3422">
            <v>53820</v>
          </cell>
          <cell r="B3422" t="str">
            <v>ROLO COMPACTADOR VIBRATÓRIO REBOCÁVEL AÇO LISO, PESO 4,7T, IMPACTO DINÂMICO 18,3T - CUSTO COM MAO-DE-OBRA NA OPERACAO DIURNA</v>
          </cell>
          <cell r="C3422" t="str">
            <v>H</v>
          </cell>
          <cell r="D3422">
            <v>8.23</v>
          </cell>
        </row>
        <row r="3423">
          <cell r="A3423">
            <v>53821</v>
          </cell>
          <cell r="B3423" t="str">
            <v>ROLO COMPACTADOR VIBRATÓRIO REBOCÁVEL AÇO LISO, PESO 4,7T, IMPACTO DINÂMICO 18,3T - CUSTO COM MÃO -DE-OBRA NA OPERAÇÃO NOTURNA</v>
          </cell>
          <cell r="C3423" t="str">
            <v>H</v>
          </cell>
          <cell r="D3423">
            <v>9.8699999999999992</v>
          </cell>
        </row>
        <row r="3424">
          <cell r="A3424">
            <v>53822</v>
          </cell>
          <cell r="B3424" t="str">
            <v>ROLO COMPACTADOR VIBRATÓRIO TANDEM AÇO LISO, POTÊNCIA 58CV, PESO SEM/COM LASTRO 6,5/9,4 T - CUSTO COM MÃO-DE-OBRA NA OPERAÇÃO DIURNA</v>
          </cell>
          <cell r="C3424" t="str">
            <v>H</v>
          </cell>
          <cell r="D3424">
            <v>16.809999999999999</v>
          </cell>
        </row>
        <row r="3425">
          <cell r="A3425">
            <v>53823</v>
          </cell>
          <cell r="B3425" t="str">
            <v>ROLO COMPACTADOR DE PNEUS ESTÁTICO PARA ASFALTO, PRESSÃO VARIÁVEL, POTÊNCIA 99HP, PESO OPERACIONAL SEM/COM LASTRO 8,3/21,0 T - DEPRECIAÇÃO EJUROS</v>
          </cell>
          <cell r="C3425" t="str">
            <v>H</v>
          </cell>
          <cell r="D3425">
            <v>36.950000000000003</v>
          </cell>
        </row>
        <row r="3426">
          <cell r="A3426">
            <v>53824</v>
          </cell>
          <cell r="B3426" t="str">
            <v>ROLO COMPACTADOR DE PNEUS ESTATICO PARA ASFALTO, PRESSAO VARIAVEL, POTENCIA 99HP, PESO OPERACIONAL SEM/COM LASTRO 8,3/21,0 T - CUSTO COM MAO-DE-OBRA NA OPERACAO DIURNA</v>
          </cell>
          <cell r="C3426" t="str">
            <v>H</v>
          </cell>
          <cell r="D3426">
            <v>8.23</v>
          </cell>
        </row>
        <row r="3427">
          <cell r="A3427">
            <v>53825</v>
          </cell>
          <cell r="B3427" t="str">
            <v>ROLO COMPACTADOR DE PNEUS ESTÁTICO PARA ASFALTO, PRESSÃO VARIÁVEL, POTÊNCIA 99HP, PESO OPERACIONAL SEM/COM LASTRO 8,3/21,0 T - CUSTO COM MATERIAIS NA OPERAÇÃO NOTURNA</v>
          </cell>
          <cell r="C3427" t="str">
            <v>H</v>
          </cell>
          <cell r="D3427">
            <v>20.170000000000002</v>
          </cell>
        </row>
        <row r="3428">
          <cell r="A3428">
            <v>53826</v>
          </cell>
          <cell r="B3428" t="str">
            <v>RETRO-ESCAVADEIRA, 74HP (VU=6 ANOS)- MÃO DE OBRA/OPERAÇÃO</v>
          </cell>
          <cell r="C3428" t="str">
            <v>H</v>
          </cell>
          <cell r="D3428">
            <v>7.47</v>
          </cell>
        </row>
        <row r="3429">
          <cell r="A3429">
            <v>53827</v>
          </cell>
          <cell r="B3429" t="str">
            <v>CAMINHAO TOCO, 177CV - 14T (VU=6ANOS) (NAO INCLUI CARROCERIA) - CUSTOHORARIO DE MATERIAIS NA OPERACAO</v>
          </cell>
          <cell r="C3429" t="str">
            <v>H</v>
          </cell>
          <cell r="D3429">
            <v>54.41</v>
          </cell>
        </row>
        <row r="3430">
          <cell r="A3430">
            <v>53828</v>
          </cell>
          <cell r="B3430" t="str">
            <v>CAMINHAO TOCO, 177CV - 14T (VU=6ANOS) (NAO INCLUI CARROCERIA) - MAO-DE-OBRA DIURNA NA OPERACAO</v>
          </cell>
          <cell r="C3430" t="str">
            <v>H</v>
          </cell>
          <cell r="D3430">
            <v>8.43</v>
          </cell>
        </row>
        <row r="3431">
          <cell r="A3431">
            <v>53829</v>
          </cell>
          <cell r="B3431" t="str">
            <v>CAMINHAO TOCO, 170CV - 11T (VU=6ANOS) (NAO INCLUI CARROCERIA) - CUSTOHORARIO DE MATERIAIS NA OPERACAO</v>
          </cell>
          <cell r="C3431" t="str">
            <v>H</v>
          </cell>
          <cell r="D3431">
            <v>53.59</v>
          </cell>
        </row>
        <row r="3432">
          <cell r="A3432">
            <v>53830</v>
          </cell>
          <cell r="B3432" t="str">
            <v>CAMINHAO TOCO, 170CV - 11T (VU=6ANOS) (NAO INCLUI CARROCERIA) - MAO-DE-OBRA NA OPERACAO NOTURNA</v>
          </cell>
          <cell r="C3432" t="str">
            <v>H</v>
          </cell>
          <cell r="D3432">
            <v>10.11</v>
          </cell>
        </row>
        <row r="3433">
          <cell r="A3433">
            <v>53831</v>
          </cell>
          <cell r="B3433" t="str">
            <v>CAMINHAO PIPA 10000L TRUCADO, 208CV - 21,1T (VU=6ANOS) (INCLUI TANQUEDE ACO PARA TRANSPORTE DE AGUA E MOTOBOMBA CENTRIFUGA A GASOLINA 3,5CV) - CUSTO HORARIO DE MATERIAIS NA OPERACAO</v>
          </cell>
          <cell r="C3433" t="str">
            <v>H</v>
          </cell>
          <cell r="D3433">
            <v>54.85</v>
          </cell>
        </row>
        <row r="3434">
          <cell r="A3434">
            <v>53832</v>
          </cell>
          <cell r="B3434" t="str">
            <v>CAMINHAO PIPA 10000L TRUCADO, 208CV - 21,1T (VU=6ANOS) (INCLUI TANQUEDE ACO PARA TRANSPORTE DE AGUA E MOTOBOMBA CENTRIFUGA A GASOLINA 3,5CV) - MAO-DE-OBRA DIURNA NA OPERACAO</v>
          </cell>
          <cell r="C3434" t="str">
            <v>H</v>
          </cell>
          <cell r="D3434">
            <v>8.43</v>
          </cell>
        </row>
        <row r="3435">
          <cell r="A3435">
            <v>53833</v>
          </cell>
          <cell r="B3435" t="str">
            <v>DISTRIBUIDOR DE AGREGADO TIPO DOSADOR REBOCAVEL COM 4 PNEUS COM LARGURA 3,66 M - DEPRECIACAO E JUROS</v>
          </cell>
          <cell r="C3435" t="str">
            <v>H</v>
          </cell>
          <cell r="D3435">
            <v>8.98</v>
          </cell>
        </row>
        <row r="3436">
          <cell r="A3436">
            <v>53834</v>
          </cell>
          <cell r="B3436" t="str">
            <v>DISTRIBUIDOR DE AGREGADO TIPO DOSADOR REBOCAVEL COM 4 PNEUS COM LARGURA 3,66 M - MANUTENCAO</v>
          </cell>
          <cell r="C3436" t="str">
            <v>H</v>
          </cell>
          <cell r="D3436">
            <v>3.26</v>
          </cell>
        </row>
        <row r="3437">
          <cell r="A3437">
            <v>53835</v>
          </cell>
          <cell r="B3437" t="str">
            <v>DISTRIBUIDOR DE BETUME COM TANQUE DE 2500L, REBOCAVEL, PNEUMATICO COMMOTOR A GASOLINA 3,4HP - DEPRECIACAO E JUROS</v>
          </cell>
          <cell r="C3437" t="str">
            <v>H</v>
          </cell>
          <cell r="D3437">
            <v>10.48</v>
          </cell>
        </row>
        <row r="3438">
          <cell r="A3438">
            <v>53836</v>
          </cell>
          <cell r="B3438" t="str">
            <v>DISTRIBUIDOR DE ASFALTO MONTADO SOBRE CAMINHAO TOCO 162 HP, COM TANQUEISOLADO 6 M3 COM BARRA ESPARGIDORA DE 3,66 M - DEPRECIACAO E JUROS</v>
          </cell>
          <cell r="C3438" t="str">
            <v>H</v>
          </cell>
          <cell r="D3438">
            <v>46.22</v>
          </cell>
        </row>
        <row r="3439">
          <cell r="A3439">
            <v>53837</v>
          </cell>
          <cell r="B3439" t="str">
            <v>DISTRIBUIDOR DE ASFALTO MONTADO SOBRE CAMINHAO TOCO 162 HP, COM TANQUEISOLADO 6 M3 COM BARRA ESPARGIDORA DE 3,66 M - CUSTO C/ MATERIAIS NAOPERACAO</v>
          </cell>
          <cell r="C3439" t="str">
            <v>H</v>
          </cell>
          <cell r="D3439">
            <v>80.38</v>
          </cell>
        </row>
        <row r="3440">
          <cell r="A3440">
            <v>53840</v>
          </cell>
          <cell r="B3440" t="str">
            <v>GRADE ARADORA COM 20 DISCOS DE 24 " SOBRE PNEUS - DEPRECIACAO E JUROS</v>
          </cell>
          <cell r="C3440" t="str">
            <v>H</v>
          </cell>
          <cell r="D3440">
            <v>3.64</v>
          </cell>
        </row>
        <row r="3441">
          <cell r="A3441">
            <v>53841</v>
          </cell>
          <cell r="B3441" t="str">
            <v>GRADE ARADORA COM 20 DISCOS DE 24 " SOBRE PNEUS - MANUTENCAO</v>
          </cell>
          <cell r="C3441" t="str">
            <v>H</v>
          </cell>
          <cell r="D3441">
            <v>1.21</v>
          </cell>
        </row>
        <row r="3442">
          <cell r="A3442">
            <v>53842</v>
          </cell>
          <cell r="B3442" t="str">
            <v>LANCA ELEVATORIA TELESCOPICA DE ACIONAMENTO HIDRAULICO, CAPACIDADE DECARGA 30.000 KG, COM CESTO, MONTADA SOBRE CAMINHAO TRUCADO - CUSTO COMMA0-DE-OBRA NA OPERACAO NOTURNA - DEPRECIACAO E JUROS</v>
          </cell>
          <cell r="C3442" t="str">
            <v>H</v>
          </cell>
          <cell r="D3442">
            <v>143.58000000000001</v>
          </cell>
        </row>
        <row r="3443">
          <cell r="A3443">
            <v>53843</v>
          </cell>
          <cell r="B3443" t="str">
            <v>LANCA ELEVATORIA TELESCOPICA DE ACIONAMENTO HIDRAULICO, CAPACIDADE DECARGA 30.000 KG, COM CESTO, MONTADA SOBRE CAMINHAO TRUCADO - CUSTO COMMA0-DE-OBRA NA OPERACAO DIURNA</v>
          </cell>
          <cell r="C3443" t="str">
            <v>H</v>
          </cell>
          <cell r="D3443">
            <v>8.43</v>
          </cell>
        </row>
        <row r="3444">
          <cell r="A3444">
            <v>53844</v>
          </cell>
          <cell r="B3444" t="str">
            <v>LANCA ELEVATORIA TELESCOPICA DE ACIONAMENTO HIDRAULICO, CAPACIDADE DECARGA 30.000 KG, COM CESTO, MONTADA SOBRE CAMINHAO TRUCADO - CUSTO COMMA0-DE-OBRA NA OPERACAO NOTURNA</v>
          </cell>
          <cell r="C3444" t="str">
            <v>H</v>
          </cell>
          <cell r="D3444">
            <v>10.11</v>
          </cell>
        </row>
        <row r="3445">
          <cell r="A3445">
            <v>53845</v>
          </cell>
          <cell r="B3445" t="str">
            <v>GUINDASTE MUNK COM CESTO, CARGA MAXIMA 5,75T (A 2M) E 2,3T ( A 5M), ALTURA MAXIMA = 7,9M, MONTADO SOBRE CAMINHAO DE CARROCERIA 162HP - DEPRECIACAO E JUROS</v>
          </cell>
          <cell r="C3445" t="str">
            <v>H</v>
          </cell>
          <cell r="D3445">
            <v>25.51</v>
          </cell>
        </row>
        <row r="3446">
          <cell r="A3446">
            <v>53846</v>
          </cell>
          <cell r="B3446" t="str">
            <v>GUINDASTE MUNK COM CESTO, CARGA MAXIMA 5,75T (A 2M) E 2,3T ( A 5M), ALTURA MAXIMA = 7,9M, MONTADO SOBRE CAMINHAO DE CARROCERIA 162HP - CUSTOCOM MATERIAIS NA OPERACAO</v>
          </cell>
          <cell r="C3446" t="str">
            <v>H</v>
          </cell>
          <cell r="D3446">
            <v>53.59</v>
          </cell>
        </row>
        <row r="3447">
          <cell r="A3447">
            <v>53847</v>
          </cell>
          <cell r="B3447" t="str">
            <v>GUINDASTE MUNK COM CESTO, CARGA MAXIMA 5,75T (A 2M) E 2,3T ( A 5M), ALTURA MAXIMA = 7,9M, MONTADO SOBRE CAMINHAO DE CARROCERIA FORD 162HP -CUSTO COM MA0-DE-0BRA NA OPERACAO DIURNA</v>
          </cell>
          <cell r="C3447" t="str">
            <v>H</v>
          </cell>
          <cell r="D3447">
            <v>8.43</v>
          </cell>
        </row>
        <row r="3448">
          <cell r="A3448">
            <v>53848</v>
          </cell>
          <cell r="B3448" t="str">
            <v>GUINDASTE MUNK COM CESTO, CARGA MAXIMA 5,75T (A 2M) E 2,3T ( A 5M), ALTURA MAXIMA = 7,9M, MONTADO SOBRE CAMINHAO DE CARROCERIA FORD 162HP -CUSTO C/MA0-DE-0BRA NA OPERCAO NOTURNA</v>
          </cell>
          <cell r="C3448" t="str">
            <v>H</v>
          </cell>
          <cell r="D3448">
            <v>10.11</v>
          </cell>
        </row>
        <row r="3449">
          <cell r="A3449">
            <v>53849</v>
          </cell>
          <cell r="B3449" t="str">
            <v>MOTONIVELADORA 140HP PESO OPERACIONAL 12,5T - CUSTO COM MATERIAIS NAOPERACAO</v>
          </cell>
          <cell r="C3449" t="str">
            <v>H</v>
          </cell>
          <cell r="D3449">
            <v>57.71</v>
          </cell>
        </row>
        <row r="3450">
          <cell r="A3450">
            <v>53850</v>
          </cell>
          <cell r="B3450" t="str">
            <v>MOTONIVELADORA 140HP PESO OPERACIONAL 12,5T - MAO-DE-OBRA NA OPERACAODIURNA</v>
          </cell>
          <cell r="C3450" t="str">
            <v>H</v>
          </cell>
          <cell r="D3450">
            <v>9.02</v>
          </cell>
        </row>
        <row r="3451">
          <cell r="A3451">
            <v>53851</v>
          </cell>
          <cell r="B3451" t="str">
            <v>MOTONIVELADORA 140HP -MAO-DE-OBRA NA OPERACAO NOTURNA</v>
          </cell>
          <cell r="C3451" t="str">
            <v>H</v>
          </cell>
          <cell r="D3451">
            <v>10.82</v>
          </cell>
        </row>
        <row r="3452">
          <cell r="A3452">
            <v>53852</v>
          </cell>
          <cell r="B3452" t="str">
            <v>MOTOSCRAPER 270HP -CUSTO COM MA0-DE-0BRA NA OPERACAO NOTURNA</v>
          </cell>
          <cell r="C3452" t="str">
            <v>H</v>
          </cell>
          <cell r="D3452">
            <v>9.8699999999999992</v>
          </cell>
        </row>
        <row r="3453">
          <cell r="A3453">
            <v>53853</v>
          </cell>
          <cell r="B3453" t="str">
            <v>MOTOSCRAPER 270HP - CUSTO C/MATERIAIS NA OPERACAO</v>
          </cell>
          <cell r="C3453" t="str">
            <v>H</v>
          </cell>
          <cell r="D3453">
            <v>111.29</v>
          </cell>
        </row>
        <row r="3454">
          <cell r="A3454">
            <v>53854</v>
          </cell>
          <cell r="B3454" t="str">
            <v>MOTOSCRAPER 270HP - CUSTO C/MAO-DE-OBRA NA OPERACAO DIURNA</v>
          </cell>
          <cell r="C3454" t="str">
            <v>H</v>
          </cell>
          <cell r="D3454">
            <v>8.23</v>
          </cell>
        </row>
        <row r="3455">
          <cell r="A3455">
            <v>53855</v>
          </cell>
          <cell r="B3455" t="str">
            <v>MOTOSCRAPER 270HP - CUSTO C/MAO-DE-OBRA NA OPERACAO NOTURNA</v>
          </cell>
          <cell r="C3455" t="str">
            <v>H</v>
          </cell>
          <cell r="D3455">
            <v>9.8699999999999992</v>
          </cell>
        </row>
        <row r="3456">
          <cell r="A3456">
            <v>53856</v>
          </cell>
          <cell r="B3456" t="str">
            <v>PA CARREGADEIRA SOBRE RODAS 105 HP - CAPACIDADE DA CACAMBA 1,4 A 1,7 M3 - PESO OPERACIONAL 9.100 KG (VU=5ANOS) - DEPRECIACAO E JUROS</v>
          </cell>
          <cell r="C3456" t="str">
            <v>H</v>
          </cell>
          <cell r="D3456">
            <v>40.03</v>
          </cell>
        </row>
        <row r="3457">
          <cell r="A3457">
            <v>53857</v>
          </cell>
          <cell r="B3457" t="str">
            <v>PA CARREGADEIRA SOBRE RODAS 105 HP - CAPACIDADE DA CACAMBA 1,4 A 1,7 M3 - PESO OPERACIONAL 9.100 KG (VU=5ANOS) - MANUTENCAO</v>
          </cell>
          <cell r="C3457" t="str">
            <v>H</v>
          </cell>
          <cell r="D3457">
            <v>30.35</v>
          </cell>
        </row>
        <row r="3458">
          <cell r="A3458">
            <v>53858</v>
          </cell>
          <cell r="B3458" t="str">
            <v>PA CARREGADEIRA SOBRE RODAS 105 HP - CAPACIDADE DA CACAMBA 1,4 A 1,7 M3 - PESO OPERACIONAL 9.100 KG - CUSTO C/ MATERIAIS NA OPERACAO</v>
          </cell>
          <cell r="C3458" t="str">
            <v>H</v>
          </cell>
          <cell r="D3458">
            <v>41.22</v>
          </cell>
        </row>
        <row r="3459">
          <cell r="A3459">
            <v>53859</v>
          </cell>
          <cell r="B3459" t="str">
            <v>PA CARREGADEIRA SOBRE RODAS 105 HP - CAPACIDADE DA CACAMBA 1,4 A 1,7 M3 - PESO OPERACIONAL 9.100 KG - CUSTO C/ MAO-DE-OBRA NA OPERACAO DIURNA</v>
          </cell>
          <cell r="C3459" t="str">
            <v>H</v>
          </cell>
          <cell r="D3459">
            <v>8.85</v>
          </cell>
        </row>
        <row r="3460">
          <cell r="A3460">
            <v>53860</v>
          </cell>
          <cell r="B3460" t="str">
            <v>PA CARREGADEIRA SOBRE RODAS 105 HP - CAPACIDADE DA CACAMBA 1,4 A 1,7 M3 - PESO OPERACIONAL 9.100 KG - CUSTO C/ MAO-DE-OBRA NA OPERACAO NOTURNA</v>
          </cell>
          <cell r="C3460" t="str">
            <v>H</v>
          </cell>
          <cell r="D3460">
            <v>10.62</v>
          </cell>
        </row>
        <row r="3461">
          <cell r="A3461">
            <v>53861</v>
          </cell>
          <cell r="B3461" t="str">
            <v>PA CARREGADEIRA SOBRE RODAS 180 HP - CAPACIDADE DA CACAMBA. 2,5 A 3,3M3 - PESO OPERACIONAL 17.428 (VU=5ANOS) - MANUTENCAO</v>
          </cell>
          <cell r="C3461" t="str">
            <v>H</v>
          </cell>
          <cell r="D3461">
            <v>57</v>
          </cell>
        </row>
        <row r="3462">
          <cell r="A3462">
            <v>53862</v>
          </cell>
          <cell r="B3462" t="str">
            <v>ROLO COMPACTADOR VIBRATÓRIO DE UM CILINDRO AÇO LISO, POTÊNCIA 80HP, PESO OPERACIONAL 8,1T - CUSTO DA MÃO-DE-OBRA NA OPERAÇÃO DIURNA</v>
          </cell>
          <cell r="C3462" t="str">
            <v>H</v>
          </cell>
          <cell r="D3462">
            <v>20.65</v>
          </cell>
        </row>
        <row r="3463">
          <cell r="A3463">
            <v>53863</v>
          </cell>
          <cell r="B3463" t="str">
            <v>MARTELETE OU ROMPEDOR PNEUMÁTICO MANUAL 28KG, FREQUENCIA DE IMPACTO 1230/MINUTO - MANUTENÇÃO</v>
          </cell>
          <cell r="C3463" t="str">
            <v>H</v>
          </cell>
          <cell r="D3463">
            <v>2.06</v>
          </cell>
        </row>
        <row r="3464">
          <cell r="A3464">
            <v>53864</v>
          </cell>
          <cell r="B3464" t="str">
            <v>COMPRESSOR DE AR REBOCAVEL, DESCARGA LIVRE EFETIVA 180PCM, PRESSAO DETRABALHO 102 PSI, MOTOR A DIESEL 89CV - DEPRECIACAO E JUROS</v>
          </cell>
          <cell r="C3464" t="str">
            <v>H</v>
          </cell>
          <cell r="D3464">
            <v>11.86</v>
          </cell>
        </row>
        <row r="3465">
          <cell r="A3465">
            <v>53865</v>
          </cell>
          <cell r="B3465" t="str">
            <v>COMPRESSOR DE AR REBOCAVEL, DESCARGA LIVRE EFETIVA 180PCM, PRESSAO DETRABALHO 102 PSI, MOTOR A DIESEL 89CV - CUSTO HORARIO DE MATERIAIS NAOPERACAO</v>
          </cell>
          <cell r="C3465" t="str">
            <v>H</v>
          </cell>
          <cell r="D3465">
            <v>32.979999999999997</v>
          </cell>
        </row>
        <row r="3466">
          <cell r="A3466">
            <v>53866</v>
          </cell>
          <cell r="B3466" t="str">
            <v>BOMBA ELETRICA SUBMERSA MONOFASICA 3CV - MATERIAIS NA OPERACAO</v>
          </cell>
          <cell r="C3466" t="str">
            <v>H</v>
          </cell>
          <cell r="D3466">
            <v>1.04</v>
          </cell>
        </row>
        <row r="3467">
          <cell r="A3467">
            <v>53867</v>
          </cell>
          <cell r="B3467" t="str">
            <v>COMPACTADOR DE SOLOS COM PLACA VIBRATORIA, 46X51CM, 5HP, 156KG, DIESEL, IMPACTO DINAMICO 1700KG - MAO-DE-OBRA NOTURNA NA OPERACAO</v>
          </cell>
          <cell r="C3467" t="str">
            <v>H</v>
          </cell>
          <cell r="D3467">
            <v>8.23</v>
          </cell>
        </row>
        <row r="3468">
          <cell r="A3468">
            <v>53868</v>
          </cell>
          <cell r="B3468" t="str">
            <v>ROLO COMPACTADOR VIBRATÓRIO PÉ DE CARNEIRO, OPERADO POR CONTROLE REMOTO, POTÊNCIA 17HP, PESO OPERACIONAL 1,65T - CHI NOTURNO</v>
          </cell>
          <cell r="C3468" t="str">
            <v>CHI-N</v>
          </cell>
          <cell r="D3468">
            <v>5.66</v>
          </cell>
        </row>
        <row r="3469">
          <cell r="A3469">
            <v>53869</v>
          </cell>
          <cell r="B3469" t="str">
            <v>GRADE ARADORA COM 20 DISCOS DE 24 " SOBRE PNEUS - CHI NOTURNO</v>
          </cell>
          <cell r="C3469" t="str">
            <v>CHI-N</v>
          </cell>
          <cell r="D3469">
            <v>3.64</v>
          </cell>
        </row>
        <row r="3470">
          <cell r="A3470">
            <v>53879</v>
          </cell>
          <cell r="B3470" t="str">
            <v>CUSTOS C/MATERIAL NA OPERACAO-ROLO COMPACTADOR PNEUS MULLER AP-23AUTO-PROPELIDO 111HP PESO SEM/COM LASTRO 8/23T</v>
          </cell>
          <cell r="C3470" t="str">
            <v>H</v>
          </cell>
          <cell r="D3470">
            <v>45.75</v>
          </cell>
        </row>
        <row r="3471">
          <cell r="A3471">
            <v>53881</v>
          </cell>
          <cell r="B3471" t="str">
            <v>CAMINHAO BASCULANTE - 5,0 M3 - 170CV - 11,24T (VU=5ANOS) - MANUTENCAO</v>
          </cell>
          <cell r="C3471" t="str">
            <v>H</v>
          </cell>
          <cell r="D3471">
            <v>24.97</v>
          </cell>
        </row>
        <row r="3472">
          <cell r="A3472">
            <v>53882</v>
          </cell>
          <cell r="B3472" t="str">
            <v>CAMINHAO PIPA 6000L TOCO, 162CV - 7,5T (VU=6ANOS) (INCLUI TANQUE DE ACO PARA TRANSPORTE DE AGUA) - MANUTENCAO</v>
          </cell>
          <cell r="C3472" t="str">
            <v>H</v>
          </cell>
          <cell r="D3472">
            <v>6.26</v>
          </cell>
        </row>
        <row r="3473">
          <cell r="A3473">
            <v>55147</v>
          </cell>
          <cell r="B3473" t="str">
            <v>MAO-DE-OBRA NA OPERACAO-ROLO COMPACTADOR PNEUS MULLER AP-23 111HPAUTO-PROPELIDO PESO SEM/COM LASTRO 8/23T</v>
          </cell>
          <cell r="C3473" t="str">
            <v>H</v>
          </cell>
          <cell r="D3473">
            <v>24.68</v>
          </cell>
        </row>
        <row r="3474">
          <cell r="A3474">
            <v>55255</v>
          </cell>
          <cell r="B3474" t="str">
            <v>EXTRUSORA DE GUIAS E SARJETAS 14HP - CUSTOS COM MATERIAL NA OPERACAO DIURNA</v>
          </cell>
          <cell r="C3474" t="str">
            <v>H</v>
          </cell>
          <cell r="D3474">
            <v>4.63</v>
          </cell>
        </row>
        <row r="3475">
          <cell r="A3475">
            <v>55263</v>
          </cell>
          <cell r="B3475" t="str">
            <v>ROLO COMPACTADOR PNEUMATICO AUTO-PROPELIDO 111HP 8/23T - CUSTOS COMMATERIAL NA OPERACAO</v>
          </cell>
          <cell r="C3475" t="str">
            <v>H</v>
          </cell>
          <cell r="D3475">
            <v>45.75</v>
          </cell>
        </row>
        <row r="3476">
          <cell r="A3476">
            <v>55264</v>
          </cell>
          <cell r="B3476" t="str">
            <v>TRATOR DE PNEUS 110 A 126 HP - MAO-DE-OBRA NA OPERACAO NOTURNA</v>
          </cell>
          <cell r="C3476" t="str">
            <v>H</v>
          </cell>
          <cell r="D3476">
            <v>20.170000000000002</v>
          </cell>
        </row>
        <row r="3477">
          <cell r="A3477">
            <v>65695</v>
          </cell>
          <cell r="B3477" t="str">
            <v>ROLO COMPACTADOR PNEUMATICO AUTOPROPELIDO 111HP 11TON - CUSTOS COM MATERIAL NA OPERACAO DIURNA</v>
          </cell>
          <cell r="C3477" t="str">
            <v>H</v>
          </cell>
          <cell r="D3477">
            <v>45.75</v>
          </cell>
        </row>
        <row r="3478">
          <cell r="A3478">
            <v>67825</v>
          </cell>
          <cell r="B3478" t="str">
            <v>CAMINHAO BASCULANTE COM 4,0 M3, 8,5 T - 152 CV - CUSTOS COM MATERIALNA OPERACAO</v>
          </cell>
          <cell r="C3478" t="str">
            <v>H</v>
          </cell>
          <cell r="D3478">
            <v>56.06</v>
          </cell>
        </row>
        <row r="3479">
          <cell r="A3479">
            <v>67826</v>
          </cell>
          <cell r="B3479" t="str">
            <v>CAMINHAO BASCULANTE -4,0 M3 - 152CV - 8,5T (CHP)</v>
          </cell>
          <cell r="C3479" t="str">
            <v>CHP</v>
          </cell>
          <cell r="D3479">
            <v>104.16</v>
          </cell>
        </row>
        <row r="3480">
          <cell r="A3480">
            <v>67827</v>
          </cell>
          <cell r="B3480" t="str">
            <v>CAMINHAO TOCO BASCULANTE 152CV, 4M3, 8,5T (CHI)</v>
          </cell>
          <cell r="C3480" t="str">
            <v>CHI</v>
          </cell>
          <cell r="D3480">
            <v>30.71</v>
          </cell>
        </row>
        <row r="3481">
          <cell r="A3481">
            <v>73286</v>
          </cell>
          <cell r="B3481" t="str">
            <v>DEPRECIAO E JUROS-AQUECEDOR DE FLUIDO TERMICO C/CALDEIRA</v>
          </cell>
          <cell r="C3481" t="str">
            <v>H</v>
          </cell>
          <cell r="D3481">
            <v>5.22</v>
          </cell>
        </row>
        <row r="3482">
          <cell r="A3482">
            <v>73287</v>
          </cell>
          <cell r="B3482" t="str">
            <v>DEPRECIACAO/TANQUE ESTACIONARIO FERLEX TAA-SERPENTINA CAP. 30.000L</v>
          </cell>
          <cell r="C3482" t="str">
            <v>H</v>
          </cell>
          <cell r="D3482">
            <v>5.22</v>
          </cell>
        </row>
        <row r="3483">
          <cell r="A3483">
            <v>73288</v>
          </cell>
          <cell r="B3483" t="str">
            <v>CUSTOS C/MATERIAL NA OPERACAO/TANQUE ESTACIONARIO FERLEX TAA-SERPENT.CAP. 30.000L</v>
          </cell>
          <cell r="C3483" t="str">
            <v>H</v>
          </cell>
          <cell r="D3483">
            <v>392.12</v>
          </cell>
        </row>
        <row r="3484">
          <cell r="A3484">
            <v>73290</v>
          </cell>
          <cell r="B3484" t="str">
            <v>JUROS/TANQUE ESTACIONARIO FERLEX TAA-SERPENTINA CAP.30.000L</v>
          </cell>
          <cell r="C3484" t="str">
            <v>H</v>
          </cell>
          <cell r="D3484">
            <v>1.97</v>
          </cell>
        </row>
        <row r="3485">
          <cell r="A3485">
            <v>73291</v>
          </cell>
          <cell r="B3485" t="str">
            <v>MANUTENCAO-AQUECEDOR DE FLUIDO TERMICO C/CALDEIRA</v>
          </cell>
          <cell r="C3485" t="str">
            <v>H</v>
          </cell>
          <cell r="D3485">
            <v>2.4300000000000002</v>
          </cell>
        </row>
        <row r="3486">
          <cell r="A3486">
            <v>73292</v>
          </cell>
          <cell r="B3486" t="str">
            <v>MANUTENCAO/TANQUE ESTACIONARIO FERLEX TAA-SERPENTINA CAP. 30.000L</v>
          </cell>
          <cell r="C3486" t="str">
            <v>H</v>
          </cell>
          <cell r="D3486">
            <v>2.61</v>
          </cell>
        </row>
        <row r="3487">
          <cell r="A3487">
            <v>73293</v>
          </cell>
          <cell r="B3487" t="str">
            <v>CONCRETO DOSADO 15 MPA SOMENTE MATERIAIS INCL 5% PERDAS</v>
          </cell>
          <cell r="C3487" t="str">
            <v>M3</v>
          </cell>
          <cell r="D3487">
            <v>246.66</v>
          </cell>
        </row>
        <row r="3488">
          <cell r="A3488">
            <v>73294</v>
          </cell>
          <cell r="B3488" t="str">
            <v>BETONEIRA MOTOR GAS P/320L MIST SECA (CP) CARREG MEC E TAMBOR REVERSI-VEL - EXCL OPERADOR</v>
          </cell>
          <cell r="C3488" t="str">
            <v>H</v>
          </cell>
          <cell r="D3488">
            <v>8.1300000000000008</v>
          </cell>
        </row>
        <row r="3489">
          <cell r="A3489">
            <v>73295</v>
          </cell>
          <cell r="B3489" t="str">
            <v>BETONEIRA MOTOR GAS P/320L MIST SECA (CI) CARREG MEC E TAMBOR REVERSI-VEL - EXCL OPERADOR</v>
          </cell>
          <cell r="C3489" t="str">
            <v>H</v>
          </cell>
          <cell r="D3489">
            <v>1.2</v>
          </cell>
        </row>
        <row r="3490">
          <cell r="A3490">
            <v>73296</v>
          </cell>
          <cell r="B3490" t="str">
            <v>ALUGUEL ELEVADOR EQUIPADO P/TRANSP CONCR A 10M ALT-CP-S/OPERADOR COMGUINCHO DE 10CV 16M TORRE DESMONTAVEL CACAMBA AUTOMATICA DE 550L FUNILP/DESCARGA E SILO DE ESPERA DE 1000L</v>
          </cell>
          <cell r="C3490" t="str">
            <v>H</v>
          </cell>
          <cell r="D3490">
            <v>7.6</v>
          </cell>
        </row>
        <row r="3491">
          <cell r="A3491">
            <v>73297</v>
          </cell>
          <cell r="B3491" t="str">
            <v>CONCRETO DOSADO 10 MPA SOMENTE MATERIAIS INCL 5% PERDAS</v>
          </cell>
          <cell r="C3491" t="str">
            <v>M3</v>
          </cell>
          <cell r="D3491">
            <v>229.35</v>
          </cell>
        </row>
        <row r="3492">
          <cell r="A3492">
            <v>73298</v>
          </cell>
          <cell r="B3492" t="str">
            <v>VIBRADOR DE IMERSAO MOTOR ELETR 2CV (CP) TUBO DE 48X48 C/MANGOTEDE 5M COMP -EXCL OPERADOR</v>
          </cell>
          <cell r="C3492" t="str">
            <v>H</v>
          </cell>
          <cell r="D3492">
            <v>1.22</v>
          </cell>
        </row>
        <row r="3493">
          <cell r="A3493">
            <v>73299</v>
          </cell>
          <cell r="B3493" t="str">
            <v>VIBRADOR DE IMERSAO MOTOR ELETR 2CV (CI) TUBO 48X480MM C/MANGOTEDE 5M COMP - EXCL OPERADOR</v>
          </cell>
          <cell r="C3493" t="str">
            <v>H</v>
          </cell>
          <cell r="D3493">
            <v>0.75</v>
          </cell>
        </row>
        <row r="3494">
          <cell r="A3494">
            <v>73300</v>
          </cell>
          <cell r="B3494" t="str">
            <v>ALUGUEL ELEVADOR EQUIPADO P/TRANSP CONCR A 10M ALT-CI-S/OPERADOR COMGUINCHO DE 10CV 16M TORRE DESMONTAVEL CACAMBA AUTOMATICA DE 550L FUNILP/DESCARGA E SILO ESPERA DE 1000L</v>
          </cell>
          <cell r="C3494" t="str">
            <v>H</v>
          </cell>
          <cell r="D3494">
            <v>4.01</v>
          </cell>
        </row>
        <row r="3495">
          <cell r="A3495">
            <v>73301</v>
          </cell>
          <cell r="B3495" t="str">
            <v>ESCORAMENTO FORMAS ATE 3,30M</v>
          </cell>
          <cell r="C3495" t="str">
            <v>M3</v>
          </cell>
          <cell r="D3495">
            <v>5.36</v>
          </cell>
        </row>
        <row r="3496">
          <cell r="A3496">
            <v>73302</v>
          </cell>
          <cell r="B3496" t="str">
            <v>FORMA MADEIRA 1,4 VEZES PINHO 3A ESP=2,5CM P/PECAS CONCRETOARMADO INCL FORN MATERIAIS E DESMOLDAGEM EXCL ESCORAMENTO.</v>
          </cell>
          <cell r="C3496" t="str">
            <v>M2</v>
          </cell>
          <cell r="D3496">
            <v>35.54</v>
          </cell>
        </row>
        <row r="3497">
          <cell r="A3497">
            <v>73303</v>
          </cell>
          <cell r="B3497" t="str">
            <v>DEPRECIAO E JUROS - GRUPO GERADOR 150 KVA</v>
          </cell>
          <cell r="C3497" t="str">
            <v>H</v>
          </cell>
          <cell r="D3497">
            <v>3.83</v>
          </cell>
        </row>
        <row r="3498">
          <cell r="A3498">
            <v>73304</v>
          </cell>
          <cell r="B3498" t="str">
            <v>CUSTOS COMBUSTIVEL + MATERIAL DISTRIBUIDOR DE AGREGADO SPRE*</v>
          </cell>
          <cell r="C3498" t="str">
            <v>H</v>
          </cell>
          <cell r="D3498">
            <v>40.35</v>
          </cell>
        </row>
        <row r="3499">
          <cell r="A3499">
            <v>73305</v>
          </cell>
          <cell r="B3499" t="str">
            <v>DISTRIBUIDOR DE AGREGADOS AUTOPROPELIDO CAP 3 M3, A DIESEL, 6 CC, 140CV - JUROS</v>
          </cell>
          <cell r="C3499" t="str">
            <v>H</v>
          </cell>
          <cell r="D3499">
            <v>29.83</v>
          </cell>
        </row>
        <row r="3500">
          <cell r="A3500">
            <v>73306</v>
          </cell>
          <cell r="B3500" t="str">
            <v>ALUGUEL CAMINHAO BASCUL NO TOCO 5M3 MOTOR DIESEL 132CV (CP) C/MOTORISTA</v>
          </cell>
          <cell r="C3500" t="str">
            <v>H</v>
          </cell>
          <cell r="D3500">
            <v>75.17</v>
          </cell>
        </row>
        <row r="3501">
          <cell r="A3501">
            <v>73307</v>
          </cell>
          <cell r="B3501" t="str">
            <v>MANUTENCAO - GRUPO GERADOR 150 KVA</v>
          </cell>
          <cell r="C3501" t="str">
            <v>H</v>
          </cell>
          <cell r="D3501">
            <v>1.35</v>
          </cell>
        </row>
        <row r="3502">
          <cell r="A3502">
            <v>73308</v>
          </cell>
          <cell r="B3502" t="str">
            <v>DISTRIBUIDOR DE AGREGADOS AUTOPROPELIDO CAP 3 M3, A DIESEL, 6 CC, 140CV - DEPRECIACAO</v>
          </cell>
          <cell r="C3502" t="str">
            <v>H</v>
          </cell>
          <cell r="D3502">
            <v>79.010000000000005</v>
          </cell>
        </row>
        <row r="3503">
          <cell r="A3503">
            <v>73309</v>
          </cell>
          <cell r="B3503" t="str">
            <v>ROLO COMPACTADOR VIBRATORIO PE DE CARNEIRO PARA SOLOS, POTENCIA 80HP,PESO MÁXIMO OPERACIONAL 8,8T - DEPRECIACAO</v>
          </cell>
          <cell r="C3503" t="str">
            <v>H</v>
          </cell>
          <cell r="D3503">
            <v>17.41</v>
          </cell>
        </row>
        <row r="3504">
          <cell r="A3504">
            <v>73310</v>
          </cell>
          <cell r="B3504" t="str">
            <v>CUSTO HORARIO COM DEPRECIACAO E JUROS-RETRO-ESCAVADEIRA SOBRE RODAS -CASE 580 H - 74 HP</v>
          </cell>
          <cell r="C3504" t="str">
            <v>H</v>
          </cell>
          <cell r="D3504">
            <v>23.53</v>
          </cell>
        </row>
        <row r="3505">
          <cell r="A3505">
            <v>73311</v>
          </cell>
          <cell r="B3505" t="str">
            <v>CUSTOS C/MATERIAL OPERACAO - GRUPO GERADOR 150 KVA</v>
          </cell>
          <cell r="C3505" t="str">
            <v>H</v>
          </cell>
          <cell r="D3505">
            <v>74.2</v>
          </cell>
        </row>
        <row r="3506">
          <cell r="A3506">
            <v>73312</v>
          </cell>
          <cell r="B3506" t="str">
            <v>DISTRIBUIDOR DE AGREGADOS AUTOPROPELIDO CAP 3 M3, A DIESEL, 6 CC, 140CV - MANUTENCAO</v>
          </cell>
          <cell r="C3506" t="str">
            <v>H</v>
          </cell>
          <cell r="D3506">
            <v>39.5</v>
          </cell>
        </row>
        <row r="3507">
          <cell r="A3507">
            <v>73313</v>
          </cell>
          <cell r="B3507" t="str">
            <v>ROLO COMPACTADOR VIBRATORIO PE DE CARNEIRO PARA SOLOS, POTENCIA 80HP,PESO MÁXIMO OPERACIONAL 8,8T - JUROS</v>
          </cell>
          <cell r="C3507" t="str">
            <v>H</v>
          </cell>
          <cell r="D3507">
            <v>8.6999999999999993</v>
          </cell>
        </row>
        <row r="3508">
          <cell r="A3508">
            <v>73314</v>
          </cell>
          <cell r="B3508" t="str">
            <v>CUSTO HORARIO COM MAO-DE-OBRA NA OPERACAO DIURNA-RETRO-ESCAVADEIRA SO-BRE RODAS - CASE 580 H - 74 HP</v>
          </cell>
          <cell r="C3508" t="str">
            <v>H</v>
          </cell>
          <cell r="D3508">
            <v>16.809999999999999</v>
          </cell>
        </row>
        <row r="3509">
          <cell r="A3509">
            <v>73315</v>
          </cell>
          <cell r="B3509" t="str">
            <v>CUSTOS COMBUSTIVEL + MATERIAL NA OPERACAO DE ROLO VIBRATORIO TT SPV 84PE-DE-CARNEIRO</v>
          </cell>
          <cell r="C3509" t="str">
            <v>H</v>
          </cell>
          <cell r="D3509">
            <v>68.010000000000005</v>
          </cell>
        </row>
        <row r="3510">
          <cell r="A3510">
            <v>73316</v>
          </cell>
          <cell r="B3510" t="str">
            <v>CUSTO HORARIO COM MANUTENCAO-RETRO-ESCAVADEIRA SOBRE RODAS - CASE 580H - 74 HP</v>
          </cell>
          <cell r="C3510" t="str">
            <v>H</v>
          </cell>
          <cell r="D3510">
            <v>13.67</v>
          </cell>
        </row>
        <row r="3511">
          <cell r="A3511">
            <v>73317</v>
          </cell>
          <cell r="B3511" t="str">
            <v>CUSTO HORARIO COM MATERIAIS NA OPERACAO-RETRO-ESCAVADEIRA SOBRE RODAS- CASE 580 H - 74 HP</v>
          </cell>
          <cell r="C3511" t="str">
            <v>H</v>
          </cell>
          <cell r="D3511">
            <v>34.619999999999997</v>
          </cell>
        </row>
        <row r="3512">
          <cell r="A3512">
            <v>73318</v>
          </cell>
          <cell r="B3512" t="str">
            <v>TRATOR CARREGADEIRA E RETRO-ESCAVADEIRA DIESEL 75CV (CP) INCL OPERADOR-CAPAC CACAMBA 0,76M3</v>
          </cell>
          <cell r="C3512" t="str">
            <v>H</v>
          </cell>
          <cell r="D3512">
            <v>84.83</v>
          </cell>
        </row>
        <row r="3513">
          <cell r="A3513">
            <v>73319</v>
          </cell>
          <cell r="B3513" t="str">
            <v>CUSTO HORARIO COM DEPRECIACAO E JUROS - COMPRESSOR ATLAS COPCO - XA80170 PCM 80 HP</v>
          </cell>
          <cell r="C3513" t="str">
            <v>H</v>
          </cell>
          <cell r="D3513">
            <v>11.86</v>
          </cell>
        </row>
        <row r="3514">
          <cell r="A3514">
            <v>73320</v>
          </cell>
          <cell r="B3514" t="str">
            <v>TRATOR CARREGADEIRA E RETRO-ESCAVADEIRA DIESEL 75CV (CI) INCL OPERADOR-CAPAC CACAMBA 0,76M3</v>
          </cell>
          <cell r="C3514" t="str">
            <v>H</v>
          </cell>
          <cell r="D3514">
            <v>32.43</v>
          </cell>
        </row>
        <row r="3515">
          <cell r="A3515">
            <v>73321</v>
          </cell>
          <cell r="B3515" t="str">
            <v>GRUPO GERADOR TRANSPORTAVEL SOBRE RODAS 60/66KVA (CP) DIESEL 85CV(1.800RPM) - EXCL OPERADOR</v>
          </cell>
          <cell r="C3515" t="str">
            <v>H</v>
          </cell>
          <cell r="D3515">
            <v>42.6</v>
          </cell>
        </row>
        <row r="3516">
          <cell r="A3516">
            <v>73322</v>
          </cell>
          <cell r="B3516" t="str">
            <v>CUSTO HORARIO COM MATERIAIS NA OPERACAO - COMPRESSOR ATLAS COPCO - XA80 170 PCM 80 HP</v>
          </cell>
          <cell r="C3516" t="str">
            <v>H</v>
          </cell>
          <cell r="D3516">
            <v>32.979999999999997</v>
          </cell>
        </row>
        <row r="3517">
          <cell r="A3517">
            <v>73323</v>
          </cell>
          <cell r="B3517" t="str">
            <v>CUSTO HORARIO COM MANUTENCAO - COMPRESSOR ATLAS COPCO - XA80 170 PCM80 HP</v>
          </cell>
          <cell r="C3517" t="str">
            <v>H</v>
          </cell>
          <cell r="D3517">
            <v>2.41</v>
          </cell>
        </row>
        <row r="3518">
          <cell r="A3518">
            <v>73324</v>
          </cell>
          <cell r="B3518" t="str">
            <v>CARREGADOR FRONTAL RODAS DIESEL 100CV CAPAC RASA 1,30M3 (CP) INCLOPERADOR</v>
          </cell>
          <cell r="C3518" t="str">
            <v>H</v>
          </cell>
          <cell r="D3518">
            <v>103.54</v>
          </cell>
        </row>
        <row r="3519">
          <cell r="A3519">
            <v>73325</v>
          </cell>
          <cell r="B3519" t="str">
            <v>CUSTO HORARIO COM MAO-DE-OBRA NA OPERACAO DIURNA - COMPRESSOR ATLAS COPCO - XA80 170 PCM 80 HP</v>
          </cell>
          <cell r="C3519" t="str">
            <v>H</v>
          </cell>
          <cell r="D3519">
            <v>5.6</v>
          </cell>
        </row>
        <row r="3520">
          <cell r="A3520">
            <v>73326</v>
          </cell>
          <cell r="B3520" t="str">
            <v>ALUGUEL CAMINHAO BASCUL NO TOCO 5M3 MOTOR DIESEL 132CV (CI) C/MOTORISTA</v>
          </cell>
          <cell r="C3520" t="str">
            <v>H</v>
          </cell>
          <cell r="D3520">
            <v>24.92</v>
          </cell>
        </row>
        <row r="3521">
          <cell r="A3521">
            <v>73327</v>
          </cell>
          <cell r="B3521" t="str">
            <v>CUSTO HORARIO COM MAO-DE-OBRA NA OPERACAO DIURNA - MARTELETE OU ROMPE-DOR ATLAS COPCO - TEX 31</v>
          </cell>
          <cell r="C3521" t="str">
            <v>H</v>
          </cell>
          <cell r="D3521">
            <v>9.52</v>
          </cell>
        </row>
        <row r="3522">
          <cell r="A3522">
            <v>73328</v>
          </cell>
          <cell r="B3522" t="str">
            <v>ACO CA-50 B DIAM DE 5/8" A 1" ( MEDIA )</v>
          </cell>
          <cell r="C3522" t="str">
            <v>KG</v>
          </cell>
          <cell r="D3522">
            <v>3.62</v>
          </cell>
        </row>
        <row r="3523">
          <cell r="A3523">
            <v>73329</v>
          </cell>
          <cell r="B3523" t="str">
            <v>CUSTO HORARIO C/ DEPRECIACAO E JUROS - CAMINHAO CARROCERIA MERCEDESBENZ - 1418/48 184 HP</v>
          </cell>
          <cell r="C3523" t="str">
            <v>H</v>
          </cell>
          <cell r="D3523">
            <v>16.329999999999998</v>
          </cell>
        </row>
        <row r="3524">
          <cell r="A3524">
            <v>73330</v>
          </cell>
          <cell r="B3524" t="str">
            <v>CARREGADOR FRONTAL RODAS DIESEL 100CV CAPAC RASA 1,30M3 (CI) INCLOPERADOR</v>
          </cell>
          <cell r="C3524" t="str">
            <v>H</v>
          </cell>
          <cell r="D3524">
            <v>43.85</v>
          </cell>
        </row>
        <row r="3525">
          <cell r="A3525">
            <v>73331</v>
          </cell>
          <cell r="B3525" t="str">
            <v>VIBRADOR DE IMERSAO MOTOR GAS 3,5CV (CP) TUBO 48X480MM C/MANGOTEDE 5M COMP - EXCL OPERADOR</v>
          </cell>
          <cell r="C3525" t="str">
            <v>H</v>
          </cell>
          <cell r="D3525">
            <v>3.42</v>
          </cell>
        </row>
        <row r="3526">
          <cell r="A3526">
            <v>73332</v>
          </cell>
          <cell r="B3526" t="str">
            <v>CUSTO HORARIO COM MANUTENCAO - MARTELETE OU ROMPEDOR ATLAS COPCO - TEX31</v>
          </cell>
          <cell r="C3526" t="str">
            <v>H</v>
          </cell>
          <cell r="D3526">
            <v>2.06</v>
          </cell>
        </row>
        <row r="3527">
          <cell r="A3527">
            <v>73333</v>
          </cell>
          <cell r="B3527" t="str">
            <v>GRUPO GERADOR C/POTENCIA 1450W/110V C.A OU 12V C.C. (CI) GAS 3,4HP(3.600RPM) DE 4 TEMPOS REFRIGERACAO A AR - EXCL OPERADOR</v>
          </cell>
          <cell r="C3527" t="str">
            <v>H</v>
          </cell>
          <cell r="D3527">
            <v>0.69</v>
          </cell>
        </row>
        <row r="3528">
          <cell r="A3528">
            <v>73334</v>
          </cell>
          <cell r="B3528" t="str">
            <v>BETONEIRA DIESEL P/580L MIST SECA (CP) CARREG MEC E TAMBOR REVERSIVELEXCL OPERADOR</v>
          </cell>
          <cell r="C3528" t="str">
            <v>H</v>
          </cell>
          <cell r="D3528">
            <v>14.36</v>
          </cell>
        </row>
        <row r="3529">
          <cell r="A3529">
            <v>73335</v>
          </cell>
          <cell r="B3529" t="str">
            <v>CUSTO HORARIO C/ MANUTENCAO - CAMINHAO CARROCERIA MERCEDES BENZ -1418/48 184 HP</v>
          </cell>
          <cell r="C3529" t="str">
            <v>H</v>
          </cell>
          <cell r="D3529">
            <v>8.1199999999999992</v>
          </cell>
        </row>
        <row r="3530">
          <cell r="A3530">
            <v>73336</v>
          </cell>
          <cell r="B3530" t="str">
            <v>USINA MIST A FRIO CAPAC 50T/H (CP) INCL EQUIPE DE OPERACAO</v>
          </cell>
          <cell r="C3530" t="str">
            <v>H</v>
          </cell>
          <cell r="D3530">
            <v>213.87</v>
          </cell>
        </row>
        <row r="3531">
          <cell r="A3531">
            <v>73337</v>
          </cell>
          <cell r="B3531" t="str">
            <v>CUSTO HORARIO COM DEPRECIACAO E JUROS - MARTELETE OU ROMPEDOR ATLAS COPCO - TEX 31</v>
          </cell>
          <cell r="C3531" t="str">
            <v>H</v>
          </cell>
          <cell r="D3531">
            <v>1.56</v>
          </cell>
        </row>
        <row r="3532">
          <cell r="A3532">
            <v>73338</v>
          </cell>
          <cell r="B3532" t="str">
            <v>COMPRESSOR AR PORTATIL/REBOCAVEL DESC 170PCM DIESEL 40CV (CI) PRESSAODE TRABALHO DE 102PSI - EXCL OPERADOR</v>
          </cell>
          <cell r="C3532" t="str">
            <v>H</v>
          </cell>
          <cell r="D3532">
            <v>7.34</v>
          </cell>
        </row>
        <row r="3533">
          <cell r="A3533">
            <v>73339</v>
          </cell>
          <cell r="B3533" t="str">
            <v>TRATOR DE PNEUS MOTOR DIESEL 61CV (CI) INCL OPERADOR</v>
          </cell>
          <cell r="C3533" t="str">
            <v>H</v>
          </cell>
          <cell r="D3533">
            <v>16.52</v>
          </cell>
        </row>
        <row r="3534">
          <cell r="A3534">
            <v>73340</v>
          </cell>
          <cell r="B3534" t="str">
            <v>CUSTO HORARIO C/ MATERIAIS NA OPERACAO - CAMINHAO CARROCERIA MERCEDESBENZ - 1418/48 HP</v>
          </cell>
          <cell r="C3534" t="str">
            <v>H</v>
          </cell>
          <cell r="D3534">
            <v>75.84</v>
          </cell>
        </row>
        <row r="3535">
          <cell r="A3535">
            <v>73341</v>
          </cell>
          <cell r="B3535" t="str">
            <v>GUINDAUTO CAPAC 3,5T APROX 2M ALCANCE VERT 7M (CP) SOBRE CHASSIS DECAMINHAO (EXCL ESTE) EXCL OPERADOR</v>
          </cell>
          <cell r="C3535" t="str">
            <v>H</v>
          </cell>
          <cell r="D3535">
            <v>19.21</v>
          </cell>
        </row>
        <row r="3536">
          <cell r="A3536">
            <v>73342</v>
          </cell>
          <cell r="B3536" t="str">
            <v>CUSTO HORARIO C/ MAO-DE-OBRA NA OPERACAO DIURNA - CAMINHAO CARROCERIAMERCEDES BENZ - 1418/48 184 HP</v>
          </cell>
          <cell r="C3536" t="str">
            <v>H</v>
          </cell>
          <cell r="D3536">
            <v>6.64</v>
          </cell>
        </row>
        <row r="3537">
          <cell r="A3537">
            <v>73343</v>
          </cell>
          <cell r="B3537" t="str">
            <v>VIBRADOR DE IMERSAO MOTOR GAS 3,5CV TUBO DE 48X480MM (CI) C/MANGOTEDE 5M COMP -EXCL OPERADOR</v>
          </cell>
          <cell r="C3537" t="str">
            <v>H</v>
          </cell>
          <cell r="D3537">
            <v>0.7</v>
          </cell>
        </row>
        <row r="3538">
          <cell r="A3538">
            <v>73344</v>
          </cell>
          <cell r="B3538" t="str">
            <v>GRUPO GERADOR ESTACIONARIO C/ALTERNADOR 125/145KVA (CP) DIESEL 165CVEXCL OPERADOR</v>
          </cell>
          <cell r="C3538" t="str">
            <v>H</v>
          </cell>
          <cell r="D3538">
            <v>88.76</v>
          </cell>
        </row>
        <row r="3539">
          <cell r="A3539">
            <v>73345</v>
          </cell>
          <cell r="B3539" t="str">
            <v>ROLO COMPACTADOR TANDEM 5 A 10T DIESEL 58,5CV (CI) INCL OPERADOR</v>
          </cell>
          <cell r="C3539" t="str">
            <v>H</v>
          </cell>
          <cell r="D3539">
            <v>28.13</v>
          </cell>
        </row>
        <row r="3540">
          <cell r="A3540">
            <v>73347</v>
          </cell>
          <cell r="B3540" t="str">
            <v>CORTE ACO CA-50B OU CA 50-A DIAM 8,0 A 12,5MM</v>
          </cell>
          <cell r="C3540" t="str">
            <v>KG</v>
          </cell>
          <cell r="D3540">
            <v>1.67</v>
          </cell>
        </row>
        <row r="3541">
          <cell r="A3541">
            <v>73348</v>
          </cell>
          <cell r="B3541" t="str">
            <v>CUSTO HORARIO C/ DEPRECIACAO E JUROS - GUINDASTE AUTOPROPELIDO MADAL- MD 10 A 45 HP</v>
          </cell>
          <cell r="C3541" t="str">
            <v>H</v>
          </cell>
          <cell r="D3541">
            <v>29.82</v>
          </cell>
        </row>
        <row r="3542">
          <cell r="A3542">
            <v>73349</v>
          </cell>
          <cell r="B3542" t="str">
            <v>BARRA ACO CA-50B DIAM ACIMA 12,5MM</v>
          </cell>
          <cell r="C3542" t="str">
            <v>KG</v>
          </cell>
          <cell r="D3542">
            <v>4.18</v>
          </cell>
        </row>
        <row r="3543">
          <cell r="A3543">
            <v>73351</v>
          </cell>
          <cell r="B3543" t="str">
            <v>ALVENARIA TIJOLO FURADO 10X20X20CM, 1/2 VEZ, C/ ARGAMASSA DE CIM /SABRO, E JUNTAS DE 1,0CM</v>
          </cell>
          <cell r="C3543" t="str">
            <v>M2</v>
          </cell>
          <cell r="D3543">
            <v>26.89</v>
          </cell>
        </row>
        <row r="3544">
          <cell r="A3544">
            <v>73352</v>
          </cell>
          <cell r="B3544" t="str">
            <v>CUSTO HORARIO C/ DEPRECIACAO E JUROS - GUINCHO 8 T MUNCK - 640/18S/ CAMINHAO MERCEDES BENZ 1418/51 184 HP</v>
          </cell>
          <cell r="C3544" t="str">
            <v>H</v>
          </cell>
          <cell r="D3544">
            <v>7.17</v>
          </cell>
        </row>
        <row r="3545">
          <cell r="A3545">
            <v>73353</v>
          </cell>
          <cell r="B3545" t="str">
            <v>COMPACTADOR DE PNEUS AUTO-PROPULSOR DIESEL 76HP C/7 PNEUS-CI- PESO5,5/20T INCL OPERADOR</v>
          </cell>
          <cell r="C3545" t="str">
            <v>H</v>
          </cell>
          <cell r="D3545">
            <v>43.24</v>
          </cell>
        </row>
        <row r="3546">
          <cell r="A3546">
            <v>73354</v>
          </cell>
          <cell r="B3546" t="str">
            <v>MAQUINA DE JUNTAS GAS 8,25CV PART MANUAL (CI) INCL OPERADOR</v>
          </cell>
          <cell r="C3546" t="str">
            <v>H</v>
          </cell>
          <cell r="D3546">
            <v>9.5500000000000007</v>
          </cell>
        </row>
        <row r="3547">
          <cell r="A3547">
            <v>73355</v>
          </cell>
          <cell r="B3547" t="str">
            <v>ALUGUEL CAMINHAO CARROC FIXA TOCO 7,5T MOTOR DIESEL 132CV (CF) C/MOTORISTA</v>
          </cell>
          <cell r="C3547" t="str">
            <v>H</v>
          </cell>
          <cell r="D3547">
            <v>33.35</v>
          </cell>
        </row>
        <row r="3548">
          <cell r="A3548">
            <v>73356</v>
          </cell>
          <cell r="B3548" t="str">
            <v>BARRA ACO CA-50B DIAM 8,0 A 12,5MM</v>
          </cell>
          <cell r="C3548" t="str">
            <v>KG</v>
          </cell>
          <cell r="D3548">
            <v>4.3899999999999997</v>
          </cell>
        </row>
        <row r="3549">
          <cell r="A3549">
            <v>73357</v>
          </cell>
          <cell r="B3549" t="str">
            <v>ESCAV MANUAL VALA/CAVA MAT 1A CAT ATE 1,50M EXCL ESG/ESCOR(AREIA ARGILA OU PICARRA)</v>
          </cell>
          <cell r="C3549" t="str">
            <v>M3</v>
          </cell>
          <cell r="D3549">
            <v>24</v>
          </cell>
        </row>
        <row r="3550">
          <cell r="A3550">
            <v>73358</v>
          </cell>
          <cell r="B3550" t="str">
            <v>CONCRETO DOSADO 20 MPA SOMENTE MATERIAIS INCL 5% PERDAS.</v>
          </cell>
          <cell r="C3550" t="str">
            <v>M3</v>
          </cell>
          <cell r="D3550">
            <v>265.74</v>
          </cell>
        </row>
        <row r="3551">
          <cell r="A3551">
            <v>73359</v>
          </cell>
          <cell r="B3551" t="str">
            <v>CUSTO HORARIO C/ MANUTENCAO - GUINDASTE AUTOPROPELIDO MADAL -MD 10A 45 HP</v>
          </cell>
          <cell r="C3551" t="str">
            <v>H</v>
          </cell>
          <cell r="D3551">
            <v>17.48</v>
          </cell>
        </row>
        <row r="3552">
          <cell r="A3552">
            <v>73361</v>
          </cell>
          <cell r="B3552" t="str">
            <v>CONCRETO CICLOPICO C/CONC DOS RAC 10 MPA 30% PED DE MAO INCLTRANSP HORIZ C/CARRINHOS ATE 20M E COLOCACAO.</v>
          </cell>
          <cell r="C3552" t="str">
            <v>M3</v>
          </cell>
          <cell r="D3552">
            <v>275.5</v>
          </cell>
        </row>
        <row r="3553">
          <cell r="A3553">
            <v>73362</v>
          </cell>
          <cell r="B3553" t="str">
            <v>LANCAMENTO CONCRETO P/PECAS S/ARMAD PROD 7 M3/H INCL APENASTRANSP HORIZ C/CARRINHOS ATE 20M COLOCACAO ADENS E ACAB.</v>
          </cell>
          <cell r="C3553" t="str">
            <v>M3</v>
          </cell>
          <cell r="D3553">
            <v>30.07</v>
          </cell>
        </row>
        <row r="3554">
          <cell r="A3554">
            <v>73363</v>
          </cell>
          <cell r="B3554" t="str">
            <v>EMBOCO ARGAMASSA CIMENTO AREIA 1:2 E=1,5CM INCL CHAPISCO 1:3 E=9MM</v>
          </cell>
          <cell r="C3554" t="str">
            <v>M2</v>
          </cell>
          <cell r="D3554">
            <v>16.920000000000002</v>
          </cell>
        </row>
        <row r="3555">
          <cell r="A3555">
            <v>73364</v>
          </cell>
          <cell r="B3555" t="str">
            <v>TANQUE ESTACIONARIO FERLEX TAA-SERPENTINA CAP. 30.000L</v>
          </cell>
          <cell r="C3555" t="str">
            <v>CHP</v>
          </cell>
          <cell r="D3555">
            <v>401.92</v>
          </cell>
        </row>
        <row r="3556">
          <cell r="A3556">
            <v>73365</v>
          </cell>
          <cell r="B3556" t="str">
            <v>CUSTO HORARIO C/ MANUTENCAO - GUINCHO 8 T MUNCK - 640/18 S/ CAMINHAOMERCEDES BENZ 1418/51 184 HP</v>
          </cell>
          <cell r="C3556" t="str">
            <v>H</v>
          </cell>
          <cell r="D3556">
            <v>3.56</v>
          </cell>
        </row>
        <row r="3557">
          <cell r="A3557">
            <v>73366</v>
          </cell>
          <cell r="B3557" t="str">
            <v>ROLO VIBRATORIO LISO 7T AUTO-PROPULSOR DIESEL 76,5H (CI) INCL OPERADORLARG TOTAL 2,015M</v>
          </cell>
          <cell r="C3557" t="str">
            <v>H</v>
          </cell>
          <cell r="D3557">
            <v>34.9</v>
          </cell>
        </row>
        <row r="3558">
          <cell r="A3558">
            <v>73367</v>
          </cell>
          <cell r="B3558" t="str">
            <v>ROMPEDOR PNEUNATICO 32,6KG CONSUMO AR 38,8L (CI) S/OPERADOR PONTEIRAE MANGUEIRA - FREQUENCIA DE IMPACTOS 1110 IMP/MIN</v>
          </cell>
          <cell r="C3558" t="str">
            <v>H</v>
          </cell>
          <cell r="D3558">
            <v>1.93</v>
          </cell>
        </row>
        <row r="3559">
          <cell r="A3559">
            <v>73368</v>
          </cell>
          <cell r="B3559" t="str">
            <v>GUINDAUTO CAPAC 3,5T APROX 2M ALCANCE VERT 7M (CI) SOBRE CHASSI DECAMINHAO (EXCL ESTE) EXCL OPERADOR</v>
          </cell>
          <cell r="C3559" t="str">
            <v>H</v>
          </cell>
          <cell r="D3559">
            <v>16.989999999999998</v>
          </cell>
        </row>
        <row r="3560">
          <cell r="A3560">
            <v>73370</v>
          </cell>
          <cell r="B3560" t="str">
            <v>TRANSPORTE QQ NAT CAM BASCULANTE 30 KM/H 8.00 T EXCL DESPE-SA CARGA/DESC ESPERA DO CAMINHAO/SERVENTE/E OU EQUIP AUX.</v>
          </cell>
          <cell r="C3560" t="str">
            <v>T/KM</v>
          </cell>
          <cell r="D3560">
            <v>0.75</v>
          </cell>
        </row>
        <row r="3561">
          <cell r="A3561">
            <v>73371</v>
          </cell>
          <cell r="B3561" t="str">
            <v>ROLO COMPACTADOR TANDEM 5 A 10T DIESEL 58,5CV (CP) INCL OPERADOR</v>
          </cell>
          <cell r="C3561" t="str">
            <v>H</v>
          </cell>
          <cell r="D3561">
            <v>58.73</v>
          </cell>
        </row>
        <row r="3562">
          <cell r="A3562">
            <v>73372</v>
          </cell>
          <cell r="B3562" t="str">
            <v>PINHO DE TERCEIRA 1" X 12" E 1" X 9"</v>
          </cell>
          <cell r="C3562" t="str">
            <v>M2</v>
          </cell>
          <cell r="D3562">
            <v>17.02</v>
          </cell>
        </row>
        <row r="3563">
          <cell r="A3563">
            <v>73373</v>
          </cell>
          <cell r="B3563" t="str">
            <v>CUSTO HORARIO C/ MATERIAIS NA OPERACAO - GUINDASTE AUTOPROPELIDO MADAL- MD 10A 45 HP</v>
          </cell>
          <cell r="C3563" t="str">
            <v>H</v>
          </cell>
          <cell r="D3563">
            <v>18.55</v>
          </cell>
        </row>
        <row r="3564">
          <cell r="A3564">
            <v>73374</v>
          </cell>
          <cell r="B3564" t="str">
            <v>USINA PRE-MISTURADORA DE SOLOS CAPAC 350/600T/H (CF) INCL EQUIPEDE OPERACAO</v>
          </cell>
          <cell r="C3564" t="str">
            <v>H</v>
          </cell>
          <cell r="D3564">
            <v>179.38</v>
          </cell>
        </row>
        <row r="3565">
          <cell r="A3565">
            <v>73375</v>
          </cell>
          <cell r="B3565" t="str">
            <v>CORTE ACO CA-5AB OU CA 50-A DIAM ACIMA 12,5MM</v>
          </cell>
          <cell r="C3565" t="str">
            <v>KG</v>
          </cell>
          <cell r="D3565">
            <v>1.43</v>
          </cell>
        </row>
        <row r="3566">
          <cell r="A3566">
            <v>73376</v>
          </cell>
          <cell r="B3566" t="str">
            <v>CUSTO HORARIO C/ MAO-DE-OBRA NA OPERACAO DIURNA - GUINCHO 8 T MUNCK -640/18 S/ CAMINHAO MERCEDES BENZ 1418/51 184 HP</v>
          </cell>
          <cell r="C3566" t="str">
            <v>H</v>
          </cell>
          <cell r="D3566">
            <v>6.64</v>
          </cell>
        </row>
        <row r="3567">
          <cell r="A3567">
            <v>73377</v>
          </cell>
          <cell r="B3567" t="str">
            <v>VIBRO-ACABADORA ASF SOBRE ESTEIRA DIESEL 69CV (CI) C/EXTENSAO P/PAVI-MENTO - INCL OPERADOR E AUXILIAR</v>
          </cell>
          <cell r="C3567" t="str">
            <v>H</v>
          </cell>
          <cell r="D3567">
            <v>121.41</v>
          </cell>
        </row>
        <row r="3568">
          <cell r="A3568">
            <v>73378</v>
          </cell>
          <cell r="B3568" t="str">
            <v>ROMPEDOR PNEUMATICO 32,6KG CONSUMO AR 38,8L (CP) S/OPERADOR PONTEIRAE MANGUEIRA-FREQUENCIA DE IMPACTO DE 1110 IMP/MIN</v>
          </cell>
          <cell r="C3568" t="str">
            <v>H</v>
          </cell>
          <cell r="D3568">
            <v>2.67</v>
          </cell>
        </row>
        <row r="3569">
          <cell r="A3569">
            <v>73379</v>
          </cell>
          <cell r="B3569" t="str">
            <v>ESCAVADEIRA HIDR DIESEL 92CV CAPAC 0,78M3 (CP) INCL OPERADOR - COM3 BRACOS ARTICULADOS BRACO INTERMEDIARIO AJUSTAVEL EM 3 POSICOES</v>
          </cell>
          <cell r="C3569" t="str">
            <v>H</v>
          </cell>
          <cell r="D3569">
            <v>152.56</v>
          </cell>
        </row>
        <row r="3570">
          <cell r="A3570">
            <v>73380</v>
          </cell>
          <cell r="B3570" t="str">
            <v>VIBRO-ACABADORA ASF SOBRE ESTEIRA DIESEL 69CV (CP) C/EXTENSAO P/PAVI-MENTO - INCL OPERADOR E AUXILIAR</v>
          </cell>
          <cell r="C3570" t="str">
            <v>H</v>
          </cell>
          <cell r="D3570">
            <v>206.54</v>
          </cell>
        </row>
        <row r="3571">
          <cell r="A3571">
            <v>73381</v>
          </cell>
          <cell r="B3571" t="str">
            <v>CONCRETO DOSADO 25 MPA SOMENTE MATERIAIS INCL 5% PERDAS.</v>
          </cell>
          <cell r="C3571" t="str">
            <v>M3</v>
          </cell>
          <cell r="D3571">
            <v>281.41000000000003</v>
          </cell>
        </row>
        <row r="3572">
          <cell r="A3572">
            <v>73382</v>
          </cell>
          <cell r="B3572" t="str">
            <v>CUSTO HORARIO C/ MAO-DE-OBRA NA OPERACAO DIURNA - GUINDASTEAUTOPROPELIDO MADAL - MD 10A 45 HP</v>
          </cell>
          <cell r="C3572" t="str">
            <v>H</v>
          </cell>
          <cell r="D3572">
            <v>6.64</v>
          </cell>
        </row>
        <row r="3573">
          <cell r="A3573">
            <v>73383</v>
          </cell>
          <cell r="B3573" t="str">
            <v>CUSTO HORARIO C/ MATERIAIS NA OPERACAO - GUINCHO 8 T MUNCK - 640/18S/ CAMINHAO MERCEDES BENZ 1418/51 184 HP</v>
          </cell>
          <cell r="C3573" t="str">
            <v>H</v>
          </cell>
          <cell r="D3573">
            <v>70.069999999999993</v>
          </cell>
        </row>
        <row r="3574">
          <cell r="A3574">
            <v>73384</v>
          </cell>
          <cell r="B3574" t="str">
            <v>PREPARO DE CONCRETO COM MISTURA E AMASSAMENTO EM 2 BETONEIRAS 600L COMPRODUCAO DE 7M3/H EXCL MATERIAIS.</v>
          </cell>
          <cell r="C3574" t="str">
            <v>M3</v>
          </cell>
          <cell r="D3574">
            <v>24.39</v>
          </cell>
        </row>
        <row r="3575">
          <cell r="A3575">
            <v>73385</v>
          </cell>
          <cell r="B3575" t="str">
            <v>ESCAVADEIRA HIDR DIESEL 92CV CAPAC 0,78M3 (CI) INCL OPERADOR-COM3BRACOS ARTICULADOS AJUSTAVEIS EM 3 POSICOES</v>
          </cell>
          <cell r="C3575" t="str">
            <v>H</v>
          </cell>
          <cell r="D3575">
            <v>65.069999999999993</v>
          </cell>
        </row>
        <row r="3576">
          <cell r="A3576">
            <v>73386</v>
          </cell>
          <cell r="B3576" t="str">
            <v>ALUGUEL CAMINHAO BASCUL NO TOCO 4M3 DMOTOR DIESEL 85CV (CI) C/MOTORISTA</v>
          </cell>
          <cell r="C3576" t="str">
            <v>H</v>
          </cell>
          <cell r="D3576">
            <v>24.92</v>
          </cell>
        </row>
        <row r="3577">
          <cell r="A3577">
            <v>73387</v>
          </cell>
          <cell r="B3577" t="str">
            <v>GRUPO GERADOR C/POTENCIA 1450W/110V C.A OU 12V C.C. (CP) GAS 3,4HPREFRIGERADO A AR - EXCL OPERADOR</v>
          </cell>
          <cell r="C3577" t="str">
            <v>H</v>
          </cell>
          <cell r="D3577">
            <v>6.99</v>
          </cell>
        </row>
        <row r="3578">
          <cell r="A3578">
            <v>73388</v>
          </cell>
          <cell r="B3578" t="str">
            <v>COMPRESSOR AR PORTATIL/REBOCAVEL DESC 170PCM DIESEL 40CV (CP) PRESSAODE TRABALHO DE 102PSI - EXCL OPERADOR</v>
          </cell>
          <cell r="C3578" t="str">
            <v>H</v>
          </cell>
          <cell r="D3578">
            <v>44.98</v>
          </cell>
        </row>
        <row r="3579">
          <cell r="A3579">
            <v>73389</v>
          </cell>
          <cell r="B3579" t="str">
            <v>ESPALHADOR AGREG REBOCAVEL CAPAC RASA 1,3M3 PESO 860KG (CP) DIAM ROLO127MM (5") - EXCL OPERADOR</v>
          </cell>
          <cell r="C3579" t="str">
            <v>H</v>
          </cell>
          <cell r="D3579">
            <v>11.3</v>
          </cell>
        </row>
        <row r="3580">
          <cell r="A3580">
            <v>73390</v>
          </cell>
          <cell r="B3580" t="str">
            <v>COMPACTADOR DE PNEUS AUTO-PROPULSOR DIESEL 76HP C/7 PNEUS-CP -PESO5,5/20T INCL OPERADOR</v>
          </cell>
          <cell r="C3580" t="str">
            <v>H</v>
          </cell>
          <cell r="D3580">
            <v>86.48</v>
          </cell>
        </row>
        <row r="3581">
          <cell r="A3581">
            <v>73391</v>
          </cell>
          <cell r="B3581" t="str">
            <v>BARRA DE ACO CA-25 REDONDA DIAM DE 6,3 A 8,00MM (1/4 A 5/16) SEMSALIENCIA OU MOSSA</v>
          </cell>
          <cell r="C3581" t="str">
            <v>KG</v>
          </cell>
          <cell r="D3581">
            <v>4.32</v>
          </cell>
        </row>
        <row r="3582">
          <cell r="A3582">
            <v>73392</v>
          </cell>
          <cell r="B3582" t="str">
            <v>FORMA PLACAS MADEIRIT APROV 3 VEZES</v>
          </cell>
          <cell r="C3582" t="str">
            <v>M2</v>
          </cell>
          <cell r="D3582">
            <v>33.58</v>
          </cell>
        </row>
        <row r="3583">
          <cell r="A3583">
            <v>73393</v>
          </cell>
          <cell r="B3583" t="str">
            <v>CORTE ACO CA-25 DIAM 6,3 A 8,0MM</v>
          </cell>
          <cell r="C3583" t="str">
            <v>KG</v>
          </cell>
          <cell r="D3583">
            <v>1.59</v>
          </cell>
        </row>
        <row r="3584">
          <cell r="A3584">
            <v>73394</v>
          </cell>
          <cell r="B3584" t="str">
            <v>FORMA PLANA P/FUNDACAO E BALDRAME EM CHAPA RESINADA E=10 MM</v>
          </cell>
          <cell r="C3584" t="str">
            <v>M2</v>
          </cell>
          <cell r="D3584">
            <v>22.87</v>
          </cell>
        </row>
        <row r="3585">
          <cell r="A3585">
            <v>73395</v>
          </cell>
          <cell r="B3585" t="str">
            <v>GRUPO GERADOR 150 KVA- CHI</v>
          </cell>
          <cell r="C3585" t="str">
            <v>CHI</v>
          </cell>
          <cell r="D3585">
            <v>3.83</v>
          </cell>
        </row>
        <row r="3586">
          <cell r="A3586">
            <v>73396</v>
          </cell>
          <cell r="B3586" t="str">
            <v>DEGRAU DE FERRO FUNDIDO NUM 1 DE 3,0 KG</v>
          </cell>
          <cell r="C3586" t="str">
            <v>UN</v>
          </cell>
          <cell r="D3586">
            <v>32</v>
          </cell>
        </row>
        <row r="3587">
          <cell r="A3587">
            <v>73397</v>
          </cell>
          <cell r="B3587" t="str">
            <v>EMBOCO CIMENTO AREIA 1:4 ESP=1,5CM INCL CHAPISCO 1:3 E=9MM</v>
          </cell>
          <cell r="C3587" t="str">
            <v>M2</v>
          </cell>
          <cell r="D3587">
            <v>15.38</v>
          </cell>
        </row>
        <row r="3588">
          <cell r="A3588">
            <v>73398</v>
          </cell>
          <cell r="B3588" t="str">
            <v>BARRA ACO CA-25 DIAM MAIOR OU IGUAL 10MM</v>
          </cell>
          <cell r="C3588" t="str">
            <v>KG</v>
          </cell>
          <cell r="D3588">
            <v>3.83</v>
          </cell>
        </row>
        <row r="3589">
          <cell r="A3589">
            <v>73399</v>
          </cell>
          <cell r="B3589" t="str">
            <v>DEPRECIAO E JUROS - MAQUINA DE DEMARCAR FAIXAS AUTOPROP.</v>
          </cell>
          <cell r="C3589" t="str">
            <v>H</v>
          </cell>
          <cell r="D3589">
            <v>64.209999999999994</v>
          </cell>
        </row>
        <row r="3590">
          <cell r="A3590">
            <v>73400</v>
          </cell>
          <cell r="B3590" t="str">
            <v>TRATOR ESTEIRAS DIESEL APROX 200CV C/LAMINA 2500KG (CI) INCL OPERADOR</v>
          </cell>
          <cell r="C3590" t="str">
            <v>H</v>
          </cell>
          <cell r="D3590">
            <v>102.81</v>
          </cell>
        </row>
        <row r="3591">
          <cell r="A3591">
            <v>73401</v>
          </cell>
          <cell r="B3591" t="str">
            <v>COMPRESSOR AR PORTATIL/REBOCAVEL DESC 170PCM DIESEL 40CV (CF) PRESSAODE TRABALHO DE 102PSI - EXCL OPERADOR</v>
          </cell>
          <cell r="C3591" t="str">
            <v>H</v>
          </cell>
          <cell r="D3591">
            <v>11.49</v>
          </cell>
        </row>
        <row r="3592">
          <cell r="A3592">
            <v>73402</v>
          </cell>
          <cell r="B3592" t="str">
            <v>USINA PRE-MISTURADORA DE SOLOS CAPAC 350/600T/H (CP) INCL EQUIPEDE OPERACAO</v>
          </cell>
          <cell r="C3592" t="str">
            <v>H</v>
          </cell>
          <cell r="D3592">
            <v>243.18</v>
          </cell>
        </row>
        <row r="3593">
          <cell r="A3593">
            <v>73403</v>
          </cell>
          <cell r="B3593" t="str">
            <v>ALUGUEL CAMINHAO TANQUE 6000L DIESEL 132CV (CP) C/MOTORISTA</v>
          </cell>
          <cell r="C3593" t="str">
            <v>H</v>
          </cell>
          <cell r="D3593">
            <v>72.25</v>
          </cell>
        </row>
        <row r="3594">
          <cell r="A3594">
            <v>73404</v>
          </cell>
          <cell r="B3594" t="str">
            <v>FORMA MADEIRA 2 VEZES PINHO 3A ESP=2,5CM P/PECAS DE CONCRETOARMADO INCL FORN MATERIAIS E DESMOLDAGEM EXCL ESCORAMENTO.ARMADO INCL FORN MATERIAISE DESMOLDAGEM EXCL ESCORAMENTO.</v>
          </cell>
          <cell r="C3594" t="str">
            <v>M2</v>
          </cell>
          <cell r="D3594">
            <v>30.02</v>
          </cell>
        </row>
        <row r="3595">
          <cell r="A3595">
            <v>73405</v>
          </cell>
          <cell r="B3595" t="str">
            <v>CUSTO HORARIO PRODUTIVO DIURNO-RETRO-ESCAVADEIRA SOBRE RODAS - CASE580 H - 74 HP</v>
          </cell>
          <cell r="C3595" t="str">
            <v>CHP</v>
          </cell>
          <cell r="D3595">
            <v>88.64</v>
          </cell>
        </row>
        <row r="3596">
          <cell r="A3596">
            <v>73406</v>
          </cell>
          <cell r="B3596" t="str">
            <v>CONCRETO FCK= 15,0 MPA ( 1: 2,5:3) , INCLUIDO PREPARO MECANICO, LANÇAMENTO E ADENSAMENTO.</v>
          </cell>
          <cell r="C3596" t="str">
            <v>M3</v>
          </cell>
          <cell r="D3596">
            <v>352.83</v>
          </cell>
        </row>
        <row r="3597">
          <cell r="A3597">
            <v>73407</v>
          </cell>
          <cell r="B3597" t="str">
            <v>JUROS/CAMINHAO CARROCERIA FIXA FORD F-12000 - 142CV</v>
          </cell>
          <cell r="C3597" t="str">
            <v>H</v>
          </cell>
          <cell r="D3597">
            <v>5.03</v>
          </cell>
        </row>
        <row r="3598">
          <cell r="A3598">
            <v>73408</v>
          </cell>
          <cell r="B3598" t="str">
            <v>DISTRIBUIDOR DE AGREGADOS AUTOPROPELIDO, CAP 3 M3, A DIESEL, 6 CC, 140CV</v>
          </cell>
          <cell r="C3598" t="str">
            <v>CHP</v>
          </cell>
          <cell r="D3598">
            <v>197.12</v>
          </cell>
        </row>
        <row r="3599">
          <cell r="A3599">
            <v>73409</v>
          </cell>
          <cell r="B3599" t="str">
            <v>CARGA 200T/DIA 8H/DESC C/PA CARREG CAP 1.5M3/CAM BASC CAP 8TDIESEL INCL TEMPO ESPERA/MANOBRA/CARGA/DESC P/CAMINHAO/TEMPOESPERA/OPERACAO P/PA-CARREGADEIRA</v>
          </cell>
          <cell r="C3599" t="str">
            <v>T</v>
          </cell>
          <cell r="D3599">
            <v>3.38</v>
          </cell>
        </row>
        <row r="3600">
          <cell r="A3600">
            <v>73410</v>
          </cell>
          <cell r="B3600" t="str">
            <v>FORMA PLANA P/VIGA, PILAR E PAREDE EM CHAPA RESINADA E= 10 MM</v>
          </cell>
          <cell r="C3600" t="str">
            <v>M2</v>
          </cell>
          <cell r="D3600">
            <v>36.130000000000003</v>
          </cell>
        </row>
        <row r="3601">
          <cell r="A3601">
            <v>73411</v>
          </cell>
          <cell r="B3601" t="str">
            <v>CUSTOS C/MAO-DE-OBRA OPERACAO- MAQUINA DE DEMARCAR FAIXAS</v>
          </cell>
          <cell r="C3601" t="str">
            <v>H</v>
          </cell>
          <cell r="D3601">
            <v>7.43</v>
          </cell>
        </row>
        <row r="3602">
          <cell r="A3602">
            <v>73412</v>
          </cell>
          <cell r="B3602" t="str">
            <v>CUSTO HORARIO PRODUTIVO DIURNO - COMPRESSOR ATLAS COPCO - XA80 170 PCM80 HP</v>
          </cell>
          <cell r="C3602" t="str">
            <v>CHP</v>
          </cell>
          <cell r="D3602">
            <v>52.85</v>
          </cell>
        </row>
        <row r="3603">
          <cell r="A3603">
            <v>73413</v>
          </cell>
          <cell r="B3603" t="str">
            <v>ESCAVACAO MEC.VALA N ESCOR ATE 1,5M C/RETRO MAT 1A COM REDUTOR (PEDRAS/INST PREDIAIS/OUTROS REDUT PRODUT OU CAVAS FUNDACAO) - EXCL. ESGOTAMENTO</v>
          </cell>
          <cell r="C3603" t="str">
            <v>M3</v>
          </cell>
          <cell r="D3603">
            <v>11.74</v>
          </cell>
        </row>
        <row r="3604">
          <cell r="A3604">
            <v>73414</v>
          </cell>
          <cell r="B3604" t="str">
            <v>ROLO VIBRATORIO LISO 7T AUTO-PROPULSOR DIESEL 76,5H (CP) INCL OPERADORLARGURA TOTAL 2,015M</v>
          </cell>
          <cell r="C3604" t="str">
            <v>H</v>
          </cell>
          <cell r="D3604">
            <v>74.23</v>
          </cell>
        </row>
        <row r="3605">
          <cell r="A3605">
            <v>73415</v>
          </cell>
          <cell r="B3605" t="str">
            <v>PINTURA DE SUPERFICIE COM LATEX</v>
          </cell>
          <cell r="C3605" t="str">
            <v>M2</v>
          </cell>
          <cell r="D3605">
            <v>4.97</v>
          </cell>
        </row>
        <row r="3606">
          <cell r="A3606">
            <v>73416</v>
          </cell>
          <cell r="B3606" t="str">
            <v>CUSTOS C/MATERIAL NA OPERACAO/CAMINHAO CARROCERIA FIXA FORD F-12000 -142HP</v>
          </cell>
          <cell r="C3606" t="str">
            <v>H</v>
          </cell>
          <cell r="D3606">
            <v>58.53</v>
          </cell>
        </row>
        <row r="3607">
          <cell r="A3607">
            <v>73417</v>
          </cell>
          <cell r="B3607" t="str">
            <v>GRUPO GERADOR 150 KVA- CHP</v>
          </cell>
          <cell r="C3607" t="str">
            <v>CHP</v>
          </cell>
          <cell r="D3607">
            <v>79.38</v>
          </cell>
        </row>
        <row r="3608">
          <cell r="A3608">
            <v>73418</v>
          </cell>
          <cell r="B3608" t="str">
            <v>ALVENARIA P/CX ENTERR ATE 0,80M C/BL CONC 10X20X40CM C/ARGAMASSA 1:4CIMENTO E AREIA E CONCRETO 20MPA P/ENCHIMENTO DOS FUROS.</v>
          </cell>
          <cell r="C3608" t="str">
            <v>M2</v>
          </cell>
          <cell r="D3608">
            <v>41.51</v>
          </cell>
        </row>
        <row r="3609">
          <cell r="A3609">
            <v>73419</v>
          </cell>
          <cell r="B3609" t="str">
            <v>USINA P/MISTURA BETUM ALTA CLASSE A QUENTE CAPAC 60/90T/H-CP INCLEQUIPE DE OPERACAO</v>
          </cell>
          <cell r="C3609" t="str">
            <v>H</v>
          </cell>
          <cell r="D3609">
            <v>1198.73</v>
          </cell>
        </row>
        <row r="3610">
          <cell r="A3610">
            <v>73420</v>
          </cell>
          <cell r="B3610" t="str">
            <v>LANCAMENTO CONCRETO P/PECAS S/ARMAD PROD 2 M3/H INCL APENASTRANSP HORIZ C/CARRINHOS ATE 20M COLOCACAO ADENS E ACAB.</v>
          </cell>
          <cell r="C3610" t="str">
            <v>M3</v>
          </cell>
          <cell r="D3610">
            <v>30.46</v>
          </cell>
        </row>
        <row r="3611">
          <cell r="A3611">
            <v>73421</v>
          </cell>
          <cell r="B3611" t="str">
            <v>CUSTO HORARIO C/DEPRECIACAO E JUROS - MOTONIVELADORA CATERPILLAR 120 G125 HP</v>
          </cell>
          <cell r="C3611" t="str">
            <v>H</v>
          </cell>
          <cell r="D3611">
            <v>48.29</v>
          </cell>
        </row>
        <row r="3612">
          <cell r="A3612">
            <v>73422</v>
          </cell>
          <cell r="B3612" t="str">
            <v>FORMA MADEIRA 1 VEZ PINHO 3A ESP=2,5CM P/PECAS DE CONCRETOARMADO INCL FORN MATERIAIS E DESMOLDAGEM EXCL ESCORAMENTO.</v>
          </cell>
          <cell r="C3612" t="str">
            <v>M2</v>
          </cell>
          <cell r="D3612">
            <v>42.78</v>
          </cell>
        </row>
        <row r="3613">
          <cell r="A3613">
            <v>73423</v>
          </cell>
          <cell r="B3613" t="str">
            <v>ALVENARIA TIJOLO MACICO 7X10X20CM CIM/SB/AR 1:2:2 PROF=80A160CM 1 VEZP/CAIXAS ENTERRADAS</v>
          </cell>
          <cell r="C3613" t="str">
            <v>M2</v>
          </cell>
          <cell r="D3613">
            <v>106.48</v>
          </cell>
        </row>
        <row r="3614">
          <cell r="A3614">
            <v>73424</v>
          </cell>
          <cell r="B3614" t="str">
            <v>ESCAV MANUAL VALA/CAVA MAT 1A CAT 3 A 4,5M EXCL ESG/ESCOR</v>
          </cell>
          <cell r="C3614" t="str">
            <v>M3</v>
          </cell>
          <cell r="D3614">
            <v>41.14</v>
          </cell>
        </row>
        <row r="3615">
          <cell r="A3615">
            <v>73425</v>
          </cell>
          <cell r="B3615" t="str">
            <v>CUSTO HORARIO COM DEPRECIACAO E JUROS - TRATOR DE ESTEIRAS CATERPILLARD6D PS - 163 6A - 140 HP</v>
          </cell>
          <cell r="C3615" t="str">
            <v>H</v>
          </cell>
          <cell r="D3615">
            <v>69.14</v>
          </cell>
        </row>
        <row r="3616">
          <cell r="A3616">
            <v>73426</v>
          </cell>
          <cell r="B3616" t="str">
            <v>PERFURACAO MANUAL DIAMETRO 20 CM (5 TF)</v>
          </cell>
          <cell r="C3616" t="str">
            <v>M</v>
          </cell>
          <cell r="D3616">
            <v>36.36</v>
          </cell>
        </row>
        <row r="3617">
          <cell r="A3617">
            <v>73427</v>
          </cell>
          <cell r="B3617" t="str">
            <v>BOMBA C/MOTOR A GASOLINA AUTOESCORVANTE PARA AGUA SUJA - 3/4 HPDEPRECIACAO E JUROS</v>
          </cell>
          <cell r="C3617" t="str">
            <v>H</v>
          </cell>
          <cell r="D3617">
            <v>0.37</v>
          </cell>
        </row>
        <row r="3618">
          <cell r="A3618">
            <v>73428</v>
          </cell>
          <cell r="B3618" t="str">
            <v>CUSTO HORARIO PRODUTIVO DIURNO - MARTELETE OU ROMPEDOR ATLAS COPCO -TEX 31</v>
          </cell>
          <cell r="C3618" t="str">
            <v>CHP</v>
          </cell>
          <cell r="D3618">
            <v>13.14</v>
          </cell>
        </row>
        <row r="3619">
          <cell r="A3619">
            <v>73429</v>
          </cell>
          <cell r="B3619" t="str">
            <v>ALUGUEL CAMINHAO TANQUE 6.000L DIESEL 132CV (CI) C/MOTORISTA</v>
          </cell>
          <cell r="C3619" t="str">
            <v>H</v>
          </cell>
          <cell r="D3619">
            <v>23.44</v>
          </cell>
        </row>
        <row r="3620">
          <cell r="A3620">
            <v>73430</v>
          </cell>
          <cell r="B3620" t="str">
            <v>ESCAVACAO MEC. VALA N ESCOR MAT 1A C/RETRO ENTRE 1,5 E 3M C/ REDUTOR (PEDRAS/INST PREDIAIS/OUTROS REDUT.PRODUTIV OU CAVAS FUNDACAO ) - EXCL.ESGOTAMENTO.</v>
          </cell>
          <cell r="C3620" t="str">
            <v>M3</v>
          </cell>
          <cell r="D3620">
            <v>14.28</v>
          </cell>
        </row>
        <row r="3621">
          <cell r="A3621">
            <v>73431</v>
          </cell>
          <cell r="B3621" t="str">
            <v>PINHO TERCEIRA 2,5X10CM</v>
          </cell>
          <cell r="C3621" t="str">
            <v>M</v>
          </cell>
          <cell r="D3621">
            <v>1.75</v>
          </cell>
        </row>
        <row r="3622">
          <cell r="A3622">
            <v>73432</v>
          </cell>
          <cell r="B3622" t="str">
            <v>CHP - BETONEIRA CAPAC. 320 L, MOTOR DIESEL 6 HP, ALFA 320 OU SIMILAR</v>
          </cell>
          <cell r="C3622" t="str">
            <v>H</v>
          </cell>
          <cell r="D3622">
            <v>13.15</v>
          </cell>
        </row>
        <row r="3623">
          <cell r="A3623">
            <v>73433</v>
          </cell>
          <cell r="B3623" t="str">
            <v>DEPRECIACAO/CAMINHAO CARROCERIA FIXA FORD F-12000 CHASSI 194" - 142CV</v>
          </cell>
          <cell r="C3623" t="str">
            <v>H</v>
          </cell>
          <cell r="D3623">
            <v>13.31</v>
          </cell>
        </row>
        <row r="3624">
          <cell r="A3624">
            <v>73434</v>
          </cell>
          <cell r="B3624" t="str">
            <v>CUSTO HORARIO COM MANUTENCAO - TRATOR DE ESTEIRAS CATERPILLARD6D PS - 163 6A - 140 HP</v>
          </cell>
          <cell r="C3624" t="str">
            <v>H</v>
          </cell>
          <cell r="D3624">
            <v>39.020000000000003</v>
          </cell>
        </row>
        <row r="3625">
          <cell r="A3625">
            <v>73435</v>
          </cell>
          <cell r="B3625" t="str">
            <v>MANUTENCAO - MAQUINA DE DEMARCAR FAIXAS AUTOPROP.</v>
          </cell>
          <cell r="C3625" t="str">
            <v>H</v>
          </cell>
          <cell r="D3625">
            <v>44.01</v>
          </cell>
        </row>
        <row r="3626">
          <cell r="A3626">
            <v>73436</v>
          </cell>
          <cell r="B3626" t="str">
            <v>ROLO COMPACTADOR VIBRATORIO PE DE CARNEIRO PARA SOLOS, POTENCIA 80HP,PESO MÁXIMO OPERACIONAL 8,8T</v>
          </cell>
          <cell r="C3626" t="str">
            <v>CHP</v>
          </cell>
          <cell r="D3626">
            <v>134.47999999999999</v>
          </cell>
        </row>
        <row r="3627">
          <cell r="A3627">
            <v>73437</v>
          </cell>
          <cell r="B3627" t="str">
            <v>SERRA CIRCULAR MAKITA 5900B 7` 2,3HP - CHP</v>
          </cell>
          <cell r="C3627" t="str">
            <v>H</v>
          </cell>
          <cell r="D3627">
            <v>11.19</v>
          </cell>
        </row>
        <row r="3628">
          <cell r="A3628">
            <v>73438</v>
          </cell>
          <cell r="B3628" t="str">
            <v>ESCAVACAO MANUAL VALA/CAVA ENTRE 6,00 E 7,50M PROF EM MAT 1ACAT (AREIA ARGILA OU PICARRA) EXCL ESCORAMENTO E ESGOTAMENTO.</v>
          </cell>
          <cell r="C3628" t="str">
            <v>M3</v>
          </cell>
          <cell r="D3628">
            <v>68.569999999999993</v>
          </cell>
        </row>
        <row r="3629">
          <cell r="A3629">
            <v>73439</v>
          </cell>
          <cell r="B3629" t="str">
            <v>MOTO BOMBA SOBRE RODAS GAS DE 10,5CV A 3600RPM (CI) C/BOMBA CENTRIFUGAAUTO-ESCORVANTE DE ROTOR ABERTO BOCAIS DE 3" - EXCL OPERADOR</v>
          </cell>
          <cell r="C3629" t="str">
            <v>H</v>
          </cell>
          <cell r="D3629">
            <v>3.25</v>
          </cell>
        </row>
        <row r="3630">
          <cell r="A3630">
            <v>73440</v>
          </cell>
          <cell r="B3630" t="str">
            <v>USINA DOSADOR/MISTURADOR AGREG CONCR C/SILO CIM P/50T (CI) INCLMAO-DE-OBRA P/ALIMENTACAO E OPERACAO DA CENTRAL</v>
          </cell>
          <cell r="C3630" t="str">
            <v>H</v>
          </cell>
          <cell r="D3630">
            <v>108.12</v>
          </cell>
        </row>
        <row r="3631">
          <cell r="A3631">
            <v>73441</v>
          </cell>
          <cell r="B3631" t="str">
            <v>USINA DOSADORA/MIST AGREG CONCR C/SILO CIM P/50T (CP) INCL MAO-DE-OBRAP/ALIMENTACAO E OPER</v>
          </cell>
          <cell r="C3631" t="str">
            <v>H</v>
          </cell>
          <cell r="D3631">
            <v>150.41</v>
          </cell>
        </row>
        <row r="3632">
          <cell r="A3632">
            <v>73443</v>
          </cell>
          <cell r="B3632" t="str">
            <v>CUSTO HORARIO C/MANUTENCAO - MOTONIVELADORA CATERPILLAR 120 G - 125 HP</v>
          </cell>
          <cell r="C3632" t="str">
            <v>H</v>
          </cell>
          <cell r="D3632">
            <v>36.96</v>
          </cell>
        </row>
        <row r="3633">
          <cell r="A3633">
            <v>73444</v>
          </cell>
          <cell r="B3633" t="str">
            <v>PREPARO DE CONCRETO COM MISTURA E AMASSAMENTO EM 1 BETONEIRA 320L COMPRODUCAO DE 2M3/H, EXCLUSIVE MATERIAIS.</v>
          </cell>
          <cell r="C3633" t="str">
            <v>M3</v>
          </cell>
          <cell r="D3633">
            <v>34.92</v>
          </cell>
        </row>
        <row r="3634">
          <cell r="A3634">
            <v>73445</v>
          </cell>
          <cell r="B3634" t="str">
            <v>CAIACAO INT OU EXT SOBRE REVESTIMENTO LISO C/ADOCAO DE FIXADOR COMCOM DUAS DEMAOS</v>
          </cell>
          <cell r="C3634" t="str">
            <v>M2</v>
          </cell>
          <cell r="D3634">
            <v>3.67</v>
          </cell>
        </row>
        <row r="3635">
          <cell r="A3635">
            <v>73446</v>
          </cell>
          <cell r="B3635" t="str">
            <v>PINTURA DE SUPERFICIE C/TINTA GRAFITE</v>
          </cell>
          <cell r="C3635" t="str">
            <v>M2</v>
          </cell>
          <cell r="D3635">
            <v>9.51</v>
          </cell>
        </row>
        <row r="3636">
          <cell r="A3636">
            <v>73447</v>
          </cell>
          <cell r="B3636" t="str">
            <v>ESCAVACAO MANUAL DE VALAS EM TERRA COMPACTA, PROF. 2 M &lt; H &lt;= 3 M</v>
          </cell>
          <cell r="C3636" t="str">
            <v>M3</v>
          </cell>
          <cell r="D3636">
            <v>23.66</v>
          </cell>
        </row>
        <row r="3637">
          <cell r="A3637">
            <v>73448</v>
          </cell>
          <cell r="B3637" t="str">
            <v>BOMBA C/MOTOR A GASOLINA AUTOESCORVANTE PARA AGUA SUJA - 3/4 HPMANUTENCAO</v>
          </cell>
          <cell r="C3637" t="str">
            <v>H</v>
          </cell>
          <cell r="D3637">
            <v>0.15</v>
          </cell>
        </row>
        <row r="3638">
          <cell r="A3638">
            <v>73449</v>
          </cell>
          <cell r="B3638" t="str">
            <v>ARGAMASSA CIMENTO/AREIA 1:4 - PREPARO MANUAL - P</v>
          </cell>
          <cell r="C3638" t="str">
            <v>M3</v>
          </cell>
          <cell r="D3638">
            <v>283.04000000000002</v>
          </cell>
        </row>
        <row r="3639">
          <cell r="A3639">
            <v>73450</v>
          </cell>
          <cell r="B3639" t="str">
            <v>CUSTO HORARIO IMPRODUTIVO DIURNO - MARTELETE OU ROMPEDOR ATLAS COPCO -TEX 31</v>
          </cell>
          <cell r="C3639" t="str">
            <v>CHI</v>
          </cell>
          <cell r="D3639">
            <v>11.08</v>
          </cell>
        </row>
        <row r="3640">
          <cell r="A3640">
            <v>73451</v>
          </cell>
          <cell r="B3640" t="str">
            <v>TRATOR ESTEIRAS DIESEL APROX 200CV C/LAMINA 2500KG (CUSTO PRODUTIVO) INCL OPERADOR</v>
          </cell>
          <cell r="C3640" t="str">
            <v>H</v>
          </cell>
          <cell r="D3640">
            <v>254.81</v>
          </cell>
        </row>
        <row r="3641">
          <cell r="A3641">
            <v>73452</v>
          </cell>
          <cell r="B3641" t="str">
            <v>MOTONIVELADORA MOTOR DIESEL 125CV INCL OPERADOR (CP)</v>
          </cell>
          <cell r="C3641" t="str">
            <v>H</v>
          </cell>
          <cell r="D3641">
            <v>181.69</v>
          </cell>
        </row>
        <row r="3642">
          <cell r="A3642">
            <v>73453</v>
          </cell>
          <cell r="B3642" t="str">
            <v>TRATOR DE PNEUS MOTOR DIESEL 61CV INCL OPERADOR (CP)</v>
          </cell>
          <cell r="C3642" t="str">
            <v>H</v>
          </cell>
          <cell r="D3642">
            <v>45.84</v>
          </cell>
        </row>
        <row r="3643">
          <cell r="A3643">
            <v>73454</v>
          </cell>
          <cell r="B3643" t="str">
            <v>ALUGUEL CAMINHAO CARROC FIXA TOCO 7,5T MOTOR DIESEL 132CV(CP) C/MOTORISTA</v>
          </cell>
          <cell r="C3643" t="str">
            <v>H</v>
          </cell>
          <cell r="D3643">
            <v>76.959999999999994</v>
          </cell>
        </row>
        <row r="3644">
          <cell r="A3644">
            <v>73455</v>
          </cell>
          <cell r="B3644" t="str">
            <v>ARGAMASSA CIMENTO/AREIA 1:4 - PREPARO MECANICO</v>
          </cell>
          <cell r="C3644" t="str">
            <v>M3</v>
          </cell>
          <cell r="D3644">
            <v>256.81</v>
          </cell>
        </row>
        <row r="3645">
          <cell r="A3645">
            <v>73456</v>
          </cell>
          <cell r="B3645" t="str">
            <v>MANUTENCAO/CAMINHAO CARROCERIA FIXA FORD F-12000 - 142CV</v>
          </cell>
          <cell r="C3645" t="str">
            <v>H</v>
          </cell>
          <cell r="D3645">
            <v>10.66</v>
          </cell>
        </row>
        <row r="3646">
          <cell r="A3646">
            <v>73457</v>
          </cell>
          <cell r="B3646" t="str">
            <v>CUSTO HORARIO C/MATERIAIS NA OPERACAO - MOTONIVELADORA CATERPILLAR120G - 125 HP</v>
          </cell>
          <cell r="C3646" t="str">
            <v>H</v>
          </cell>
          <cell r="D3646">
            <v>57.71</v>
          </cell>
        </row>
        <row r="3647">
          <cell r="A3647">
            <v>73458</v>
          </cell>
          <cell r="B3647" t="str">
            <v>CUSTO HORARIO COM MATERIAIS NA OPERACAO - TRATOR DE ESTEIRASCATERPILLAR D6D PS - 163 6A - 140 HP</v>
          </cell>
          <cell r="C3647" t="str">
            <v>H</v>
          </cell>
          <cell r="D3647">
            <v>57.71</v>
          </cell>
        </row>
        <row r="3648">
          <cell r="A3648">
            <v>73459</v>
          </cell>
          <cell r="B3648" t="str">
            <v>CUSTOS C/MATERIAL OPERCAO -MAQUINA DE DEMARCAR FAIXAS AUTO</v>
          </cell>
          <cell r="C3648" t="str">
            <v>H</v>
          </cell>
          <cell r="D3648">
            <v>12.37</v>
          </cell>
        </row>
        <row r="3649">
          <cell r="A3649">
            <v>73460</v>
          </cell>
          <cell r="B3649" t="str">
            <v>MACARANDUBA APARELHADA 3" X 4.1/2"</v>
          </cell>
          <cell r="C3649" t="str">
            <v>M</v>
          </cell>
          <cell r="D3649">
            <v>15.66</v>
          </cell>
        </row>
        <row r="3650">
          <cell r="A3650">
            <v>73461</v>
          </cell>
          <cell r="B3650" t="str">
            <v>LANCAMENTO CONCRETO P/PECAS S/ARMAD PR 3.5 M3/H INCL APENASTRANSP HORIZ C/CARRINHOS ATE 20M COLOCACAO ADENS E ACAB.</v>
          </cell>
          <cell r="C3650" t="str">
            <v>M3</v>
          </cell>
          <cell r="D3650">
            <v>30.22</v>
          </cell>
        </row>
        <row r="3651">
          <cell r="A3651">
            <v>73462</v>
          </cell>
          <cell r="B3651" t="str">
            <v>LANCAMENTO CONCRETO P/PECAS S/ARMAD PROD 2 M3/H INCL TRANSP HORIZ C/CARRINHOS ATE 20M VERT C/TORRE ATE 10M GUINCHO COLOCACAO ADENS E ACAB.</v>
          </cell>
          <cell r="C3651" t="str">
            <v>M3</v>
          </cell>
          <cell r="D3651">
            <v>44.64</v>
          </cell>
        </row>
        <row r="3652">
          <cell r="A3652">
            <v>73463</v>
          </cell>
          <cell r="B3652" t="str">
            <v>MOTO BOMBA SOBRE RODAS GAS DE 10,5CV A 3600RPM (CP) C/BOMBA CENTRIFUGAAUTO-ESCORVANTE DE ROTOR ABERTO BOCAIS DE 3" - EXCL OPERADOR</v>
          </cell>
          <cell r="C3652" t="str">
            <v>H</v>
          </cell>
          <cell r="D3652">
            <v>17.03</v>
          </cell>
        </row>
        <row r="3653">
          <cell r="A3653">
            <v>73464</v>
          </cell>
          <cell r="B3653" t="str">
            <v>CHP MAQUINA PROJETORA DE CONCRETO</v>
          </cell>
          <cell r="C3653" t="str">
            <v>H</v>
          </cell>
          <cell r="D3653">
            <v>13.15</v>
          </cell>
        </row>
        <row r="3654">
          <cell r="A3654">
            <v>73465</v>
          </cell>
          <cell r="B3654" t="str">
            <v>PISO CIMENTADO E=1,5CM C/ARGAMASSA 1:3 CIMENTO AREIA ALISADO COLHERSOBRE BASE EXISTENTE.</v>
          </cell>
          <cell r="C3654" t="str">
            <v>M2</v>
          </cell>
          <cell r="D3654">
            <v>16.71</v>
          </cell>
        </row>
        <row r="3655">
          <cell r="A3655">
            <v>73466</v>
          </cell>
          <cell r="B3655" t="str">
            <v>ESCORAMENTO FORMAS 1,50 A 5,00M APROV 2 VEZES</v>
          </cell>
          <cell r="C3655" t="str">
            <v>M2</v>
          </cell>
          <cell r="D3655">
            <v>18.760000000000002</v>
          </cell>
        </row>
        <row r="3656">
          <cell r="A3656">
            <v>73467</v>
          </cell>
          <cell r="B3656" t="str">
            <v>CUSTO HORARIO PRODUTIVO DIURNO - CAMINHAO CARROCERIA MERCEDES BENZ -1418/48 184 HP</v>
          </cell>
          <cell r="C3656" t="str">
            <v>CHP</v>
          </cell>
          <cell r="D3656">
            <v>106.93</v>
          </cell>
        </row>
        <row r="3657">
          <cell r="A3657">
            <v>73468</v>
          </cell>
          <cell r="B3657" t="str">
            <v>ARGAMASSA CIMENTO/AREIA 1:3 - PREPARO MECANICO</v>
          </cell>
          <cell r="C3657" t="str">
            <v>M3</v>
          </cell>
          <cell r="D3657">
            <v>281.98</v>
          </cell>
        </row>
        <row r="3658">
          <cell r="A3658">
            <v>73469</v>
          </cell>
          <cell r="B3658" t="str">
            <v>BOMBA C/MOTOR A GASOLINA AUTOESCORVANTE PARA AGUA SUJA - 3/4 HPMATERIAIS - OPERACAO</v>
          </cell>
          <cell r="C3658" t="str">
            <v>H</v>
          </cell>
          <cell r="D3658">
            <v>3.33</v>
          </cell>
        </row>
        <row r="3659">
          <cell r="A3659">
            <v>73470</v>
          </cell>
          <cell r="B3659" t="str">
            <v>AREIA PENEIRADA - PREPARO MANUAL - P</v>
          </cell>
          <cell r="C3659" t="str">
            <v>M3</v>
          </cell>
          <cell r="D3659">
            <v>222.36</v>
          </cell>
        </row>
        <row r="3660">
          <cell r="A3660">
            <v>73471</v>
          </cell>
          <cell r="B3660" t="str">
            <v>ARGAMASSA CIMENTO/AREIA 1:3 - PREPARO MANUAL - P</v>
          </cell>
          <cell r="C3660" t="str">
            <v>M3</v>
          </cell>
          <cell r="D3660">
            <v>328.62</v>
          </cell>
        </row>
        <row r="3661">
          <cell r="A3661">
            <v>73472</v>
          </cell>
          <cell r="B3661" t="str">
            <v>CUSTO HORARIO IMPRODUTIVO DIURNO - COMPRESSOR ATLAS COPCO - XA80 170PCM 80 HP</v>
          </cell>
          <cell r="C3661" t="str">
            <v>CHI</v>
          </cell>
          <cell r="D3661">
            <v>17.46</v>
          </cell>
        </row>
        <row r="3662">
          <cell r="A3662">
            <v>73473</v>
          </cell>
          <cell r="B3662" t="str">
            <v>VASSOURA MEC REBOCAVEL LARG DE TRAB 2,44M (CI) EXCL OPERADOR</v>
          </cell>
          <cell r="C3662" t="str">
            <v>H</v>
          </cell>
          <cell r="D3662">
            <v>6.48</v>
          </cell>
        </row>
        <row r="3663">
          <cell r="A3663">
            <v>73474</v>
          </cell>
          <cell r="B3663" t="str">
            <v>ALUGUEL CAMINHAO CARROC FIXA TOCO 7,5T MOTOR DIESEL 132CV (CI) C/MOTORISTA</v>
          </cell>
          <cell r="C3663" t="str">
            <v>H</v>
          </cell>
          <cell r="D3663">
            <v>27.45</v>
          </cell>
        </row>
        <row r="3664">
          <cell r="A3664">
            <v>73475</v>
          </cell>
          <cell r="B3664" t="str">
            <v>TACO DE ALVENARIA (2,5X10X20)CM</v>
          </cell>
          <cell r="C3664" t="str">
            <v>UN</v>
          </cell>
          <cell r="D3664">
            <v>0.39</v>
          </cell>
        </row>
        <row r="3665">
          <cell r="A3665">
            <v>73476</v>
          </cell>
          <cell r="B3665" t="str">
            <v>MOTONIVELADORA MOTOR DIESEL 125CV INCL OPERADOR (CI)</v>
          </cell>
          <cell r="C3665" t="str">
            <v>H</v>
          </cell>
          <cell r="D3665">
            <v>80.099999999999994</v>
          </cell>
        </row>
        <row r="3666">
          <cell r="A3666">
            <v>73477</v>
          </cell>
          <cell r="B3666" t="str">
            <v>MAQUINA DE SOLDA A ARCO 375A DIESEL 33CV (CP) EXCL OPERADOR</v>
          </cell>
          <cell r="C3666" t="str">
            <v>H</v>
          </cell>
          <cell r="D3666">
            <v>33.21</v>
          </cell>
        </row>
        <row r="3667">
          <cell r="A3667">
            <v>73478</v>
          </cell>
          <cell r="B3667" t="str">
            <v>MAQUINA DE JUNTAS GAS 8,25CV PART MANUAL (CP) INCL OPERADOR</v>
          </cell>
          <cell r="C3667" t="str">
            <v>H</v>
          </cell>
          <cell r="D3667">
            <v>67.44</v>
          </cell>
        </row>
        <row r="3668">
          <cell r="A3668">
            <v>73479</v>
          </cell>
          <cell r="B3668" t="str">
            <v>DISTRIBUIDOR BETUME SOB PRESSAO GAS (CP) SOBRE CHASSIS CAMINHAO -INCL ESTE C/MOTORISTA</v>
          </cell>
          <cell r="C3668" t="str">
            <v>H</v>
          </cell>
          <cell r="D3668">
            <v>151.91999999999999</v>
          </cell>
        </row>
        <row r="3669">
          <cell r="A3669">
            <v>73480</v>
          </cell>
          <cell r="B3669" t="str">
            <v>CUSTO HORARIO PRODUTIVO - GUINDASTE MUNK 640/18 - 8T S/CAMINHAO MERCE-DES BENZ 1418/51 - 184 HP</v>
          </cell>
          <cell r="C3669" t="str">
            <v>H</v>
          </cell>
          <cell r="D3669">
            <v>94.25</v>
          </cell>
        </row>
        <row r="3670">
          <cell r="A3670">
            <v>73481</v>
          </cell>
          <cell r="B3670" t="str">
            <v>ESCAVACAO MANUAL DE VALAS EM TERRA COMPACTA, PROF. DE 0 M &lt; H &lt;= 1 M</v>
          </cell>
          <cell r="C3670" t="str">
            <v>M3</v>
          </cell>
          <cell r="D3670">
            <v>17.489999999999998</v>
          </cell>
        </row>
        <row r="3671">
          <cell r="A3671">
            <v>73482</v>
          </cell>
          <cell r="B3671" t="str">
            <v>ARGAMASSA DE CIMENTO E AREIA MEDIA NÃO PENEIRADA, NO TRACO 1:3 – PREPARO MANUAL</v>
          </cell>
          <cell r="C3671" t="str">
            <v>M3</v>
          </cell>
          <cell r="D3671">
            <v>315.22000000000003</v>
          </cell>
        </row>
        <row r="3672">
          <cell r="A3672">
            <v>73483</v>
          </cell>
          <cell r="B3672" t="str">
            <v>CUSTOS C/MAO-DE-OBRA NA OPERACAO/CAMINHAO CARROCERIA FIXA FORD F-12000- 142HP</v>
          </cell>
          <cell r="C3672" t="str">
            <v>H</v>
          </cell>
          <cell r="D3672">
            <v>8.43</v>
          </cell>
        </row>
        <row r="3673">
          <cell r="A3673">
            <v>73484</v>
          </cell>
          <cell r="B3673" t="str">
            <v>CUSTO HORARIO C/MAO-DE-OBRA NA OPERACAO - MOTONIVELADORA CATERPILLAR120G - 125 HP</v>
          </cell>
          <cell r="C3673" t="str">
            <v>H</v>
          </cell>
          <cell r="D3673">
            <v>6.88</v>
          </cell>
        </row>
        <row r="3674">
          <cell r="A3674">
            <v>73485</v>
          </cell>
          <cell r="B3674" t="str">
            <v>CUSTO HORARIO COM MAO-DE-OBRA NA OPERACAO DIURNA - TRATOR DE ESTEIRASCATERPILLAR D6D PS - 163 6A - 140 HP</v>
          </cell>
          <cell r="C3674" t="str">
            <v>H</v>
          </cell>
          <cell r="D3674">
            <v>7.34</v>
          </cell>
        </row>
        <row r="3675">
          <cell r="A3675">
            <v>73486</v>
          </cell>
          <cell r="B3675" t="str">
            <v>MARCO MADEIRA REGIONAL 1A 7X3,5CM - P</v>
          </cell>
          <cell r="C3675" t="str">
            <v>M</v>
          </cell>
          <cell r="D3675">
            <v>15.45</v>
          </cell>
        </row>
        <row r="3676">
          <cell r="A3676">
            <v>73487</v>
          </cell>
          <cell r="B3676" t="str">
            <v>SERRA CIRCULAR MAKITA 5900B 7` 2,3HP - CHI</v>
          </cell>
          <cell r="C3676" t="str">
            <v>H</v>
          </cell>
          <cell r="D3676">
            <v>8.18</v>
          </cell>
        </row>
        <row r="3677">
          <cell r="A3677">
            <v>73488</v>
          </cell>
          <cell r="B3677" t="str">
            <v>MACARANDUBA APARELHADA 3" X 6"</v>
          </cell>
          <cell r="C3677" t="str">
            <v>M</v>
          </cell>
          <cell r="D3677">
            <v>20.45</v>
          </cell>
        </row>
        <row r="3678">
          <cell r="A3678">
            <v>73489</v>
          </cell>
          <cell r="B3678" t="str">
            <v>MACARANDUBA APARELHADA DE 3" X 9"</v>
          </cell>
          <cell r="C3678" t="str">
            <v>M</v>
          </cell>
          <cell r="D3678">
            <v>31.34</v>
          </cell>
        </row>
        <row r="3679">
          <cell r="A3679">
            <v>73490</v>
          </cell>
          <cell r="B3679" t="str">
            <v>TUBO CA-1 CONCR ARMADO P/GALERIAS AGUAS PLUV DIAM=0,80M FORNEC MATCOM AREIA CIMENTO 1:4 - FORNECIMENTO E ASSENTAMENTO, INCLUSIVE TOPOGRAFO</v>
          </cell>
          <cell r="C3679" t="str">
            <v>M</v>
          </cell>
          <cell r="D3679">
            <v>192.66</v>
          </cell>
        </row>
        <row r="3680">
          <cell r="A3680">
            <v>73491</v>
          </cell>
          <cell r="B3680" t="str">
            <v>MAQUINA POLIDORA 4HP 12A 220V EXCL ESMERIL E OPERADOR (CP)</v>
          </cell>
          <cell r="C3680" t="str">
            <v>H</v>
          </cell>
          <cell r="D3680">
            <v>3.22</v>
          </cell>
        </row>
        <row r="3681">
          <cell r="A3681">
            <v>73492</v>
          </cell>
          <cell r="B3681" t="str">
            <v>EXTRUSORA DE GUIAS E SARJETAS S/FORMAS DIESEL 14CV (CP) EXCL OPERADOR</v>
          </cell>
          <cell r="C3681" t="str">
            <v>UN</v>
          </cell>
          <cell r="D3681">
            <v>10.58</v>
          </cell>
        </row>
        <row r="3682">
          <cell r="A3682">
            <v>73493</v>
          </cell>
          <cell r="B3682" t="str">
            <v>TEODOLITO CONVENCIONAL DE MICROMETRO C/LEITURA NUMERICA (CP) PRECISAODE 6S PARA LEVANTAMENTO DE TERRENOS DIVERSOS</v>
          </cell>
          <cell r="C3682" t="str">
            <v>H</v>
          </cell>
          <cell r="D3682">
            <v>2.2200000000000002</v>
          </cell>
        </row>
        <row r="3683">
          <cell r="A3683">
            <v>73495</v>
          </cell>
          <cell r="B3683" t="str">
            <v>TRATOR ESTEIRAS DIESEL APROX 335CV C/LAMINA 5000KG (CP) INCL OPERADOR</v>
          </cell>
          <cell r="C3683" t="str">
            <v>H</v>
          </cell>
          <cell r="D3683">
            <v>550.04999999999995</v>
          </cell>
        </row>
        <row r="3684">
          <cell r="A3684">
            <v>73496</v>
          </cell>
          <cell r="B3684" t="str">
            <v>SOCADOR PNEUMATICO 18,5KG CONSUMO AR 0,82M3/M (CP) INCL OPERADOR</v>
          </cell>
          <cell r="C3684" t="str">
            <v>H</v>
          </cell>
          <cell r="D3684">
            <v>3.52</v>
          </cell>
        </row>
        <row r="3685">
          <cell r="A3685">
            <v>73497</v>
          </cell>
          <cell r="B3685" t="str">
            <v>CHP - COMPRESSOR DE 760PCM, MOTOR DIESEL 269HP, ATLAS COPCO, MOD XA360SB, OU SIMILAR</v>
          </cell>
          <cell r="C3685" t="str">
            <v>H</v>
          </cell>
          <cell r="D3685">
            <v>128.76</v>
          </cell>
        </row>
        <row r="3686">
          <cell r="A3686">
            <v>73498</v>
          </cell>
          <cell r="B3686" t="str">
            <v>PREPARO DE CONCRETO C/MISTURA E AMASSAMENTO, CONDICOES ESPECIAIS, 1 BETONEIRA 320L PROD 1M3/H EXCL MATERIAIS.</v>
          </cell>
          <cell r="C3686" t="str">
            <v>M3</v>
          </cell>
          <cell r="D3686">
            <v>49.28</v>
          </cell>
        </row>
        <row r="3687">
          <cell r="A3687">
            <v>73499</v>
          </cell>
          <cell r="B3687" t="str">
            <v>VERGAS DE CONCRETO ARMADO PARA ALVENARIA COM APROVEITAMENTO DA MADEIRAPOR 10 VEZES</v>
          </cell>
          <cell r="C3687" t="str">
            <v>M3</v>
          </cell>
          <cell r="D3687">
            <v>991.34</v>
          </cell>
        </row>
        <row r="3688">
          <cell r="A3688">
            <v>73500</v>
          </cell>
          <cell r="B3688" t="str">
            <v>ESCAV MANUAL VALA/CAVA MAT 1A CAT 1,5 A 3M EXCL ESG/ESCOR(AREIA ARGILA OU PICARRA)</v>
          </cell>
          <cell r="C3688" t="str">
            <v>M3</v>
          </cell>
          <cell r="D3688">
            <v>30.86</v>
          </cell>
        </row>
        <row r="3689">
          <cell r="A3689">
            <v>73501</v>
          </cell>
          <cell r="B3689" t="str">
            <v>CUSTO HORARIO PRODUTIVO DIURNO - GUINCHO 8 T MUNCK - 640/18 S/CAMINHAO MERCEDES BENZ 1418/51 184 HP</v>
          </cell>
          <cell r="C3689" t="str">
            <v>CHP</v>
          </cell>
          <cell r="D3689">
            <v>87.45</v>
          </cell>
        </row>
        <row r="3690">
          <cell r="A3690">
            <v>73502</v>
          </cell>
          <cell r="B3690" t="str">
            <v>CUSTO HORARIO PRODUTIVO DIURNO - GUINDASTE AUTOPROPELIDO MADAL -MD 10A 45 HP</v>
          </cell>
          <cell r="C3690" t="str">
            <v>CHP</v>
          </cell>
          <cell r="D3690">
            <v>72.489999999999995</v>
          </cell>
        </row>
        <row r="3691">
          <cell r="A3691">
            <v>73503</v>
          </cell>
          <cell r="B3691" t="str">
            <v>TRANSPORTE DE TUBOS DE PVC DN 1000</v>
          </cell>
          <cell r="C3691" t="str">
            <v>M</v>
          </cell>
          <cell r="D3691">
            <v>3.93</v>
          </cell>
        </row>
        <row r="3692">
          <cell r="A3692">
            <v>73504</v>
          </cell>
          <cell r="B3692" t="str">
            <v>TRANSPORTE DE TUBOS DE PVC DN 900</v>
          </cell>
          <cell r="C3692" t="str">
            <v>M</v>
          </cell>
          <cell r="D3692">
            <v>3.32</v>
          </cell>
        </row>
        <row r="3693">
          <cell r="A3693">
            <v>73505</v>
          </cell>
          <cell r="B3693" t="str">
            <v>TRANSPORTE DE TUBOS DE PVC DN 800</v>
          </cell>
          <cell r="C3693" t="str">
            <v>M</v>
          </cell>
          <cell r="D3693">
            <v>2.75</v>
          </cell>
        </row>
        <row r="3694">
          <cell r="A3694">
            <v>73506</v>
          </cell>
          <cell r="B3694" t="str">
            <v>TRANSPORTE DE TUBOS DE PVC DN 700</v>
          </cell>
          <cell r="C3694" t="str">
            <v>M</v>
          </cell>
          <cell r="D3694">
            <v>2.23</v>
          </cell>
        </row>
        <row r="3695">
          <cell r="A3695">
            <v>73507</v>
          </cell>
          <cell r="B3695" t="str">
            <v>TRANSPORTE DE TUBOS DE PVC DN 600</v>
          </cell>
          <cell r="C3695" t="str">
            <v>M</v>
          </cell>
          <cell r="D3695">
            <v>1.74</v>
          </cell>
        </row>
        <row r="3696">
          <cell r="A3696">
            <v>73508</v>
          </cell>
          <cell r="B3696" t="str">
            <v>TRANSPORTE DE TUBOS DE PVC DN 500</v>
          </cell>
          <cell r="C3696" t="str">
            <v>M</v>
          </cell>
          <cell r="D3696">
            <v>1.33</v>
          </cell>
        </row>
        <row r="3697">
          <cell r="A3697">
            <v>73509</v>
          </cell>
          <cell r="B3697" t="str">
            <v>TRANSPORTE DE TUBOS DE PVC DN 400</v>
          </cell>
          <cell r="C3697" t="str">
            <v>M</v>
          </cell>
          <cell r="D3697">
            <v>0.97</v>
          </cell>
        </row>
        <row r="3698">
          <cell r="A3698">
            <v>73510</v>
          </cell>
          <cell r="B3698" t="str">
            <v>TRANSPORTE DE TUBOS DE FERRO DUTIL DN 1200</v>
          </cell>
          <cell r="C3698" t="str">
            <v>M</v>
          </cell>
          <cell r="D3698">
            <v>10.130000000000001</v>
          </cell>
        </row>
        <row r="3699">
          <cell r="A3699">
            <v>73511</v>
          </cell>
          <cell r="B3699" t="str">
            <v>TRANSPORTE DE TUBOS DE FERRO DUTIL DN 1100</v>
          </cell>
          <cell r="C3699" t="str">
            <v>M</v>
          </cell>
          <cell r="D3699">
            <v>8.74</v>
          </cell>
        </row>
        <row r="3700">
          <cell r="A3700">
            <v>73512</v>
          </cell>
          <cell r="B3700" t="str">
            <v>TRANSPORTE DE TUBOS DE FERRO DUTIL DN 1000</v>
          </cell>
          <cell r="C3700" t="str">
            <v>M</v>
          </cell>
          <cell r="D3700">
            <v>7.58</v>
          </cell>
        </row>
        <row r="3701">
          <cell r="A3701">
            <v>73513</v>
          </cell>
          <cell r="B3701" t="str">
            <v>TRANSPORTE DE TUBOS DE FERRO DUTIL DN 900</v>
          </cell>
          <cell r="C3701" t="str">
            <v>M</v>
          </cell>
          <cell r="D3701">
            <v>6.39</v>
          </cell>
        </row>
        <row r="3702">
          <cell r="A3702">
            <v>73514</v>
          </cell>
          <cell r="B3702" t="str">
            <v>TRANSPORTE DE TUBOS DE FERRO DUTIL DN 800</v>
          </cell>
          <cell r="C3702" t="str">
            <v>M</v>
          </cell>
          <cell r="D3702">
            <v>5.3</v>
          </cell>
        </row>
        <row r="3703">
          <cell r="A3703">
            <v>73515</v>
          </cell>
          <cell r="B3703" t="str">
            <v>TRANSPORTE DE TUBOS DE FERRO DUTIL DN 700</v>
          </cell>
          <cell r="C3703" t="str">
            <v>M</v>
          </cell>
          <cell r="D3703">
            <v>4.29</v>
          </cell>
        </row>
        <row r="3704">
          <cell r="A3704">
            <v>73516</v>
          </cell>
          <cell r="B3704" t="str">
            <v>TRANSPORTE DE TUBOS DE FERRO DUTIL DN 600</v>
          </cell>
          <cell r="C3704" t="str">
            <v>M</v>
          </cell>
          <cell r="D3704">
            <v>3.38</v>
          </cell>
        </row>
        <row r="3705">
          <cell r="A3705">
            <v>73517</v>
          </cell>
          <cell r="B3705" t="str">
            <v>TRANSPORTE DE TUBOS DE FERRO DUTIL DN 500</v>
          </cell>
          <cell r="C3705" t="str">
            <v>M</v>
          </cell>
          <cell r="D3705">
            <v>2.56</v>
          </cell>
        </row>
        <row r="3706">
          <cell r="A3706">
            <v>73518</v>
          </cell>
          <cell r="B3706" t="str">
            <v>TRANSPORTE DE TUBOS DE FERRO DUTIL DN 450</v>
          </cell>
          <cell r="C3706" t="str">
            <v>M</v>
          </cell>
          <cell r="D3706">
            <v>2.2200000000000002</v>
          </cell>
        </row>
        <row r="3707">
          <cell r="A3707">
            <v>73519</v>
          </cell>
          <cell r="B3707" t="str">
            <v>TRANSPORTE DE TUBOS DE FERRO DUTIL DN 400</v>
          </cell>
          <cell r="C3707" t="str">
            <v>M</v>
          </cell>
          <cell r="D3707">
            <v>1.86</v>
          </cell>
        </row>
        <row r="3708">
          <cell r="A3708">
            <v>73520</v>
          </cell>
          <cell r="B3708" t="str">
            <v>TRANSPORTE DE TUBOS DE FERRO DUTIL DN 350</v>
          </cell>
          <cell r="C3708" t="str">
            <v>M</v>
          </cell>
          <cell r="D3708">
            <v>1.56</v>
          </cell>
        </row>
        <row r="3709">
          <cell r="A3709">
            <v>73521</v>
          </cell>
          <cell r="B3709" t="str">
            <v>TRANSPORTE DE TUBOS DE FERRO DUTIL DN 300</v>
          </cell>
          <cell r="C3709" t="str">
            <v>M</v>
          </cell>
          <cell r="D3709">
            <v>1.26</v>
          </cell>
        </row>
        <row r="3710">
          <cell r="A3710">
            <v>73522</v>
          </cell>
          <cell r="B3710" t="str">
            <v>TRANSPORTE DE TUBOS DE FERRO DUTIL DN 250</v>
          </cell>
          <cell r="C3710" t="str">
            <v>M</v>
          </cell>
          <cell r="D3710">
            <v>0.99</v>
          </cell>
        </row>
        <row r="3711">
          <cell r="A3711">
            <v>73523</v>
          </cell>
          <cell r="B3711" t="str">
            <v>TRANSPORTE DE TUBOS DE FERRO DUTIL DN 200</v>
          </cell>
          <cell r="C3711" t="str">
            <v>M</v>
          </cell>
          <cell r="D3711">
            <v>0.75</v>
          </cell>
        </row>
        <row r="3712">
          <cell r="A3712">
            <v>73524</v>
          </cell>
          <cell r="B3712" t="str">
            <v>TRANSPORTE DE TUBOS DE FERRO DUTIL DN 150</v>
          </cell>
          <cell r="C3712" t="str">
            <v>M</v>
          </cell>
          <cell r="D3712">
            <v>0.59</v>
          </cell>
        </row>
        <row r="3713">
          <cell r="A3713">
            <v>73525</v>
          </cell>
          <cell r="B3713" t="str">
            <v>CORTE ACO CA-60 DIAM 6,4 A 8,0MM</v>
          </cell>
          <cell r="C3713" t="str">
            <v>KG</v>
          </cell>
          <cell r="D3713">
            <v>1.9</v>
          </cell>
        </row>
        <row r="3714">
          <cell r="A3714">
            <v>73526</v>
          </cell>
          <cell r="B3714" t="str">
            <v>ARGAMASSA TRACO 1:7 (CIMENTO E AREIA), PREPARO MANUAL</v>
          </cell>
          <cell r="C3714" t="str">
            <v>M3</v>
          </cell>
          <cell r="D3714">
            <v>214.04</v>
          </cell>
        </row>
        <row r="3715">
          <cell r="A3715">
            <v>73527</v>
          </cell>
          <cell r="B3715" t="str">
            <v>ARGAMASSA TRACO 1:2 (CIMENTO E AREIA), PREPARO MANUAL</v>
          </cell>
          <cell r="C3715" t="str">
            <v>M3</v>
          </cell>
          <cell r="D3715">
            <v>398.78</v>
          </cell>
        </row>
        <row r="3716">
          <cell r="A3716">
            <v>73528</v>
          </cell>
          <cell r="B3716" t="str">
            <v>LANCAMENTO CONCRETO P/PECAS ARMADAS PROD 2 M3/H INCL TRANSPHORIZ C/CARRINHOS ATE 20M VERT C/TORRE ATE 10M GUINCHO COLOCACAO ADENS E ACAB.</v>
          </cell>
          <cell r="C3716" t="str">
            <v>M3</v>
          </cell>
          <cell r="D3716">
            <v>49.18</v>
          </cell>
        </row>
        <row r="3717">
          <cell r="A3717">
            <v>73529</v>
          </cell>
          <cell r="B3717" t="str">
            <v>INSTALACAO DE AQUECIMENTO E ARMAZENAMENTO DE ASFALTO (CP) EM 2 TANQUESDE 30000L CADA - INCL OPERADOR</v>
          </cell>
          <cell r="C3717" t="str">
            <v>H</v>
          </cell>
          <cell r="D3717">
            <v>50.29</v>
          </cell>
        </row>
        <row r="3718">
          <cell r="A3718">
            <v>73530</v>
          </cell>
          <cell r="B3718" t="str">
            <v>VASSOURA MEC REBOCAVEL LARG DE TRAB 2,44M (CP) EXCL OPERADOR</v>
          </cell>
          <cell r="C3718" t="str">
            <v>H</v>
          </cell>
          <cell r="D3718">
            <v>8.8000000000000007</v>
          </cell>
        </row>
        <row r="3719">
          <cell r="A3719">
            <v>73531</v>
          </cell>
          <cell r="B3719" t="str">
            <v>ALUGUEL CAMINHAO BASCUL NO TOCO 4M3 MOTOR DIESEL 85CV (CP) C/MOTORISTA</v>
          </cell>
          <cell r="C3719" t="str">
            <v>H</v>
          </cell>
          <cell r="D3719">
            <v>68.569999999999993</v>
          </cell>
        </row>
        <row r="3720">
          <cell r="A3720">
            <v>73532</v>
          </cell>
          <cell r="B3720" t="str">
            <v>CUSTO HORARIO PRODUTIVO - TALHA MANUAL</v>
          </cell>
          <cell r="C3720" t="str">
            <v>CHP</v>
          </cell>
          <cell r="D3720">
            <v>0.37</v>
          </cell>
        </row>
        <row r="3721">
          <cell r="A3721">
            <v>73533</v>
          </cell>
          <cell r="B3721" t="str">
            <v>CONCRETO P/CAMADAS PREPARATORIAS 180KG/M3 CIMENTO SOMENTE MATERIAISINCL 5% PERDAS.</v>
          </cell>
          <cell r="C3721" t="str">
            <v>M3</v>
          </cell>
          <cell r="D3721">
            <v>201.52</v>
          </cell>
        </row>
        <row r="3722">
          <cell r="A3722">
            <v>73534</v>
          </cell>
          <cell r="B3722" t="str">
            <v>CUSTO HORARIO IMPRODUTIVO DIURNO-RETRO-ESCAVADEIRA SOBRE RODAS - CASE580 H - 74 HP</v>
          </cell>
          <cell r="C3722" t="str">
            <v>CHI</v>
          </cell>
          <cell r="D3722">
            <v>40.340000000000003</v>
          </cell>
        </row>
        <row r="3723">
          <cell r="A3723">
            <v>73535</v>
          </cell>
          <cell r="B3723" t="str">
            <v>CHP - CAMINHAO C/GUINCHO 6T, MOTOR DIESEL 136HP, M. BENZ MOD L1214,MUNCK MOD, M 640/18, OU SIMILAR</v>
          </cell>
          <cell r="C3723" t="str">
            <v>H</v>
          </cell>
          <cell r="D3723">
            <v>117</v>
          </cell>
        </row>
        <row r="3724">
          <cell r="A3724">
            <v>73536</v>
          </cell>
          <cell r="B3724" t="str">
            <v>BOMBA C/MOTOR A GASOLINA AUTOESCORVANTE PARA AGUA SUJA - 3/4HPCHP DIURNA</v>
          </cell>
          <cell r="C3724" t="str">
            <v>CHP</v>
          </cell>
          <cell r="D3724">
            <v>3.85</v>
          </cell>
        </row>
        <row r="3725">
          <cell r="A3725">
            <v>73537</v>
          </cell>
          <cell r="B3725" t="str">
            <v>ESCAV MANUAL VALA/CAVA MAT 1A CAT 4,5 A 6M EXCL ESG/ESCOR(AREIA ARGILA OU PICARRA)</v>
          </cell>
          <cell r="C3725" t="str">
            <v>M3</v>
          </cell>
          <cell r="D3725">
            <v>54.86</v>
          </cell>
        </row>
        <row r="3726">
          <cell r="A3726">
            <v>73538</v>
          </cell>
          <cell r="B3726" t="str">
            <v>MAQUINA DE DEMARCAR FAIXAS AUTOPROP. - CHP</v>
          </cell>
          <cell r="C3726" t="str">
            <v>CHP</v>
          </cell>
          <cell r="D3726">
            <v>128.01</v>
          </cell>
        </row>
        <row r="3727">
          <cell r="A3727">
            <v>73539</v>
          </cell>
          <cell r="B3727" t="str">
            <v>DOBRADICA LATAO CROMADO 3X3" C/ANEL - P</v>
          </cell>
          <cell r="C3727" t="str">
            <v>UN</v>
          </cell>
          <cell r="D3727">
            <v>13.43</v>
          </cell>
        </row>
        <row r="3728">
          <cell r="A3728">
            <v>73540</v>
          </cell>
          <cell r="B3728" t="str">
            <v>COLOCACAO CUBA LOUCA/ACO INOX EXCLUSIVE CUBA/COMPLEMENTO - P</v>
          </cell>
          <cell r="C3728" t="str">
            <v>UN</v>
          </cell>
          <cell r="D3728">
            <v>16.88</v>
          </cell>
        </row>
        <row r="3729">
          <cell r="A3729">
            <v>73541</v>
          </cell>
          <cell r="B3729" t="str">
            <v>COLOCACAO BANCA MARMORE/GRANITO/ACO INOX EXCLUSIVE BANCA - P</v>
          </cell>
          <cell r="C3729" t="str">
            <v>M</v>
          </cell>
          <cell r="D3729">
            <v>33.200000000000003</v>
          </cell>
        </row>
        <row r="3730">
          <cell r="A3730">
            <v>73542</v>
          </cell>
          <cell r="B3730" t="str">
            <v>BUCHA/ARRUELA ALUMINIO 3/4" - P</v>
          </cell>
          <cell r="C3730" t="str">
            <v>CJ</v>
          </cell>
          <cell r="D3730">
            <v>0.93</v>
          </cell>
        </row>
        <row r="3731">
          <cell r="A3731">
            <v>73543</v>
          </cell>
          <cell r="B3731" t="str">
            <v>BUCHA/ARRUELA ALUMINIO 1/2" - P</v>
          </cell>
          <cell r="C3731" t="str">
            <v>CJ</v>
          </cell>
          <cell r="D3731">
            <v>0.78</v>
          </cell>
        </row>
        <row r="3732">
          <cell r="A3732">
            <v>73544</v>
          </cell>
          <cell r="B3732" t="str">
            <v>ARGAMASSA CIMENTO/CAL HIDRATADA/AREIA PENEIRADA 1:3:10 - PREPARO MANUAL - P</v>
          </cell>
          <cell r="C3732" t="str">
            <v>M3</v>
          </cell>
          <cell r="D3732">
            <v>484.16</v>
          </cell>
        </row>
        <row r="3733">
          <cell r="A3733">
            <v>73545</v>
          </cell>
          <cell r="B3733" t="str">
            <v>ARGAMASSA TRACO 1:2:9 (CIMENTO, CAL E AREIA), PREPARO MANUAL</v>
          </cell>
          <cell r="C3733" t="str">
            <v>M3</v>
          </cell>
          <cell r="D3733">
            <v>253.76</v>
          </cell>
        </row>
        <row r="3734">
          <cell r="A3734">
            <v>73546</v>
          </cell>
          <cell r="B3734" t="str">
            <v>ARGAMASSA TRACO 1:2:8 (CIMENTO, CAL E AREIA SEM PENEIRAR), PREPARO MANUAL</v>
          </cell>
          <cell r="C3734" t="str">
            <v>M3</v>
          </cell>
          <cell r="D3734">
            <v>269.95</v>
          </cell>
        </row>
        <row r="3735">
          <cell r="A3735">
            <v>73547</v>
          </cell>
          <cell r="B3735" t="str">
            <v>ARGAMASSA TRACO 1:2:6 (CIMENTO, CAL E AREIA SEM PENEIRAR), PREPARO MANUAL</v>
          </cell>
          <cell r="C3735" t="str">
            <v>M3</v>
          </cell>
          <cell r="D3735">
            <v>319.33</v>
          </cell>
        </row>
        <row r="3736">
          <cell r="A3736">
            <v>73548</v>
          </cell>
          <cell r="B3736" t="str">
            <v>ARGAMASSA TRACO 1:3 (CIMENTO E AREIA), PREPARO MANUAL, INCLUSO ADITIVOIMPERMEABILIZANTE</v>
          </cell>
          <cell r="C3736" t="str">
            <v>M3</v>
          </cell>
          <cell r="D3736">
            <v>386.4</v>
          </cell>
        </row>
        <row r="3737">
          <cell r="A3737">
            <v>73549</v>
          </cell>
          <cell r="B3737" t="str">
            <v>ARGAMASSA TRACO 1:4 (CIMENTO E AREIA), PREPARO MANUAL, INCLUSO ADITIVOIMPERMEABILIZANTE</v>
          </cell>
          <cell r="C3737" t="str">
            <v>M3</v>
          </cell>
          <cell r="D3737">
            <v>389.64</v>
          </cell>
        </row>
        <row r="3738">
          <cell r="A3738">
            <v>73550</v>
          </cell>
          <cell r="B3738" t="str">
            <v>ARGAMASSA TRACO 1:1:6 (CIMENTO, CAL E AREIA SEM PENEIRAR), PREPARO MANUAL</v>
          </cell>
          <cell r="C3738" t="str">
            <v>M3</v>
          </cell>
          <cell r="D3738">
            <v>274.56</v>
          </cell>
        </row>
        <row r="3739">
          <cell r="A3739">
            <v>73551</v>
          </cell>
          <cell r="B3739" t="str">
            <v>ARGAMASSA TRACO 1:4 (CIMENTO E PEDRISCO), PREPARO MANUAL</v>
          </cell>
          <cell r="C3739" t="str">
            <v>M3</v>
          </cell>
          <cell r="D3739">
            <v>309.14</v>
          </cell>
        </row>
        <row r="3740">
          <cell r="A3740">
            <v>73552</v>
          </cell>
          <cell r="B3740" t="str">
            <v>ARGAMASSA TRACO 1:6 (CIMENTO E AREIA), PREPARO MANUAL</v>
          </cell>
          <cell r="C3740" t="str">
            <v>M3</v>
          </cell>
          <cell r="D3740">
            <v>229.42</v>
          </cell>
        </row>
        <row r="3741">
          <cell r="A3741">
            <v>73553</v>
          </cell>
          <cell r="B3741" t="str">
            <v>MAQUINA DE PINTAR FAIXA CONSMAQ FX24 14HP - CHP</v>
          </cell>
          <cell r="C3741" t="str">
            <v>H</v>
          </cell>
          <cell r="D3741">
            <v>183.49</v>
          </cell>
        </row>
        <row r="3742">
          <cell r="A3742">
            <v>73554</v>
          </cell>
          <cell r="B3742" t="str">
            <v>MACARANDUBA APARELHADA 3" X 3"</v>
          </cell>
          <cell r="C3742" t="str">
            <v>M</v>
          </cell>
          <cell r="D3742">
            <v>10.220000000000001</v>
          </cell>
        </row>
        <row r="3743">
          <cell r="A3743">
            <v>73555</v>
          </cell>
          <cell r="B3743" t="str">
            <v>TACO DE CANELA 2,5X10X10CM</v>
          </cell>
          <cell r="C3743" t="str">
            <v>UN</v>
          </cell>
          <cell r="D3743">
            <v>0.19</v>
          </cell>
        </row>
        <row r="3744">
          <cell r="A3744">
            <v>73556</v>
          </cell>
          <cell r="B3744" t="str">
            <v>ACO CA50 B DIAM DE 1/4" E 1/2" (MEDIA)</v>
          </cell>
          <cell r="C3744" t="str">
            <v>KG</v>
          </cell>
          <cell r="D3744">
            <v>3.69</v>
          </cell>
        </row>
        <row r="3745">
          <cell r="A3745">
            <v>73557</v>
          </cell>
          <cell r="B3745" t="str">
            <v>MAQUINA POLIDORA 4HP 12AMP 220V EXCL ESMERIL E OPERADOR (CI)</v>
          </cell>
          <cell r="C3745" t="str">
            <v>H</v>
          </cell>
          <cell r="D3745">
            <v>1.0900000000000001</v>
          </cell>
        </row>
        <row r="3746">
          <cell r="A3746">
            <v>73558</v>
          </cell>
          <cell r="B3746" t="str">
            <v>EXTRUSORA DE GUIAS E SARJETAS S/FORMAS DIESEL 14CV (CI) EXCL OPERADOR</v>
          </cell>
          <cell r="C3746" t="str">
            <v>H</v>
          </cell>
          <cell r="D3746">
            <v>3.63</v>
          </cell>
        </row>
        <row r="3747">
          <cell r="A3747">
            <v>73559</v>
          </cell>
          <cell r="B3747" t="str">
            <v>USINA PRE-MISTURADORA DE SOLOS CAPAC 350/600T/H (CI) INCL EQUIPEDE OPERACAO</v>
          </cell>
          <cell r="C3747" t="str">
            <v>H</v>
          </cell>
          <cell r="D3747">
            <v>150.66</v>
          </cell>
        </row>
        <row r="3748">
          <cell r="A3748">
            <v>73560</v>
          </cell>
          <cell r="B3748" t="str">
            <v>SOCADOR PNEUMATICO 18.5KG CONSUMO AR 0,82M3/M (CI) INCL OPERADOR</v>
          </cell>
          <cell r="C3748" t="str">
            <v>H</v>
          </cell>
          <cell r="D3748">
            <v>2.72</v>
          </cell>
        </row>
        <row r="3749">
          <cell r="A3749">
            <v>73561</v>
          </cell>
          <cell r="B3749" t="str">
            <v>POSTE CONCRETO CIRCULAR 11,0M - 600KG</v>
          </cell>
          <cell r="C3749" t="str">
            <v>UN</v>
          </cell>
          <cell r="D3749">
            <v>1097.3399999999999</v>
          </cell>
        </row>
        <row r="3750">
          <cell r="A3750">
            <v>73562</v>
          </cell>
          <cell r="B3750" t="str">
            <v>NIVEL WILD-NA-Z</v>
          </cell>
          <cell r="C3750" t="str">
            <v>H</v>
          </cell>
          <cell r="D3750">
            <v>0.73</v>
          </cell>
        </row>
        <row r="3751">
          <cell r="A3751">
            <v>73563</v>
          </cell>
          <cell r="B3751" t="str">
            <v>TRATOR ESTEIRAS DIESEL APROX 335CV C/LAMINA 5000KG (CI) INCL OPERADOR</v>
          </cell>
          <cell r="C3751" t="str">
            <v>H</v>
          </cell>
          <cell r="D3751">
            <v>238.11</v>
          </cell>
        </row>
        <row r="3752">
          <cell r="A3752">
            <v>73564</v>
          </cell>
          <cell r="B3752" t="str">
            <v>CORTE REMOCAO DO PAVIMENTO APICOAMENTO LAJE FORMAS E CONCRETAGEM BER-COS FCK=25MPA-24H UTILIZANDO GRAUTH</v>
          </cell>
          <cell r="C3752" t="str">
            <v>M</v>
          </cell>
          <cell r="D3752">
            <v>256.08999999999997</v>
          </cell>
        </row>
        <row r="3753">
          <cell r="A3753">
            <v>73565</v>
          </cell>
          <cell r="B3753" t="str">
            <v>LANCAMENTO CONCRETO P/PECAS ARMADAS PROD 2 M3/H INCL APENASTRANSP HORIZ C/CARRINHOS ATE 20M COLOCACAO ADENS E ACAB.</v>
          </cell>
          <cell r="C3753" t="str">
            <v>M3</v>
          </cell>
          <cell r="D3753">
            <v>30.6</v>
          </cell>
        </row>
        <row r="3754">
          <cell r="A3754">
            <v>73566</v>
          </cell>
          <cell r="B3754" t="str">
            <v>ESCAV.MEC (ESCAV HIDR)VALA ESCOR PROF=4,5 A 6M MAT 1A CAT EXCL ESGOTAMENTO E ESCORAMENTO.</v>
          </cell>
          <cell r="C3754" t="str">
            <v>M3</v>
          </cell>
          <cell r="D3754">
            <v>11.75</v>
          </cell>
        </row>
        <row r="3755">
          <cell r="A3755">
            <v>73567</v>
          </cell>
          <cell r="B3755" t="str">
            <v>ESCAV.MEC (ESCAV HIDR)VALA ESCOR PROF=3 A 4,5M MAT 1A CAT EXCLESGOTAMENTO E ESCORAMENTO.</v>
          </cell>
          <cell r="C3755" t="str">
            <v>M3</v>
          </cell>
          <cell r="D3755">
            <v>8.0500000000000007</v>
          </cell>
        </row>
        <row r="3756">
          <cell r="A3756">
            <v>73568</v>
          </cell>
          <cell r="B3756" t="str">
            <v>ESCAV.MEC (ESCAV HIDR)VALA ESCOR PROF=1,5 A 3M MAT 1A CAT EXCLESGOTAMENTO E ESCORAMENTO.</v>
          </cell>
          <cell r="C3756" t="str">
            <v>M3</v>
          </cell>
          <cell r="D3756">
            <v>5.46</v>
          </cell>
        </row>
        <row r="3757">
          <cell r="A3757">
            <v>73569</v>
          </cell>
          <cell r="B3757" t="str">
            <v>ESCAV.MEC (ESCAV HIDR)VALA ESCOR PROF&gt;1,5M MAT 1A CAT EXCL ESG/ESCORAMENTO.</v>
          </cell>
          <cell r="C3757" t="str">
            <v>M3</v>
          </cell>
          <cell r="D3757">
            <v>4.78</v>
          </cell>
        </row>
        <row r="3758">
          <cell r="A3758">
            <v>73570</v>
          </cell>
          <cell r="B3758" t="str">
            <v>ESCAV.MEC (ESCAV HIDR)VALA ESCOR PROF=4,5 A 6M MAT 1A C/REDUTORESPRODUT(CAVAS FUNDACOES/PEDRAS/INST PREDIAIS/OUTROS)EXCL ESG/ESCORAMENTO.</v>
          </cell>
          <cell r="C3758" t="str">
            <v>M3</v>
          </cell>
          <cell r="D3758">
            <v>30.63</v>
          </cell>
        </row>
        <row r="3759">
          <cell r="A3759">
            <v>73571</v>
          </cell>
          <cell r="B3759" t="str">
            <v>ESCAV.MEC. (ESCAV HIDR)VALA ESCOR DE 3 A 4,5M MAT 1A C/REDUTORESPRODUTIVIDADE(CAVAS FUNDACOES/PEDRAS/INST PREDIAIS/OUTROS) -EXCLUSIVE ESGOT. E ESCORAMENTO.</v>
          </cell>
          <cell r="C3759" t="str">
            <v>M3</v>
          </cell>
          <cell r="D3759">
            <v>19.18</v>
          </cell>
        </row>
        <row r="3760">
          <cell r="A3760">
            <v>73572</v>
          </cell>
          <cell r="B3760" t="str">
            <v>ESCAV.MEC. (ESCAV HIDR)VALA ESCOR DE 1,5 A 3MMAT 1A C/REDUTOR PRODUTIVIDADE(CAVAS FUNDACOES/PEDRAS/INST PREDIAIS/OUTROS)EXCLESGOTAMENTO E ESCORAMENTO.</v>
          </cell>
          <cell r="C3760" t="str">
            <v>M3</v>
          </cell>
          <cell r="D3760">
            <v>13.25</v>
          </cell>
        </row>
        <row r="3761">
          <cell r="A3761">
            <v>73573</v>
          </cell>
          <cell r="B3761" t="str">
            <v>ESCAV MEC.VALA(ESCAV HIDR)ESCOR ATE 1,5MMAT 1A C/REDUTOR PRODUT (CAVAFUND/PEDRAS/INST PREDIAIS/OUTROS) EXCL ESGOT / ESCORAMENTO.</v>
          </cell>
          <cell r="C3761" t="str">
            <v>M3</v>
          </cell>
          <cell r="D3761">
            <v>12.56</v>
          </cell>
        </row>
        <row r="3762">
          <cell r="A3762">
            <v>73574</v>
          </cell>
          <cell r="B3762" t="str">
            <v>ESCAV.MEC. VALA N ESCOR DE 4,5 A 6M(ESCAV HIDRAUL 0,78M3)MAT1ACAT EXCLESGOTAMENTO.</v>
          </cell>
          <cell r="C3762" t="str">
            <v>M3</v>
          </cell>
          <cell r="D3762">
            <v>6.88</v>
          </cell>
        </row>
        <row r="3763">
          <cell r="A3763">
            <v>73575</v>
          </cell>
          <cell r="B3763" t="str">
            <v>ESCAV MEC VALA N ESCOR DE 3 A 4,5M(ESCAV HIDRAUL O,78M3)MAT 1A CAT EXCL ESGOTAMENTO.</v>
          </cell>
          <cell r="C3763" t="str">
            <v>M3</v>
          </cell>
          <cell r="D3763">
            <v>5.63</v>
          </cell>
        </row>
        <row r="3764">
          <cell r="A3764">
            <v>73576</v>
          </cell>
          <cell r="B3764" t="str">
            <v>ESCAV MEC VALA N ESCOR DE1,5 A 3M(ESCAV HIDRAUL 0,78M3)MAT 1A CAT EXCLESGOTAMENTOO.</v>
          </cell>
          <cell r="C3764" t="str">
            <v>M3</v>
          </cell>
          <cell r="D3764">
            <v>4.49</v>
          </cell>
        </row>
        <row r="3765">
          <cell r="A3765">
            <v>73577</v>
          </cell>
          <cell r="B3765" t="str">
            <v>ESCAV MEC VALA N ESCOR DE 4,5 A 6M PROF (C/ESCAV HIDR 0,78M3) MAT 1A CAT C/REDUTOR(C/PEDRAS/INST PREDIAIS/OUTROS REDUTORES PRODUT OU CAVASFUND) EXCL ESGOTAMENTO</v>
          </cell>
          <cell r="C3765" t="str">
            <v>M3</v>
          </cell>
          <cell r="D3765">
            <v>16.809999999999999</v>
          </cell>
        </row>
        <row r="3766">
          <cell r="A3766">
            <v>73578</v>
          </cell>
          <cell r="B3766" t="str">
            <v>ESCAV MEC VALA N ESCOR DE 3 A 4,5M PROF(C/ESCAV HIDR0,78M3) MAT 1A CATC/ REDUTOR(C/PEDRAS/INST PREDIAIS/OUTROS REDUT PRODUT. OU CAVAS FUND)EXCL ESGOTAMENTO</v>
          </cell>
          <cell r="C3766" t="str">
            <v>M3</v>
          </cell>
          <cell r="D3766">
            <v>13.49</v>
          </cell>
        </row>
        <row r="3767">
          <cell r="A3767">
            <v>73579</v>
          </cell>
          <cell r="B3767" t="str">
            <v>ESCAV MEC VALA N ESCOR DE 1,5 A 3M PROF(C/ESCAV HIDRAUL 0,78M3) MAT 1ACAT C/REDUTOR(C/PEDRAS/INST PREDIAIS/OUTROS REDUT PRODUT. OU CAVAS FUND) EXCL ESGOTAMENTO.</v>
          </cell>
          <cell r="C3767" t="str">
            <v>M3</v>
          </cell>
          <cell r="D3767">
            <v>11.7</v>
          </cell>
        </row>
        <row r="3768">
          <cell r="A3768">
            <v>73580</v>
          </cell>
          <cell r="B3768" t="str">
            <v>ESCAV MEC.VALA N ESCORADA(C/ESCAV HIDRAUL 0,78M3) ATE 1,5M PROF MAT 1AC/REDUTOR(C/PEDRAS/INST PREDIAIS/OUTROS REDUT PRODUT OU CAVAS FUND) EXCL ESGOTAM</v>
          </cell>
          <cell r="C3768" t="str">
            <v>M3</v>
          </cell>
          <cell r="D3768">
            <v>10.199999999999999</v>
          </cell>
        </row>
        <row r="3769">
          <cell r="A3769">
            <v>73581</v>
          </cell>
          <cell r="B3769" t="str">
            <v>POSTE CONCRETO CIRC 7M/CARGA TOPO 300KG C/ESCAV-EXCL TRANSP</v>
          </cell>
          <cell r="C3769" t="str">
            <v>UN</v>
          </cell>
          <cell r="D3769">
            <v>554.21</v>
          </cell>
        </row>
        <row r="3770">
          <cell r="A3770">
            <v>73582</v>
          </cell>
          <cell r="B3770" t="str">
            <v>TRATOR ESTEIRAS DIESEL APROX 200CV C/LAMINA 2500KG (CF) INCL OPERADOR</v>
          </cell>
          <cell r="C3770" t="str">
            <v>H</v>
          </cell>
          <cell r="D3770">
            <v>126.12</v>
          </cell>
        </row>
        <row r="3771">
          <cell r="A3771">
            <v>73583</v>
          </cell>
          <cell r="B3771" t="str">
            <v>CUSTO HORARIO PRODUTIVO - MOTONIVELADORA CATERPILLAR 120G - 125 HP</v>
          </cell>
          <cell r="C3771" t="str">
            <v>H</v>
          </cell>
          <cell r="D3771">
            <v>149.84</v>
          </cell>
        </row>
        <row r="3772">
          <cell r="A3772">
            <v>73584</v>
          </cell>
          <cell r="B3772" t="str">
            <v>PEROBA ROSA 3" X 3"</v>
          </cell>
          <cell r="C3772" t="str">
            <v>M</v>
          </cell>
          <cell r="D3772">
            <v>10.220000000000001</v>
          </cell>
        </row>
        <row r="3773">
          <cell r="A3773">
            <v>73585</v>
          </cell>
          <cell r="B3773" t="str">
            <v>CAMINHAO CARROCERIA FIXA FORD F-12000 12T / 142CV</v>
          </cell>
          <cell r="C3773" t="str">
            <v>CHP</v>
          </cell>
          <cell r="D3773">
            <v>95.96</v>
          </cell>
        </row>
        <row r="3774">
          <cell r="A3774">
            <v>73586</v>
          </cell>
          <cell r="B3774" t="str">
            <v>CUSTO HORARIO PRODUTIVO DIURNO - TRATOR DE ESTEIRAS CATERPILLARD6D PS - 163 6A - 140 HP</v>
          </cell>
          <cell r="C3774" t="str">
            <v>CHP</v>
          </cell>
          <cell r="D3774">
            <v>173.2</v>
          </cell>
        </row>
        <row r="3775">
          <cell r="A3775">
            <v>73587</v>
          </cell>
          <cell r="B3775" t="str">
            <v>TRANSPORTE DE TUBOS DE PVC DN 350</v>
          </cell>
          <cell r="C3775" t="str">
            <v>M</v>
          </cell>
          <cell r="D3775">
            <v>0.67</v>
          </cell>
        </row>
        <row r="3776">
          <cell r="A3776">
            <v>73588</v>
          </cell>
          <cell r="B3776" t="str">
            <v>TRANSPORTE DE TUBOS DE PVC DN 300</v>
          </cell>
          <cell r="C3776" t="str">
            <v>M</v>
          </cell>
          <cell r="D3776">
            <v>0.45</v>
          </cell>
        </row>
        <row r="3777">
          <cell r="A3777">
            <v>73589</v>
          </cell>
          <cell r="B3777" t="str">
            <v>TRANSPORTE DE TUBOS DE PVC DN 250</v>
          </cell>
          <cell r="C3777" t="str">
            <v>M</v>
          </cell>
          <cell r="D3777">
            <v>0.31</v>
          </cell>
        </row>
        <row r="3778">
          <cell r="A3778">
            <v>73590</v>
          </cell>
          <cell r="B3778" t="str">
            <v>TRANSPORTE DE TUBOS DE PVC DN 200</v>
          </cell>
          <cell r="C3778" t="str">
            <v>M</v>
          </cell>
          <cell r="D3778">
            <v>0.19</v>
          </cell>
        </row>
        <row r="3779">
          <cell r="A3779">
            <v>73591</v>
          </cell>
          <cell r="B3779" t="str">
            <v>TRANSPORTE DE TUBOS DE PVC DN 150</v>
          </cell>
          <cell r="C3779" t="str">
            <v>M</v>
          </cell>
          <cell r="D3779">
            <v>0.12</v>
          </cell>
        </row>
        <row r="3780">
          <cell r="A3780">
            <v>73592</v>
          </cell>
          <cell r="B3780" t="str">
            <v>TRANSPORTE DE TUBOS DE PVC DN 125</v>
          </cell>
          <cell r="C3780" t="str">
            <v>M</v>
          </cell>
          <cell r="D3780">
            <v>0.1</v>
          </cell>
        </row>
        <row r="3781">
          <cell r="A3781">
            <v>73593</v>
          </cell>
          <cell r="B3781" t="str">
            <v>TRANSPORTE DE TUBOS DE PVC DN 100</v>
          </cell>
          <cell r="C3781" t="str">
            <v>M</v>
          </cell>
          <cell r="D3781">
            <v>0.18</v>
          </cell>
        </row>
        <row r="3782">
          <cell r="A3782">
            <v>73594</v>
          </cell>
          <cell r="B3782" t="str">
            <v>TRANSPORTE DE TUBOS DE PVC DN 75</v>
          </cell>
          <cell r="C3782" t="str">
            <v>M</v>
          </cell>
          <cell r="D3782">
            <v>0.14000000000000001</v>
          </cell>
        </row>
        <row r="3783">
          <cell r="A3783">
            <v>73595</v>
          </cell>
          <cell r="B3783" t="str">
            <v>TRANSPORTE DE TUBOS DE PVC DN 50</v>
          </cell>
          <cell r="C3783" t="str">
            <v>M</v>
          </cell>
          <cell r="D3783">
            <v>0.09</v>
          </cell>
        </row>
        <row r="3784">
          <cell r="A3784">
            <v>73596</v>
          </cell>
          <cell r="B3784" t="str">
            <v>TRANSPORTE DE TUBOS DE PVC DN 25</v>
          </cell>
          <cell r="C3784" t="str">
            <v>M</v>
          </cell>
          <cell r="D3784">
            <v>0.02</v>
          </cell>
        </row>
        <row r="3785">
          <cell r="A3785">
            <v>73597</v>
          </cell>
          <cell r="B3785" t="str">
            <v>TRANSPORTE DE TUBOS DE FERRO DUTIL DN 100</v>
          </cell>
          <cell r="C3785" t="str">
            <v>M</v>
          </cell>
          <cell r="D3785">
            <v>0.45</v>
          </cell>
        </row>
        <row r="3786">
          <cell r="A3786">
            <v>73598</v>
          </cell>
          <cell r="B3786" t="str">
            <v>TRANSPORTE DE TUBOS DE FERRO DUTIL DN 75</v>
          </cell>
          <cell r="C3786" t="str">
            <v>M</v>
          </cell>
          <cell r="D3786">
            <v>0.3</v>
          </cell>
        </row>
        <row r="3787">
          <cell r="A3787">
            <v>73599</v>
          </cell>
          <cell r="B3787" t="str">
            <v>ESCAVACAO MECANICA VALAS EM QUALQUER TIPO DE SOLO EXCETO ROCHA,PROF. 0&lt; H &lt; 4 M</v>
          </cell>
          <cell r="C3787" t="str">
            <v>M3</v>
          </cell>
          <cell r="D3787">
            <v>6.38</v>
          </cell>
        </row>
        <row r="3788">
          <cell r="A3788">
            <v>73601</v>
          </cell>
          <cell r="B3788" t="str">
            <v>GRUPO GERADOR TRANSPORTAVEL SOBRE RODAS 60/66KVA (CF) DIESEL 85CVEXCL OPERADOR</v>
          </cell>
          <cell r="C3788" t="str">
            <v>H</v>
          </cell>
          <cell r="D3788">
            <v>3.21</v>
          </cell>
        </row>
        <row r="3789">
          <cell r="A3789">
            <v>73602</v>
          </cell>
          <cell r="B3789" t="str">
            <v>EQUIPAMENTO P/LIMP E DESOBSTRUCAO GALERIAS ESG/AGUAS PLUV-CP- TIPOBUCKET MACHINE COMPLETA COM CACAMBA E 60 VARETAS - INCL OPERADOR</v>
          </cell>
          <cell r="C3789" t="str">
            <v>H</v>
          </cell>
          <cell r="D3789">
            <v>23.08</v>
          </cell>
        </row>
        <row r="3790">
          <cell r="A3790">
            <v>73617</v>
          </cell>
          <cell r="B3790" t="str">
            <v>ESCAVACAO MANUAL MAT 1A CAT A CEU ABERTO PROF ATE 0,50M C/REMOCAO ATE 1 DAM.</v>
          </cell>
          <cell r="C3790" t="str">
            <v>M2</v>
          </cell>
          <cell r="D3790">
            <v>16.46</v>
          </cell>
        </row>
        <row r="3791">
          <cell r="A3791">
            <v>73699</v>
          </cell>
          <cell r="B3791" t="str">
            <v>ESCAVACAO DE BASE ALARGADA DE TUBULAO PLANO, BASE ENTRE 4,50M E 7,50MDA COTA DE ARRASAMENTO, EM MAT. 1A CAT., A CEU ABERTO, EXCLUINDO CARGA, TRANSPORTE E DESCARGA DO MATERIAL ESCAVADO.</v>
          </cell>
          <cell r="C3791" t="str">
            <v>M3</v>
          </cell>
          <cell r="D3791">
            <v>19.7</v>
          </cell>
        </row>
        <row r="3792">
          <cell r="A3792">
            <v>73700</v>
          </cell>
          <cell r="B3792" t="str">
            <v>ESCAVACAO DE BASE ALARGADA DE TUBULAO PLANO, BASE ATE 4,50M DA COTA DEARRASAMENTO, EM MAT. 1A CAT., A CEU ABERTO, EXCLUINDO CARGA, TRANSPORTE E DESCARGA DO MATERIAL ESCAVADO.</v>
          </cell>
          <cell r="C3792" t="str">
            <v>M3</v>
          </cell>
          <cell r="D3792">
            <v>57.25</v>
          </cell>
        </row>
        <row r="3793">
          <cell r="A3793">
            <v>73701</v>
          </cell>
          <cell r="B3793" t="str">
            <v>ESCAVACAO DE FUSTE DE TUBULAO D=2,00M PLANO, BASE ENTRE 4,50M E 7,50MDA COTA DE ARRASAMENTO, C/CAMISA DE CONCRETO ARMADO, ESCAVAÇÃO EM MAT.1A CAT., EXCLUINDO MATERIAL, MAO DE OBRA, CONCRETO, FORMAS, ARMACAO,CARGA, TRANSPORTE E DESCARGA DO MATERIAL ESC</v>
          </cell>
          <cell r="C3793" t="str">
            <v>M</v>
          </cell>
          <cell r="D3793">
            <v>275.2</v>
          </cell>
        </row>
        <row r="3794">
          <cell r="A3794">
            <v>73702</v>
          </cell>
          <cell r="B3794" t="str">
            <v>ESCAVACAO DE FUSTE DE TUBULAO D=2,00M PLANO, BASE ATE 4,50M DA COTA DEARRASAMENTO, C/ CAMISA DE CONCRETO ARMADO, ESCAVAÇÃO EM MAT. 1A CAT.,EXCLUINDO MATERIAL, MAO DE OBRA, CONCRETO, FORMAS, ARMACAO, CARGA, TRANSPORTE E DESCARGA DO MATERIAL ESCAVADO E A</v>
          </cell>
          <cell r="C3794" t="str">
            <v>M</v>
          </cell>
          <cell r="D3794">
            <v>180.75</v>
          </cell>
        </row>
        <row r="3795">
          <cell r="A3795">
            <v>73703</v>
          </cell>
          <cell r="B3795" t="str">
            <v>ESCAVACAO DE FUSTE DE TUBULAO D=1,80M PLANO, BASE ENTRE 4,50M E 7,50MDA COTA DE ARRASAMENTO, C/CAMISA DE CONCRETO ARMADO, ESCAVAÇÃO EM MAT.1A CAT., EXCLUINDO MATERIAL, MAO DE OBRA, CONCRETO, FORMAS, ARMACAO,CARGA, TRANSPORTE E DESCARGA DO MATERIAL ESC</v>
          </cell>
          <cell r="C3795" t="str">
            <v>M</v>
          </cell>
          <cell r="D3795">
            <v>223.01</v>
          </cell>
        </row>
        <row r="3796">
          <cell r="A3796">
            <v>73704</v>
          </cell>
          <cell r="B3796" t="str">
            <v>ESCAVACAO DE FUSTE DE TUBULAO D=1,80M PLANO, BASE ATE 4,50M DA COTA DEARRASAMENTO, C/CAMISA DE CONCRETO ARMADO, ESCAVAÇÃO EM MAT. 1A CAT.,EXCLUINDO MATERIAL, MAO DE OBRA, CONCRETO, FORMAS, ARMACAO, CARGA, TRANSPORTE E DESCARGA DO MAT. ESCAVADO E ALARGA</v>
          </cell>
          <cell r="C3796" t="str">
            <v>M</v>
          </cell>
          <cell r="D3796">
            <v>146.54</v>
          </cell>
        </row>
        <row r="3797">
          <cell r="A3797">
            <v>73705</v>
          </cell>
          <cell r="B3797" t="str">
            <v>ESCAVACAO DE FUSTE DE TUBULAO D=1,60M PLANO, BASE ATE 4,50M DA COTA DEARRASAMENTO, C/CAMISA DE CONCRETO ARMADO, MAT. 1A CAT., EXCLUINDO MATERIAL, MAO DE OBRA, CONCRETO, FORMAS, ARMACAO, CARGA, TRANSPORTE E DESCARGA DO MATERIAL ESCAVADO E ALARGAMENTO DA</v>
          </cell>
          <cell r="C3797" t="str">
            <v>M</v>
          </cell>
          <cell r="D3797">
            <v>115.6</v>
          </cell>
        </row>
        <row r="3798">
          <cell r="A3798">
            <v>73706</v>
          </cell>
          <cell r="B3798" t="str">
            <v>ESCAVACAO DE FUSTE DE TUBULAO D=1,50M PLANO, BASE ENTRE 4,50M E 7,50MDA COTA DE ARRASAMENTO, C/CAMISA DE CONCRETO ARMADO, MAT. 1A CAT., EXCLUINDO MATERIAL, MAO DE OBRA, CONCRETO, FORMAS, ARMACAO, CARGA E DESCARGA DO MATERIAL ESCAVADO E ALARGAMENTO DA BA</v>
          </cell>
          <cell r="C3798" t="str">
            <v>M</v>
          </cell>
          <cell r="D3798">
            <v>154.72999999999999</v>
          </cell>
        </row>
        <row r="3799">
          <cell r="A3799">
            <v>73707</v>
          </cell>
          <cell r="B3799" t="str">
            <v>ESCAVACAO DE FUSTE DE TUBULAO D=1,40M PLANO, BASE ENTRE 4,50M E 7,50MDA COTA DE ARRASAMENTO, COM CAMISA DE CONCRETO ARMADO, ESCAVAÇÃO EM MAT. 1A CAT., EXCLUINDO MATERIAL, MAO DE OBRA, CONCRETO, FORMAS, ARMACAO, CARGA E DESCARGA DO MATERIAL ESCAVADO E AL</v>
          </cell>
          <cell r="C3799" t="str">
            <v>M</v>
          </cell>
          <cell r="D3799">
            <v>134.97999999999999</v>
          </cell>
        </row>
        <row r="3800">
          <cell r="A3800">
            <v>73708</v>
          </cell>
          <cell r="B3800" t="str">
            <v>ESCAVACAO DE FUSTE DE TUBULAO D=1,40M PLANO, BASE ATE 4,50M DA COTA DEARRASAMENTO, C/CAMISA DE CONCRETO ARMADO, ESCAVAÇÃO EM MAT. 1A CAT.,EXCLUINDO MATERIAL, MAO DE OBRA, CONCRETO, FORMAS, ARMACAO, CARGA E DESCARGA DO MAT ESCAVADO E ALARGAMENTO DA BASE</v>
          </cell>
          <cell r="C3800" t="str">
            <v>M</v>
          </cell>
          <cell r="D3800">
            <v>88.13</v>
          </cell>
        </row>
        <row r="3801">
          <cell r="A3801">
            <v>73709</v>
          </cell>
          <cell r="B3801" t="str">
            <v>GRUPO GERADOR ESTACIONARIO C/ALTERNADOR 125/145KVA (CI) DIESEL 165CVEXCL OPERADOR</v>
          </cell>
          <cell r="C3801" t="str">
            <v>H</v>
          </cell>
          <cell r="D3801">
            <v>4.7699999999999996</v>
          </cell>
        </row>
        <row r="3802">
          <cell r="A3802">
            <v>73710</v>
          </cell>
          <cell r="B3802" t="str">
            <v>BASE PARA PAVIMENTACAO COM BRITA GRADUADA, INCLUSIVE COMPACTACAO</v>
          </cell>
          <cell r="C3802" t="str">
            <v>M3</v>
          </cell>
          <cell r="D3802">
            <v>166.56</v>
          </cell>
        </row>
        <row r="3803">
          <cell r="A3803">
            <v>73711</v>
          </cell>
          <cell r="B3803" t="str">
            <v>BASE PARA PAVIMENTACAO COM BRITA CORRIDA, INCLUSIVE COMPACTACAO</v>
          </cell>
          <cell r="C3803" t="str">
            <v>M3</v>
          </cell>
          <cell r="D3803">
            <v>127.66</v>
          </cell>
        </row>
        <row r="3804">
          <cell r="A3804">
            <v>73712</v>
          </cell>
          <cell r="B3804" t="str">
            <v>EQUIPAMENTO ROTATIVO PARA DESOBSTRUCAO E LIMPEZA DE GALERIAS TP BUCKEMACHINE (CP) CONSIDERANDO APENAS A MANUTENCAO E MATERIAL DE OPERAÇÃO</v>
          </cell>
          <cell r="C3804" t="str">
            <v>H</v>
          </cell>
          <cell r="D3804">
            <v>13.22</v>
          </cell>
        </row>
        <row r="3805">
          <cell r="A3805">
            <v>73713</v>
          </cell>
          <cell r="B3805" t="str">
            <v>ARRASAMENTO DE TUBULAO DE CONCRETO D=1,00 A 1,20M. (INCLUI ENCARREGADO).</v>
          </cell>
          <cell r="C3805" t="str">
            <v>UN</v>
          </cell>
          <cell r="D3805">
            <v>285.82</v>
          </cell>
        </row>
        <row r="3806">
          <cell r="A3806">
            <v>73714</v>
          </cell>
          <cell r="B3806" t="str">
            <v>CAIXA PARA RALO C OM GRELHA FOFO 135 KG DE ALV TIJOLO MACICO (7X10X20)PAREDES DE UMA VEZ (0.20 M) DE 0.90X1.20X1.50 M (EXTERNA) COM ARGAMASSA 1:4 CIMENTO:AREIA, BASE CONC FCK=10 MPA, EXCLUSIVE ESCAVACAO E REATERRO.</v>
          </cell>
          <cell r="C3806" t="str">
            <v>UN</v>
          </cell>
          <cell r="D3806">
            <v>890.06</v>
          </cell>
        </row>
        <row r="3807">
          <cell r="A3807">
            <v>73715</v>
          </cell>
          <cell r="B3807" t="str">
            <v>PINTURA VERNIZ TIPO GOMA LACA DISSOLVIDO EM ALCOOL</v>
          </cell>
          <cell r="C3807" t="str">
            <v>M2</v>
          </cell>
          <cell r="D3807">
            <v>29.34</v>
          </cell>
        </row>
        <row r="3808">
          <cell r="A3808">
            <v>73716</v>
          </cell>
          <cell r="B3808" t="str">
            <v>ESCORAMENTO DE PONTILHOES, PONTES VIADUTO CONC.ARMADO C/MAD LEI, PINHO3A APROVEITANDO 30% MADEIRA</v>
          </cell>
          <cell r="C3808" t="str">
            <v>M3</v>
          </cell>
          <cell r="D3808">
            <v>67.430000000000007</v>
          </cell>
        </row>
        <row r="3809">
          <cell r="A3809">
            <v>73717</v>
          </cell>
          <cell r="B3809" t="str">
            <v>ESCORAMENTO FORMAS 4,00 A 5,00M</v>
          </cell>
          <cell r="C3809" t="str">
            <v>M3</v>
          </cell>
          <cell r="D3809">
            <v>10.210000000000001</v>
          </cell>
        </row>
        <row r="3810">
          <cell r="A3810">
            <v>73718</v>
          </cell>
          <cell r="B3810" t="str">
            <v>ASSENTAMENTO DE TUBOS DE CONCRETO DIAMETRO = 1500MM, SIMPLES OU ARMADO, JUNTA EM ARGAMASSA 1:3 CIMENTO:AREIA</v>
          </cell>
          <cell r="C3810" t="str">
            <v>M</v>
          </cell>
          <cell r="D3810">
            <v>160.62</v>
          </cell>
        </row>
        <row r="3811">
          <cell r="A3811">
            <v>73719</v>
          </cell>
          <cell r="B3811" t="str">
            <v>ASSENTAMENTO DE TUBOS DE CONCRETO DIAMETRO = 1200MM, SIMPLES OU ARMADO, JUNTA EM ARGAMASSA 1:3 CIMENTO:AREIA</v>
          </cell>
          <cell r="C3811" t="str">
            <v>M</v>
          </cell>
          <cell r="D3811">
            <v>102.94</v>
          </cell>
        </row>
        <row r="3812">
          <cell r="A3812">
            <v>73720</v>
          </cell>
          <cell r="B3812" t="str">
            <v>ASSENTAMENTO DE TUBOS DE CONCRETO DIAMETRO = 800MM, SIMPLES OU ARMADO,JUNTA EM ARGAMASSA 1:3 CIMENTO:AREIA</v>
          </cell>
          <cell r="C3812" t="str">
            <v>M</v>
          </cell>
          <cell r="D3812">
            <v>55.13</v>
          </cell>
        </row>
        <row r="3813">
          <cell r="A3813">
            <v>73721</v>
          </cell>
          <cell r="B3813" t="str">
            <v>ASSENTAMENTO DE TUBOS DE CONCRETO DIAMETRO = 1000MM, SIMPLES OU ARMADO, JUNTA EM ARGAMASSA 1:3 CIMENTO:AREIA</v>
          </cell>
          <cell r="C3813" t="str">
            <v>M</v>
          </cell>
          <cell r="D3813">
            <v>82.71</v>
          </cell>
        </row>
        <row r="3814">
          <cell r="A3814">
            <v>73722</v>
          </cell>
          <cell r="B3814" t="str">
            <v>ASSENTAMENTO DE TUBOS DE CONCRETO DIAMETRO = 600MM, SIMPLES OU ARMADO,JUNTA EM ARGAMASSA 1:3 CIMENTO:AREIA</v>
          </cell>
          <cell r="C3814" t="str">
            <v>M</v>
          </cell>
          <cell r="D3814">
            <v>26.56</v>
          </cell>
        </row>
        <row r="3815">
          <cell r="A3815">
            <v>73723</v>
          </cell>
          <cell r="B3815" t="str">
            <v>ASSENTAMENTO DE TUBOS DE CONCRETO DIAMETRO = 500MM, SIMPLES OU ARMADO,JUNTA EM ARGAMASSA 1:3 CIMENTO:AREIA</v>
          </cell>
          <cell r="C3815" t="str">
            <v>M</v>
          </cell>
          <cell r="D3815">
            <v>20.7</v>
          </cell>
        </row>
        <row r="3816">
          <cell r="A3816">
            <v>73724</v>
          </cell>
          <cell r="B3816" t="str">
            <v>ASSENTAMENTO DE TUBOS DE CONCRETO DIAMETRO = 400MM, SIMPLES OU ARMADO,JUNTA EM ARGAMASSA 1:3 CIMENTO:AREIA</v>
          </cell>
          <cell r="C3816" t="str">
            <v>M</v>
          </cell>
          <cell r="D3816">
            <v>13.65</v>
          </cell>
        </row>
        <row r="3817">
          <cell r="A3817">
            <v>73725</v>
          </cell>
          <cell r="B3817" t="str">
            <v>ASSENTAMENTO SIMPLES DE TUBOS DE CERÂMICA COM JUNTA ARGAMASSADA - DN 400 MM</v>
          </cell>
          <cell r="C3817" t="str">
            <v>M</v>
          </cell>
          <cell r="D3817">
            <v>14.08</v>
          </cell>
        </row>
        <row r="3818">
          <cell r="A3818">
            <v>73726</v>
          </cell>
          <cell r="B3818" t="str">
            <v>ASSENTAMENTO SIMPLES DE TUBOS DE CERÂMICA COM JUNTA ARGAMASSADA - DN 375 MM</v>
          </cell>
          <cell r="C3818" t="str">
            <v>M</v>
          </cell>
          <cell r="D3818">
            <v>11.72</v>
          </cell>
        </row>
        <row r="3819">
          <cell r="A3819">
            <v>73727</v>
          </cell>
          <cell r="B3819" t="str">
            <v>ASSENTAMENTO DE MANILHAS E CONEXOES CERAMICAS DIAMETRO = 300MM, JUNTAEM ARGAMASSA 1:3 CIMENTO:AREIA</v>
          </cell>
          <cell r="C3819" t="str">
            <v>M</v>
          </cell>
          <cell r="D3819">
            <v>8.5399999999999991</v>
          </cell>
        </row>
        <row r="3820">
          <cell r="A3820">
            <v>73728</v>
          </cell>
          <cell r="B3820" t="str">
            <v>ASSENTAMENTO DE MANILHAS E CONEXOES CERAMICAS DIAMETRO = 250MM, JUNTAEM ARGAMASSA 1:3 CIMENTO:AREIA</v>
          </cell>
          <cell r="C3820" t="str">
            <v>M</v>
          </cell>
          <cell r="D3820">
            <v>7.77</v>
          </cell>
        </row>
        <row r="3821">
          <cell r="A3821">
            <v>73729</v>
          </cell>
          <cell r="B3821" t="str">
            <v>ASSENTAMENTO DE MANILHAS E CONEXOES CERAMICAS DIAMETRO = 200MM, JUNTAEM ARGAMASSA 1:3 CIMENTO:AREIA</v>
          </cell>
          <cell r="C3821" t="str">
            <v>M</v>
          </cell>
          <cell r="D3821">
            <v>5.7</v>
          </cell>
        </row>
        <row r="3822">
          <cell r="A3822">
            <v>73730</v>
          </cell>
          <cell r="B3822" t="str">
            <v>ASSENTAMENTO DE TUBOS DE CONCRETO DIAMETRO = 300MM, SIMPLES OU ARMADO,JUNTA EM ARGAMASSA 1:3 CIMENTO:AREIA</v>
          </cell>
          <cell r="C3822" t="str">
            <v>M</v>
          </cell>
          <cell r="D3822">
            <v>9.6</v>
          </cell>
        </row>
        <row r="3823">
          <cell r="A3823">
            <v>73731</v>
          </cell>
          <cell r="B3823" t="str">
            <v>ASSENTAMENTO DE MANILHAS E CONEXOES CERAMICAS, DIAMETRO = 100MM, JUNTAEM ARGAMASSA, 1:3 CIMENTO:AREIA</v>
          </cell>
          <cell r="C3823" t="str">
            <v>M</v>
          </cell>
          <cell r="D3823">
            <v>3.26</v>
          </cell>
        </row>
        <row r="3824">
          <cell r="A3824">
            <v>73732</v>
          </cell>
          <cell r="B3824" t="str">
            <v>DESFORMA DE ESTRUTURAS, ALT. OU PROFUND. MAIOR QUE 1,50M</v>
          </cell>
          <cell r="C3824" t="str">
            <v>M2</v>
          </cell>
          <cell r="D3824">
            <v>14.9</v>
          </cell>
        </row>
        <row r="3825">
          <cell r="A3825" t="str">
            <v>SERP</v>
          </cell>
          <cell r="B3825" t="str">
            <v>SERVICOS PRELIMINARES</v>
          </cell>
          <cell r="C3825" t="str">
            <v/>
          </cell>
          <cell r="D3825" t="str">
            <v/>
          </cell>
        </row>
        <row r="3826">
          <cell r="A3826">
            <v>10</v>
          </cell>
          <cell r="B3826" t="str">
            <v>PREPARO DO TERRENO</v>
          </cell>
          <cell r="C3826" t="str">
            <v/>
          </cell>
          <cell r="D3826" t="str">
            <v/>
          </cell>
        </row>
        <row r="3827">
          <cell r="A3827">
            <v>73671</v>
          </cell>
          <cell r="B3827" t="str">
            <v>DESMATAMENTO DE ARVORES ENTRE 0,15M E 0,30M DE DIAMETRO INCLUSIVEDESTOCAMENTO E LIMPEZA DO TERRENO, UTILIZANDO TRATOR DE ESTEIRAS. (ENCARREGADO INCLUSO)</v>
          </cell>
          <cell r="C3827" t="str">
            <v>UN</v>
          </cell>
          <cell r="D3827">
            <v>3.38</v>
          </cell>
        </row>
        <row r="3828">
          <cell r="A3828">
            <v>73672</v>
          </cell>
          <cell r="B3828" t="str">
            <v>LIMPEZA MECANIZADA DE TERRENO, INCLUSIVE RETIRADA DE ARVORE ENTRE 0,05M E 0,15M DE DIAMETRO</v>
          </cell>
          <cell r="C3828" t="str">
            <v>M2</v>
          </cell>
          <cell r="D3828">
            <v>0.36</v>
          </cell>
        </row>
        <row r="3829">
          <cell r="A3829">
            <v>73822</v>
          </cell>
          <cell r="B3829" t="str">
            <v>LIMPEZA DE TERRENO - ROCADA</v>
          </cell>
          <cell r="C3829" t="str">
            <v/>
          </cell>
          <cell r="D3829" t="str">
            <v/>
          </cell>
        </row>
        <row r="3830">
          <cell r="A3830" t="str">
            <v>73822/001</v>
          </cell>
          <cell r="B3830" t="str">
            <v>LIMPEZA DE TERRENO - ROÇADA DENSA (COM PEQUENOS ARBUSTOS)</v>
          </cell>
          <cell r="C3830" t="str">
            <v>M2</v>
          </cell>
          <cell r="D3830">
            <v>2.06</v>
          </cell>
        </row>
        <row r="3831">
          <cell r="A3831" t="str">
            <v>73822/002</v>
          </cell>
          <cell r="B3831" t="str">
            <v>LIMPEZA DE TERRENO - RASPAGEM MECANIZADA (MOTONIVELADORA) DE CAMADA VEGETAL</v>
          </cell>
          <cell r="C3831" t="str">
            <v>M2</v>
          </cell>
          <cell r="D3831">
            <v>0.47</v>
          </cell>
        </row>
        <row r="3832">
          <cell r="A3832">
            <v>73859</v>
          </cell>
          <cell r="B3832" t="str">
            <v>DESMATAMENTO / LIMPEZA</v>
          </cell>
          <cell r="C3832" t="str">
            <v/>
          </cell>
          <cell r="D3832" t="str">
            <v/>
          </cell>
        </row>
        <row r="3833">
          <cell r="A3833" t="str">
            <v>73859/001</v>
          </cell>
          <cell r="B3833" t="str">
            <v>DESMATAMENTO/LIMPEZA TERRENOS C/EQUIP MECAN(TRATOR:1000M2/H)</v>
          </cell>
          <cell r="C3833" t="str">
            <v>M2</v>
          </cell>
          <cell r="D3833">
            <v>0.22</v>
          </cell>
        </row>
        <row r="3834">
          <cell r="A3834" t="str">
            <v>73859/002</v>
          </cell>
          <cell r="B3834" t="str">
            <v>CAPINA MANUAL EM SERVICOS RODOVIARIOS</v>
          </cell>
          <cell r="C3834" t="str">
            <v>M2</v>
          </cell>
          <cell r="D3834">
            <v>0.55000000000000004</v>
          </cell>
        </row>
        <row r="3835">
          <cell r="A3835">
            <v>73871</v>
          </cell>
          <cell r="B3835" t="str">
            <v>DESTOCAMENTOS</v>
          </cell>
          <cell r="C3835" t="str">
            <v/>
          </cell>
          <cell r="D3835" t="str">
            <v/>
          </cell>
        </row>
        <row r="3836">
          <cell r="A3836" t="str">
            <v>73871/001</v>
          </cell>
          <cell r="B3836" t="str">
            <v>DESTOCA ARVORE PORTE MEDIO/RAIZ PROFUNDA S/REMOCAO/AUX MECAN</v>
          </cell>
          <cell r="C3836" t="str">
            <v>UN</v>
          </cell>
          <cell r="D3836">
            <v>85.03</v>
          </cell>
        </row>
        <row r="3837">
          <cell r="A3837" t="str">
            <v>73871/002</v>
          </cell>
          <cell r="B3837" t="str">
            <v>DESTOCAMENTO MECANICO DE TOCOS D&lt;=30CM</v>
          </cell>
          <cell r="C3837" t="str">
            <v>UN</v>
          </cell>
          <cell r="D3837">
            <v>28.02</v>
          </cell>
        </row>
        <row r="3838">
          <cell r="A3838" t="str">
            <v>73871/003</v>
          </cell>
          <cell r="B3838" t="str">
            <v>DESTOCAMENTO MECANICO DE TOCOS D=30 A 50CM</v>
          </cell>
          <cell r="C3838" t="str">
            <v>UN</v>
          </cell>
          <cell r="D3838">
            <v>50.14</v>
          </cell>
        </row>
        <row r="3839">
          <cell r="A3839" t="str">
            <v>73871/004</v>
          </cell>
          <cell r="B3839" t="str">
            <v>DESTOCAMENTO MECANICO DE TOCOS D&gt;50CM</v>
          </cell>
          <cell r="C3839" t="str">
            <v>UN</v>
          </cell>
          <cell r="D3839">
            <v>83.94</v>
          </cell>
        </row>
        <row r="3840">
          <cell r="A3840">
            <v>11</v>
          </cell>
          <cell r="B3840" t="str">
            <v>TRANSITO E SEGURANCA</v>
          </cell>
          <cell r="C3840" t="str">
            <v/>
          </cell>
          <cell r="D3840" t="str">
            <v/>
          </cell>
        </row>
        <row r="3841">
          <cell r="A3841">
            <v>74220</v>
          </cell>
          <cell r="B3841" t="str">
            <v>TAPUME DE VEDACAO</v>
          </cell>
          <cell r="C3841" t="str">
            <v/>
          </cell>
          <cell r="D3841" t="str">
            <v/>
          </cell>
        </row>
        <row r="3842">
          <cell r="A3842" t="str">
            <v>74220/001</v>
          </cell>
          <cell r="B3842" t="str">
            <v>TAPUME DE CHAPA DE MADEIRA COMPENSADA (6MM) - PINTURA A CAL- APROVEITAMENTO 2 X</v>
          </cell>
          <cell r="C3842" t="str">
            <v>M2</v>
          </cell>
          <cell r="D3842">
            <v>27.82</v>
          </cell>
        </row>
        <row r="3843">
          <cell r="A3843">
            <v>74221</v>
          </cell>
          <cell r="B3843" t="str">
            <v>SINALIZACAO DE TRANSITO</v>
          </cell>
          <cell r="C3843" t="str">
            <v/>
          </cell>
          <cell r="D3843" t="str">
            <v/>
          </cell>
        </row>
        <row r="3844">
          <cell r="A3844" t="str">
            <v>74221/001</v>
          </cell>
          <cell r="B3844" t="str">
            <v>SINALIZACAO DE TRANSITO - NOTURNA</v>
          </cell>
          <cell r="C3844" t="str">
            <v>M</v>
          </cell>
          <cell r="D3844">
            <v>1.23</v>
          </cell>
        </row>
        <row r="3845">
          <cell r="A3845">
            <v>12</v>
          </cell>
          <cell r="B3845" t="str">
            <v>ACESSOS/PASSADICOS</v>
          </cell>
          <cell r="C3845" t="str">
            <v/>
          </cell>
          <cell r="D3845" t="str">
            <v/>
          </cell>
        </row>
        <row r="3846">
          <cell r="A3846">
            <v>74219</v>
          </cell>
          <cell r="B3846" t="str">
            <v>PASSADICOS E TRAVESSIAS - MONTAGEM, MANUTENCAO E REMOCAO</v>
          </cell>
          <cell r="C3846" t="str">
            <v/>
          </cell>
          <cell r="D3846" t="str">
            <v/>
          </cell>
        </row>
        <row r="3847">
          <cell r="A3847" t="str">
            <v>74219/001</v>
          </cell>
          <cell r="B3847" t="str">
            <v>PASSADICOS DE MADEIRA PARA PEDESTRES</v>
          </cell>
          <cell r="C3847" t="str">
            <v>M2</v>
          </cell>
          <cell r="D3847">
            <v>33.340000000000003</v>
          </cell>
        </row>
        <row r="3848">
          <cell r="A3848" t="str">
            <v>74219/002</v>
          </cell>
          <cell r="B3848" t="str">
            <v>TRAVESSIA DE MADEIRA PARA VEICULOS</v>
          </cell>
          <cell r="C3848" t="str">
            <v>M2</v>
          </cell>
          <cell r="D3848">
            <v>27.95</v>
          </cell>
        </row>
        <row r="3849">
          <cell r="A3849">
            <v>13</v>
          </cell>
          <cell r="B3849" t="str">
            <v>SUSTENTACOES DIVERSAS</v>
          </cell>
          <cell r="C3849" t="str">
            <v/>
          </cell>
          <cell r="D3849" t="str">
            <v/>
          </cell>
        </row>
        <row r="3850">
          <cell r="A3850">
            <v>73875</v>
          </cell>
          <cell r="B3850" t="str">
            <v>LOCACAO DE ANDAIMES</v>
          </cell>
          <cell r="C3850" t="str">
            <v/>
          </cell>
          <cell r="D3850" t="str">
            <v/>
          </cell>
        </row>
        <row r="3851">
          <cell r="A3851" t="str">
            <v>73875/001</v>
          </cell>
          <cell r="B3851" t="str">
            <v>LOCACAO DE ANDAIME METALICO TUBULAR TIPO TORRE</v>
          </cell>
          <cell r="C3851" t="str">
            <v>M/MES</v>
          </cell>
          <cell r="D3851">
            <v>14.43</v>
          </cell>
        </row>
        <row r="3852">
          <cell r="A3852">
            <v>14</v>
          </cell>
          <cell r="B3852" t="str">
            <v>DEMOLICOES/RETIRADAS</v>
          </cell>
          <cell r="C3852" t="str">
            <v/>
          </cell>
          <cell r="D3852" t="str">
            <v/>
          </cell>
        </row>
        <row r="3853">
          <cell r="A3853">
            <v>72208</v>
          </cell>
          <cell r="B3853" t="str">
            <v>CARGA MECANIZADA E REMOCAO E ENTULHO COM TRANSPORTE ATE 1KM</v>
          </cell>
          <cell r="C3853" t="str">
            <v>M3</v>
          </cell>
          <cell r="D3853">
            <v>2.58</v>
          </cell>
        </row>
        <row r="3854">
          <cell r="A3854">
            <v>72209</v>
          </cell>
          <cell r="B3854" t="str">
            <v>CARGA MANUAL E REMOCAO E ENTULHO COM TRANSPORTE ATE 1KM EM CAMINHAO BASCULANTE 8 M3</v>
          </cell>
          <cell r="C3854" t="str">
            <v>M3</v>
          </cell>
          <cell r="D3854">
            <v>9.42</v>
          </cell>
        </row>
        <row r="3855">
          <cell r="A3855">
            <v>72210</v>
          </cell>
          <cell r="B3855" t="str">
            <v>DESTOCAMENTO DE TRONCOS COM DIAMETRO DE 10CM ATE 30CM, INCLUSIVE REMOCAO DE RAIZES</v>
          </cell>
          <cell r="C3855" t="str">
            <v>UN</v>
          </cell>
          <cell r="D3855">
            <v>14.56</v>
          </cell>
        </row>
        <row r="3856">
          <cell r="A3856">
            <v>72211</v>
          </cell>
          <cell r="B3856" t="str">
            <v>DESTOCAMENTO DE TRONCOS COM DIAMETRO DE 30CM ATE 50CM, INCLUSIVE REMOCAO DE RAIZES</v>
          </cell>
          <cell r="C3856" t="str">
            <v>UN</v>
          </cell>
          <cell r="D3856">
            <v>40.479999999999997</v>
          </cell>
        </row>
        <row r="3857">
          <cell r="A3857">
            <v>72212</v>
          </cell>
          <cell r="B3857" t="str">
            <v>DESTOCAMENTO DE TRONCOS COM DIAMETRO MAIOR DO QUE 50CM, INCLUSIVE REMOCAO DE RAIZES</v>
          </cell>
          <cell r="C3857" t="str">
            <v>UN</v>
          </cell>
          <cell r="D3857">
            <v>48.23</v>
          </cell>
        </row>
        <row r="3858">
          <cell r="A3858">
            <v>72214</v>
          </cell>
          <cell r="B3858" t="str">
            <v>DEMOLICAO DE ALVENARIA ESTRUTURAL DE BLOCOS VAZADOS DE CONCRETO</v>
          </cell>
          <cell r="C3858" t="str">
            <v>M3</v>
          </cell>
          <cell r="D3858">
            <v>27.43</v>
          </cell>
        </row>
        <row r="3859">
          <cell r="A3859">
            <v>72215</v>
          </cell>
          <cell r="B3859" t="str">
            <v>DEMOLICAO DE ALVENARIA DE ELEMENTOS CERAMICOS VAZADOS</v>
          </cell>
          <cell r="C3859" t="str">
            <v>M3</v>
          </cell>
          <cell r="D3859">
            <v>17.14</v>
          </cell>
        </row>
        <row r="3860">
          <cell r="A3860">
            <v>72216</v>
          </cell>
          <cell r="B3860" t="str">
            <v>DEMOLICAO DE VERGAS, CINTAS E PILARETES DE CONCRETO</v>
          </cell>
          <cell r="C3860" t="str">
            <v>M3</v>
          </cell>
          <cell r="D3860">
            <v>89.14</v>
          </cell>
        </row>
        <row r="3861">
          <cell r="A3861">
            <v>72217</v>
          </cell>
          <cell r="B3861" t="str">
            <v>DEMOLICAO DE PLACAS DIVISORIAS DE GRANILITE</v>
          </cell>
          <cell r="C3861" t="str">
            <v>M2</v>
          </cell>
          <cell r="D3861">
            <v>3.43</v>
          </cell>
        </row>
        <row r="3862">
          <cell r="A3862">
            <v>72218</v>
          </cell>
          <cell r="B3862" t="str">
            <v>DEMOLICAO DE DIVISORIAS EM CHAPAS OU TABUAS, INCLUSIVE DEMOLICAO DE ENTARUGAMENTO</v>
          </cell>
          <cell r="C3862" t="str">
            <v>M2</v>
          </cell>
          <cell r="D3862">
            <v>2.74</v>
          </cell>
        </row>
        <row r="3863">
          <cell r="A3863">
            <v>72219</v>
          </cell>
          <cell r="B3863" t="str">
            <v>DEMOLICAO DE ALVENARIA DE BLOCOS DE PEDRA NATURAL</v>
          </cell>
          <cell r="C3863" t="str">
            <v>M3</v>
          </cell>
          <cell r="D3863">
            <v>44.57</v>
          </cell>
        </row>
        <row r="3864">
          <cell r="A3864">
            <v>72220</v>
          </cell>
          <cell r="B3864" t="str">
            <v>RETIRADA DE ALVENARIA DE TIJOLOS DE VIDRO</v>
          </cell>
          <cell r="C3864" t="str">
            <v>M2</v>
          </cell>
          <cell r="D3864">
            <v>6.86</v>
          </cell>
        </row>
        <row r="3865">
          <cell r="A3865">
            <v>72221</v>
          </cell>
          <cell r="B3865" t="str">
            <v>RETIRADA DE PLACAS DIVISORIAS DE GRANILITE</v>
          </cell>
          <cell r="C3865" t="str">
            <v>M2</v>
          </cell>
          <cell r="D3865">
            <v>6.86</v>
          </cell>
        </row>
        <row r="3866">
          <cell r="A3866">
            <v>72222</v>
          </cell>
          <cell r="B3866" t="str">
            <v>RETIRADAS DE DIVISORIAS EM CHAPAS OU TABUAS, SEM RETIRADA DO ENTARUGAMENTO</v>
          </cell>
          <cell r="C3866" t="str">
            <v>M2</v>
          </cell>
          <cell r="D3866">
            <v>3.6</v>
          </cell>
        </row>
        <row r="3867">
          <cell r="A3867">
            <v>72223</v>
          </cell>
          <cell r="B3867" t="str">
            <v>RETIRADAS DE DIVISORIAS EM CHAPAS OU TABUAS, COM RETIRADA DO ENTARUGAMENTO</v>
          </cell>
          <cell r="C3867" t="str">
            <v>M2</v>
          </cell>
          <cell r="D3867">
            <v>7.2</v>
          </cell>
        </row>
        <row r="3868">
          <cell r="A3868">
            <v>72224</v>
          </cell>
          <cell r="B3868" t="str">
            <v>DEMOLICAO DE TELHAS CERAMICAS OU DE VIDRO</v>
          </cell>
          <cell r="C3868" t="str">
            <v>M2</v>
          </cell>
          <cell r="D3868">
            <v>4.1100000000000003</v>
          </cell>
        </row>
        <row r="3869">
          <cell r="A3869">
            <v>72225</v>
          </cell>
          <cell r="B3869" t="str">
            <v>DEMOLICAO DE TELHAS ONDULADAS</v>
          </cell>
          <cell r="C3869" t="str">
            <v>M2</v>
          </cell>
          <cell r="D3869">
            <v>1.71</v>
          </cell>
        </row>
        <row r="3870">
          <cell r="A3870">
            <v>72226</v>
          </cell>
          <cell r="B3870" t="str">
            <v>RETIRADA DE ESTRUTURA DE MADEIRA PONTALETEADA PARA TELHAS CERAMICAS OUDE VIDRO</v>
          </cell>
          <cell r="C3870" t="str">
            <v>M2</v>
          </cell>
          <cell r="D3870">
            <v>4.76</v>
          </cell>
        </row>
        <row r="3871">
          <cell r="A3871">
            <v>72227</v>
          </cell>
          <cell r="B3871" t="str">
            <v>RETIRADA DE ESTRUTURA DE MADEIRA PONTALETEADA PARA TELHAS ONDULADAS</v>
          </cell>
          <cell r="C3871" t="str">
            <v>M2</v>
          </cell>
          <cell r="D3871">
            <v>3.17</v>
          </cell>
        </row>
        <row r="3872">
          <cell r="A3872">
            <v>72228</v>
          </cell>
          <cell r="B3872" t="str">
            <v>RETIRADA DE ESTRUTURA DE MADEIRA COM TESOURAS PARA TELHAS CERAMICAS OUDE VIDRO</v>
          </cell>
          <cell r="C3872" t="str">
            <v>M2</v>
          </cell>
          <cell r="D3872">
            <v>7.93</v>
          </cell>
        </row>
        <row r="3873">
          <cell r="A3873">
            <v>72229</v>
          </cell>
          <cell r="B3873" t="str">
            <v>RETIRADA DE ESTRUTURA DE MADEIRA COM TESOURAS PARA TELHAS ONDULADAS</v>
          </cell>
          <cell r="C3873" t="str">
            <v>M2</v>
          </cell>
          <cell r="D3873">
            <v>6.34</v>
          </cell>
        </row>
        <row r="3874">
          <cell r="A3874">
            <v>72230</v>
          </cell>
          <cell r="B3874" t="str">
            <v>RETIRADA DE TELHAS DE CERAMICAS OU DE VIDRO</v>
          </cell>
          <cell r="C3874" t="str">
            <v>M2</v>
          </cell>
          <cell r="D3874">
            <v>3.43</v>
          </cell>
        </row>
        <row r="3875">
          <cell r="A3875">
            <v>72231</v>
          </cell>
          <cell r="B3875" t="str">
            <v>RETIRADA DE TELHAS ONDULADAS</v>
          </cell>
          <cell r="C3875" t="str">
            <v>M2</v>
          </cell>
          <cell r="D3875">
            <v>2.4</v>
          </cell>
        </row>
        <row r="3876">
          <cell r="A3876">
            <v>72232</v>
          </cell>
          <cell r="B3876" t="str">
            <v>RETIRADA DE CUMEEIRAS CERAMICAS</v>
          </cell>
          <cell r="C3876" t="str">
            <v>M</v>
          </cell>
          <cell r="D3876">
            <v>2.06</v>
          </cell>
        </row>
        <row r="3877">
          <cell r="A3877">
            <v>72233</v>
          </cell>
          <cell r="B3877" t="str">
            <v>RETIRADA DE CUMEEIRAS EM ALUMINIO</v>
          </cell>
          <cell r="C3877" t="str">
            <v>M</v>
          </cell>
          <cell r="D3877">
            <v>1.37</v>
          </cell>
        </row>
        <row r="3878">
          <cell r="A3878">
            <v>72234</v>
          </cell>
          <cell r="B3878" t="str">
            <v>DEMOLICAO DE FORRO DE GESSO</v>
          </cell>
          <cell r="C3878" t="str">
            <v>M2</v>
          </cell>
          <cell r="D3878">
            <v>2.06</v>
          </cell>
        </row>
        <row r="3879">
          <cell r="A3879">
            <v>72235</v>
          </cell>
          <cell r="B3879" t="str">
            <v>DEMOLICAO DE ENTARUGAMENTO DE FORRO</v>
          </cell>
          <cell r="C3879" t="str">
            <v>M2</v>
          </cell>
          <cell r="D3879">
            <v>2.74</v>
          </cell>
        </row>
        <row r="3880">
          <cell r="A3880">
            <v>72236</v>
          </cell>
          <cell r="B3880" t="str">
            <v>RETIRADA DE FORRO DE MADEIRA EM TABUAS</v>
          </cell>
          <cell r="C3880" t="str">
            <v>M2</v>
          </cell>
          <cell r="D3880">
            <v>5.23</v>
          </cell>
        </row>
        <row r="3881">
          <cell r="A3881">
            <v>72237</v>
          </cell>
          <cell r="B3881" t="str">
            <v>RETIRADA DE ENTARUGAMENTO DE FORRO</v>
          </cell>
          <cell r="C3881" t="str">
            <v>M2</v>
          </cell>
          <cell r="D3881">
            <v>6.34</v>
          </cell>
        </row>
        <row r="3882">
          <cell r="A3882">
            <v>72238</v>
          </cell>
          <cell r="B3882" t="str">
            <v>RETIRADA DE FORRO EM REGUAS DE PVC, INCLUSIVE RETIRADA DE PERFIS</v>
          </cell>
          <cell r="C3882" t="str">
            <v>M2</v>
          </cell>
          <cell r="D3882">
            <v>3.17</v>
          </cell>
        </row>
        <row r="3883">
          <cell r="A3883">
            <v>72239</v>
          </cell>
          <cell r="B3883" t="str">
            <v>RETIRADA DE TACOS DE MADEIRA</v>
          </cell>
          <cell r="C3883" t="str">
            <v>M2</v>
          </cell>
          <cell r="D3883">
            <v>2.38</v>
          </cell>
        </row>
        <row r="3884">
          <cell r="A3884">
            <v>72240</v>
          </cell>
          <cell r="B3884" t="str">
            <v>RETIRADA DE ASSOALHO DE MADEIRA, EXCLUSIVE RETIRADA DE VIGAMENTO</v>
          </cell>
          <cell r="C3884" t="str">
            <v>M2</v>
          </cell>
          <cell r="D3884">
            <v>11.36</v>
          </cell>
        </row>
        <row r="3885">
          <cell r="A3885">
            <v>72241</v>
          </cell>
          <cell r="B3885" t="str">
            <v>RETIRADA DE ASSOALHO DE MADEIRA, INCLUSIVE RETIRADA DE VIGAMENTO</v>
          </cell>
          <cell r="C3885" t="str">
            <v>M2</v>
          </cell>
          <cell r="D3885">
            <v>13.63</v>
          </cell>
        </row>
        <row r="3886">
          <cell r="A3886">
            <v>72242</v>
          </cell>
          <cell r="B3886" t="str">
            <v>RETIRADA DE RODAPES DE MADEIRA, INCLUSIVE RETIRADA DE CORDAO</v>
          </cell>
          <cell r="C3886" t="str">
            <v>M2</v>
          </cell>
          <cell r="D3886">
            <v>2.42</v>
          </cell>
        </row>
        <row r="3887">
          <cell r="A3887">
            <v>73616</v>
          </cell>
          <cell r="B3887" t="str">
            <v>DEMOLICAO DE CONCRETO SIMPLES</v>
          </cell>
          <cell r="C3887" t="str">
            <v>M3</v>
          </cell>
          <cell r="D3887">
            <v>100.85</v>
          </cell>
        </row>
        <row r="3888">
          <cell r="A3888">
            <v>73801</v>
          </cell>
          <cell r="B3888" t="str">
            <v>DEMOLICAO MANUAL DE PISO / CONTRAPISO</v>
          </cell>
          <cell r="C3888" t="str">
            <v/>
          </cell>
          <cell r="D3888" t="str">
            <v/>
          </cell>
        </row>
        <row r="3889">
          <cell r="A3889" t="str">
            <v>73801/001</v>
          </cell>
          <cell r="B3889" t="str">
            <v>DEMOLICAO DE PISO DE ALTA RESISTENCIA</v>
          </cell>
          <cell r="C3889" t="str">
            <v>M2</v>
          </cell>
          <cell r="D3889">
            <v>10.29</v>
          </cell>
        </row>
        <row r="3890">
          <cell r="A3890" t="str">
            <v>73801/002</v>
          </cell>
          <cell r="B3890" t="str">
            <v>DEMOLICAO DE CAMADA DE ASSENTAMENTO/CONTRAPISO COM USO DE PONTEIRO, ESPESSURA ATE 4CM</v>
          </cell>
          <cell r="C3890" t="str">
            <v>M2</v>
          </cell>
          <cell r="D3890">
            <v>10.29</v>
          </cell>
        </row>
        <row r="3891">
          <cell r="A3891">
            <v>73802</v>
          </cell>
          <cell r="B3891" t="str">
            <v>DEMOLICAO MANUAL DE REVESTIMENTOS EM PAREDES</v>
          </cell>
          <cell r="C3891" t="str">
            <v/>
          </cell>
          <cell r="D3891" t="str">
            <v/>
          </cell>
        </row>
        <row r="3892">
          <cell r="A3892" t="str">
            <v>73802/001</v>
          </cell>
          <cell r="B3892" t="str">
            <v>DEMOLICAO DE REVESTIMENTO DE ARGAMASSA DE CAL E AREIA</v>
          </cell>
          <cell r="C3892" t="str">
            <v>M2</v>
          </cell>
          <cell r="D3892">
            <v>3.43</v>
          </cell>
        </row>
        <row r="3893">
          <cell r="A3893">
            <v>73874</v>
          </cell>
          <cell r="B3893" t="str">
            <v>REMOCAO DE PINTURAS COM JATEAMENTO DE AREIA</v>
          </cell>
          <cell r="C3893" t="str">
            <v/>
          </cell>
          <cell r="D3893" t="str">
            <v/>
          </cell>
        </row>
        <row r="3894">
          <cell r="A3894" t="str">
            <v>73874/001</v>
          </cell>
          <cell r="B3894" t="str">
            <v>REMOCAO DE PINTURAS COM JATEAMENTO DE AREIA, EM SUPERFICIES METALICAS</v>
          </cell>
          <cell r="C3894" t="str">
            <v>M2</v>
          </cell>
          <cell r="D3894">
            <v>8.9600000000000009</v>
          </cell>
        </row>
        <row r="3895">
          <cell r="A3895">
            <v>73895</v>
          </cell>
          <cell r="B3895" t="str">
            <v>DEMOLICAO PISO MARMORE/SOLEIRA/PEITORIL/ESCADA</v>
          </cell>
          <cell r="C3895" t="str">
            <v/>
          </cell>
          <cell r="D3895" t="str">
            <v/>
          </cell>
        </row>
        <row r="3896">
          <cell r="A3896" t="str">
            <v>73895/001</v>
          </cell>
          <cell r="B3896" t="str">
            <v>DEMOLICAO DE PISO DE MARMORE E ARGAMASSA DE ASSENTAMENTO</v>
          </cell>
          <cell r="C3896" t="str">
            <v>M2</v>
          </cell>
          <cell r="D3896">
            <v>4.1500000000000004</v>
          </cell>
        </row>
        <row r="3897">
          <cell r="A3897">
            <v>73896</v>
          </cell>
          <cell r="B3897" t="str">
            <v>RETIRADA DE AZULEJOS OU LADRILHOS</v>
          </cell>
          <cell r="C3897" t="str">
            <v/>
          </cell>
          <cell r="D3897" t="str">
            <v/>
          </cell>
        </row>
        <row r="3898">
          <cell r="A3898" t="str">
            <v>73896/001</v>
          </cell>
          <cell r="B3898" t="str">
            <v>RETIRADA CUIDADOSA DE AZULEJOS/LADRILHOS E ARGAMASSA DE ASSENTAMENTO</v>
          </cell>
          <cell r="C3898" t="str">
            <v>M2</v>
          </cell>
          <cell r="D3898">
            <v>23.79</v>
          </cell>
        </row>
        <row r="3899">
          <cell r="A3899">
            <v>73899</v>
          </cell>
          <cell r="B3899" t="str">
            <v>DEMOLICAO DE ALVENARIA DE TIJOLOS S/REAPROVEITAMENTO</v>
          </cell>
          <cell r="C3899" t="str">
            <v/>
          </cell>
          <cell r="D3899" t="str">
            <v/>
          </cell>
        </row>
        <row r="3900">
          <cell r="A3900" t="str">
            <v>73899/001</v>
          </cell>
          <cell r="B3900" t="str">
            <v>DEMOLICAO DE ALVENARIA DE TIJOLOS MACICOS S/REAPROVEITAMENTO</v>
          </cell>
          <cell r="C3900" t="str">
            <v>M3</v>
          </cell>
          <cell r="D3900">
            <v>31.03</v>
          </cell>
        </row>
        <row r="3901">
          <cell r="A3901" t="str">
            <v>73899/002</v>
          </cell>
          <cell r="B3901" t="str">
            <v>DEMOLICAO DE ALVENARIA DE TIJOLOS FURADOS S/REAPROVEITAMENTO</v>
          </cell>
          <cell r="C3901" t="str">
            <v>M3</v>
          </cell>
          <cell r="D3901">
            <v>38.79</v>
          </cell>
        </row>
        <row r="3902">
          <cell r="A3902">
            <v>16</v>
          </cell>
          <cell r="B3902" t="str">
            <v>LIGACOES PROVISORIAS</v>
          </cell>
          <cell r="C3902" t="str">
            <v/>
          </cell>
          <cell r="D3902" t="str">
            <v/>
          </cell>
        </row>
        <row r="3903">
          <cell r="A3903">
            <v>73960</v>
          </cell>
          <cell r="B3903" t="str">
            <v>LIGACOES PROVISORIAS AGUA/ESGOTO</v>
          </cell>
          <cell r="C3903" t="str">
            <v/>
          </cell>
          <cell r="D3903" t="str">
            <v/>
          </cell>
        </row>
        <row r="3904">
          <cell r="A3904" t="str">
            <v>73960/001</v>
          </cell>
          <cell r="B3904" t="str">
            <v>INSTAL/LIGACAO PROVISORIA ELETRICA BAIXA TENSAO P/CANT OBRAOBRA,M3-CHAVE 100A CARGA 3KWH,20CV EXCL FORN MEDIDOR</v>
          </cell>
          <cell r="C3904" t="str">
            <v>UN</v>
          </cell>
          <cell r="D3904">
            <v>855.87</v>
          </cell>
        </row>
        <row r="3905">
          <cell r="A3905">
            <v>233</v>
          </cell>
          <cell r="B3905" t="str">
            <v>SINALIZACAO DO CANTEIRO DE OBRAS</v>
          </cell>
          <cell r="C3905" t="str">
            <v/>
          </cell>
          <cell r="D3905" t="str">
            <v/>
          </cell>
        </row>
        <row r="3906">
          <cell r="A3906">
            <v>73683</v>
          </cell>
          <cell r="B3906" t="str">
            <v>INSTALACAO DE GAMBIARRA PARA SINALIZACAO, COM 20 M, INCLUINDO LAMPADA,BOCAL E BALDE A CADA 2 M</v>
          </cell>
          <cell r="C3906" t="str">
            <v>UN</v>
          </cell>
          <cell r="D3906">
            <v>23.65</v>
          </cell>
        </row>
        <row r="3907">
          <cell r="A3907" t="str">
            <v>SERT</v>
          </cell>
          <cell r="B3907" t="str">
            <v>SERVICOS TECNICOS</v>
          </cell>
          <cell r="C3907" t="str">
            <v/>
          </cell>
          <cell r="D3907" t="str">
            <v/>
          </cell>
        </row>
        <row r="3908">
          <cell r="A3908">
            <v>6</v>
          </cell>
          <cell r="B3908" t="str">
            <v>CONTROLE TECNOLOGICO</v>
          </cell>
          <cell r="C3908" t="str">
            <v/>
          </cell>
          <cell r="D3908" t="str">
            <v/>
          </cell>
        </row>
        <row r="3909">
          <cell r="A3909">
            <v>72742</v>
          </cell>
          <cell r="B3909" t="str">
            <v>ENSAIO DE RECEBIMENTO E ACEITACAO DE CIMENTO PORTLAND</v>
          </cell>
          <cell r="C3909" t="str">
            <v>UN</v>
          </cell>
          <cell r="D3909">
            <v>230.46</v>
          </cell>
        </row>
        <row r="3910">
          <cell r="A3910">
            <v>72743</v>
          </cell>
          <cell r="B3910" t="str">
            <v>ENSAIO DE RECEBIMENTO E ACEITACAO DE AGREGADO GRAUDO</v>
          </cell>
          <cell r="C3910" t="str">
            <v>UN</v>
          </cell>
          <cell r="D3910">
            <v>115.23</v>
          </cell>
        </row>
        <row r="3911">
          <cell r="A3911">
            <v>73900</v>
          </cell>
          <cell r="B3911" t="str">
            <v>ENSAIOS TECNOLÓGICO DE ASFALTO</v>
          </cell>
          <cell r="C3911" t="str">
            <v/>
          </cell>
          <cell r="D3911" t="str">
            <v/>
          </cell>
        </row>
        <row r="3912">
          <cell r="A3912" t="str">
            <v>73900/001</v>
          </cell>
          <cell r="B3912" t="str">
            <v>ENSAIOS DE IMPRIMACAO - ASFALTO DILUIDO</v>
          </cell>
          <cell r="C3912" t="str">
            <v>M2</v>
          </cell>
          <cell r="D3912">
            <v>0.02</v>
          </cell>
        </row>
        <row r="3913">
          <cell r="A3913" t="str">
            <v>73900/002</v>
          </cell>
          <cell r="B3913" t="str">
            <v>ENSAIOS DE TRATAMENTO SUPERFICIAL SIMPLES - COM CAP</v>
          </cell>
          <cell r="C3913" t="str">
            <v>M2</v>
          </cell>
          <cell r="D3913">
            <v>0.06</v>
          </cell>
        </row>
        <row r="3914">
          <cell r="A3914" t="str">
            <v>73900/003</v>
          </cell>
          <cell r="B3914" t="str">
            <v>ENSAIOS DE TRATAMENTO SUPERFICIAL SIMPLES - COM EMULSAO ASFALTICA</v>
          </cell>
          <cell r="C3914" t="str">
            <v>M2</v>
          </cell>
          <cell r="D3914">
            <v>0.06</v>
          </cell>
        </row>
        <row r="3915">
          <cell r="A3915" t="str">
            <v>73900/004</v>
          </cell>
          <cell r="B3915" t="str">
            <v>ENSAIOS DE TRATAMENTO SUPERFICIAL DUPLO - COM CAP</v>
          </cell>
          <cell r="C3915" t="str">
            <v>M2</v>
          </cell>
          <cell r="D3915">
            <v>7.0000000000000007E-2</v>
          </cell>
        </row>
        <row r="3916">
          <cell r="A3916" t="str">
            <v>73900/005</v>
          </cell>
          <cell r="B3916" t="str">
            <v>ENSAIOS DE TRATAMENTO SUPERFICIAL DUPLO - COM EMULSAO ASFALTICA</v>
          </cell>
          <cell r="C3916" t="str">
            <v>M2</v>
          </cell>
          <cell r="D3916">
            <v>0.1</v>
          </cell>
        </row>
        <row r="3917">
          <cell r="A3917" t="str">
            <v>73900/006</v>
          </cell>
          <cell r="B3917" t="str">
            <v>ENSAIOS DE TRATAMENTO SUPERFICIAL TRIPLO - COM CAP</v>
          </cell>
          <cell r="C3917" t="str">
            <v>M2</v>
          </cell>
          <cell r="D3917">
            <v>0.1</v>
          </cell>
        </row>
        <row r="3918">
          <cell r="A3918" t="str">
            <v>73900/007</v>
          </cell>
          <cell r="B3918" t="str">
            <v>ENSAIOS DE TRATAMENTO SUPERFICIAL TRIPLO - COM EMULSAO ASFALTICA</v>
          </cell>
          <cell r="C3918" t="str">
            <v>M2</v>
          </cell>
          <cell r="D3918">
            <v>0.11</v>
          </cell>
        </row>
        <row r="3919">
          <cell r="A3919" t="str">
            <v>73900/008</v>
          </cell>
          <cell r="B3919" t="str">
            <v>ENSAIOS DE MACADAME BETUMINOSO POR PENETRACAO - COM CAP</v>
          </cell>
          <cell r="C3919" t="str">
            <v>M3</v>
          </cell>
          <cell r="D3919">
            <v>0.51</v>
          </cell>
        </row>
        <row r="3920">
          <cell r="A3920" t="str">
            <v>73900/009</v>
          </cell>
          <cell r="B3920" t="str">
            <v>ENSAIOS DE MACADAME BETUMINOSO POR PENETRACAO - COM EMULSAO ASFALTICA</v>
          </cell>
          <cell r="C3920" t="str">
            <v>M3</v>
          </cell>
          <cell r="D3920">
            <v>0.51</v>
          </cell>
        </row>
        <row r="3921">
          <cell r="A3921" t="str">
            <v>73900/010</v>
          </cell>
          <cell r="B3921" t="str">
            <v>ENSAIOS DE PRE MISTURADO A FRIO</v>
          </cell>
          <cell r="C3921" t="str">
            <v>M3</v>
          </cell>
          <cell r="D3921">
            <v>0.4</v>
          </cell>
        </row>
        <row r="3922">
          <cell r="A3922" t="str">
            <v>73900/011</v>
          </cell>
          <cell r="B3922" t="str">
            <v>ENSAIOS DE AREIA ASFALTO A QUENTE</v>
          </cell>
          <cell r="C3922" t="str">
            <v>T</v>
          </cell>
          <cell r="D3922">
            <v>13</v>
          </cell>
        </row>
        <row r="3923">
          <cell r="A3923" t="str">
            <v>73900/012</v>
          </cell>
          <cell r="B3923" t="str">
            <v>ENSAIOS DE CONCRETO ASFALTICO</v>
          </cell>
          <cell r="C3923" t="str">
            <v>T</v>
          </cell>
          <cell r="D3923">
            <v>18.12</v>
          </cell>
        </row>
        <row r="3924">
          <cell r="A3924">
            <v>74020</v>
          </cell>
          <cell r="B3924" t="str">
            <v>ENSAIO TECNOLOGICO COM CONCRETO</v>
          </cell>
          <cell r="C3924" t="str">
            <v/>
          </cell>
          <cell r="D3924" t="str">
            <v/>
          </cell>
        </row>
        <row r="3925">
          <cell r="A3925" t="str">
            <v>74020/001</v>
          </cell>
          <cell r="B3925" t="str">
            <v>ENSAIO DE PAVIMENTO DE CONCRETO</v>
          </cell>
          <cell r="C3925" t="str">
            <v>M3</v>
          </cell>
          <cell r="D3925">
            <v>8.91</v>
          </cell>
        </row>
        <row r="3926">
          <cell r="A3926" t="str">
            <v>74020/002</v>
          </cell>
          <cell r="B3926" t="str">
            <v>ENSAIOS DE PAVIMENTO DE CONCRETO COMPACTADO COM ROLO</v>
          </cell>
          <cell r="C3926" t="str">
            <v>M3</v>
          </cell>
          <cell r="D3926">
            <v>7.9</v>
          </cell>
        </row>
        <row r="3927">
          <cell r="A3927">
            <v>74021</v>
          </cell>
          <cell r="B3927" t="str">
            <v>ENSAIO TECNOLOGICO DE TERRAPLENAGEM</v>
          </cell>
          <cell r="C3927" t="str">
            <v/>
          </cell>
          <cell r="D3927" t="str">
            <v/>
          </cell>
        </row>
        <row r="3928">
          <cell r="A3928" t="str">
            <v>74021/001</v>
          </cell>
          <cell r="B3928" t="str">
            <v>ENSAIOS DE TERRAPLENAGEM - CORPO DO ATERRO</v>
          </cell>
          <cell r="C3928" t="str">
            <v>M3</v>
          </cell>
          <cell r="D3928">
            <v>0.22</v>
          </cell>
        </row>
        <row r="3929">
          <cell r="A3929" t="str">
            <v>74021/002</v>
          </cell>
          <cell r="B3929" t="str">
            <v>ENSAIO DE TERRAPLENAGEM - CAMADA FINAL DO ATERRO</v>
          </cell>
          <cell r="C3929" t="str">
            <v>M3</v>
          </cell>
          <cell r="D3929">
            <v>0.69</v>
          </cell>
        </row>
        <row r="3930">
          <cell r="A3930" t="str">
            <v>74021/003</v>
          </cell>
          <cell r="B3930" t="str">
            <v>ENSAIOS DE REGULARIZACAO DO SUBLEITO</v>
          </cell>
          <cell r="C3930" t="str">
            <v>M2</v>
          </cell>
          <cell r="D3930">
            <v>0.32</v>
          </cell>
        </row>
        <row r="3931">
          <cell r="A3931" t="str">
            <v>74021/004</v>
          </cell>
          <cell r="B3931" t="str">
            <v>ENSAIOS DE REFORCO DO SUBLEITO</v>
          </cell>
          <cell r="C3931" t="str">
            <v>M3</v>
          </cell>
          <cell r="D3931">
            <v>0.57999999999999996</v>
          </cell>
        </row>
        <row r="3932">
          <cell r="A3932" t="str">
            <v>74021/005</v>
          </cell>
          <cell r="B3932" t="str">
            <v>ENSAIOS DE SUB BASE DE SOLO MELHORADO COM CIMENTO</v>
          </cell>
          <cell r="C3932" t="str">
            <v>M3</v>
          </cell>
          <cell r="D3932">
            <v>0.57999999999999996</v>
          </cell>
        </row>
        <row r="3933">
          <cell r="A3933" t="str">
            <v>74021/006</v>
          </cell>
          <cell r="B3933" t="str">
            <v>ENSAIOS DE BASE ESTABILIZADA GRANULOMETRICAMENTE</v>
          </cell>
          <cell r="C3933" t="str">
            <v>M3</v>
          </cell>
          <cell r="D3933">
            <v>0.62</v>
          </cell>
        </row>
        <row r="3934">
          <cell r="A3934" t="str">
            <v>74021/007</v>
          </cell>
          <cell r="B3934" t="str">
            <v>ENSAIO DE BASE DE SOLO MELHORADO COM CIMENTO</v>
          </cell>
          <cell r="C3934" t="str">
            <v>M3</v>
          </cell>
          <cell r="D3934">
            <v>0.57999999999999996</v>
          </cell>
        </row>
        <row r="3935">
          <cell r="A3935" t="str">
            <v>74021/008</v>
          </cell>
          <cell r="B3935" t="str">
            <v>ENSAIOS DE BASE DE SOLO CIMENTO</v>
          </cell>
          <cell r="C3935" t="str">
            <v>M3</v>
          </cell>
          <cell r="D3935">
            <v>0.63</v>
          </cell>
        </row>
        <row r="3936">
          <cell r="A3936">
            <v>74022</v>
          </cell>
          <cell r="B3936" t="str">
            <v>ENSAIO TECNOLOGICO</v>
          </cell>
          <cell r="C3936" t="str">
            <v/>
          </cell>
          <cell r="D3936" t="str">
            <v/>
          </cell>
        </row>
        <row r="3937">
          <cell r="A3937" t="str">
            <v>74022/001</v>
          </cell>
          <cell r="B3937" t="str">
            <v>ENSAIO DE PENETRACAO - MATERIAL BETUMINOSO</v>
          </cell>
          <cell r="C3937" t="str">
            <v>UN</v>
          </cell>
          <cell r="D3937">
            <v>48.97</v>
          </cell>
        </row>
        <row r="3938">
          <cell r="A3938" t="str">
            <v>74022/002</v>
          </cell>
          <cell r="B3938" t="str">
            <v>ENSAIO DE VISCOSIDADE SAYBOLT - FUROL - MATERIAL BETUMINOSO</v>
          </cell>
          <cell r="C3938" t="str">
            <v>UN</v>
          </cell>
          <cell r="D3938">
            <v>63.38</v>
          </cell>
        </row>
        <row r="3939">
          <cell r="A3939" t="str">
            <v>74022/003</v>
          </cell>
          <cell r="B3939" t="str">
            <v>ENSAIO DE DETERMINACAO DA PENEIRACAO - EMULSAO ASFALTICA</v>
          </cell>
          <cell r="C3939" t="str">
            <v>UN</v>
          </cell>
          <cell r="D3939">
            <v>57.62</v>
          </cell>
        </row>
        <row r="3940">
          <cell r="A3940" t="str">
            <v>74022/004</v>
          </cell>
          <cell r="B3940" t="str">
            <v>ENSAIO DE DETERMINACAO DA SEDIMENTACAO - EMULSAO ASFALTICA</v>
          </cell>
          <cell r="C3940" t="str">
            <v>UN</v>
          </cell>
          <cell r="D3940">
            <v>63.38</v>
          </cell>
        </row>
        <row r="3941">
          <cell r="A3941" t="str">
            <v>74022/005</v>
          </cell>
          <cell r="B3941" t="str">
            <v>ENSAIO DE DETERMINACAO DO TEOR DE BETUME - CIMENTO ASFALTICO DE PETROLEO</v>
          </cell>
          <cell r="C3941" t="str">
            <v>UN</v>
          </cell>
          <cell r="D3941">
            <v>50.41</v>
          </cell>
        </row>
        <row r="3942">
          <cell r="A3942" t="str">
            <v>74022/006</v>
          </cell>
          <cell r="B3942" t="str">
            <v>ENSAIO DE GRANULOMETRIA POR PENEIRAMENTO - SOLOS</v>
          </cell>
          <cell r="C3942" t="str">
            <v>UN</v>
          </cell>
          <cell r="D3942">
            <v>46.09</v>
          </cell>
        </row>
        <row r="3943">
          <cell r="A3943" t="str">
            <v>74022/007</v>
          </cell>
          <cell r="B3943" t="str">
            <v>ENSAIO DE GRANULOMETRIA POR PENEIRAMENTO E SEDIMENTACAO - SOLOS</v>
          </cell>
          <cell r="C3943" t="str">
            <v>UN</v>
          </cell>
          <cell r="D3943">
            <v>54.73</v>
          </cell>
        </row>
        <row r="3944">
          <cell r="A3944" t="str">
            <v>74022/008</v>
          </cell>
          <cell r="B3944" t="str">
            <v>ENSAIO DE LIMITE DE LIQUIDEZ - SOLOS</v>
          </cell>
          <cell r="C3944" t="str">
            <v>UN</v>
          </cell>
          <cell r="D3944">
            <v>28.81</v>
          </cell>
        </row>
        <row r="3945">
          <cell r="A3945" t="str">
            <v>74022/009</v>
          </cell>
          <cell r="B3945" t="str">
            <v>ENSAIO DE LIMITE DE PLASTICIDADE - SOLOS</v>
          </cell>
          <cell r="C3945" t="str">
            <v>UN</v>
          </cell>
          <cell r="D3945">
            <v>25.93</v>
          </cell>
        </row>
        <row r="3946">
          <cell r="A3946" t="str">
            <v>74022/010</v>
          </cell>
          <cell r="B3946" t="str">
            <v>ENSAIO DE COMPACTACAO - AMOSTRAS NAO TRABALHADAS - ENERGIA NORMAL - SOLOS</v>
          </cell>
          <cell r="C3946" t="str">
            <v>UN</v>
          </cell>
          <cell r="D3946">
            <v>54.73</v>
          </cell>
        </row>
        <row r="3947">
          <cell r="A3947" t="str">
            <v>74022/011</v>
          </cell>
          <cell r="B3947" t="str">
            <v>ENSAIO DE COMPACTACAO - AMOSTRAS NAO TRABALHADAS - ENERGIA INTERMEDIARIA - SOLOS</v>
          </cell>
          <cell r="C3947" t="str">
            <v>UN</v>
          </cell>
          <cell r="D3947">
            <v>83.54</v>
          </cell>
        </row>
        <row r="3948">
          <cell r="A3948" t="str">
            <v>74022/012</v>
          </cell>
          <cell r="B3948" t="str">
            <v>ENSAIO DE COMPACTACAO - AMOSTRAS NAO TRABALHADAS - ENERGIA MODIFICADA- SOLOS</v>
          </cell>
          <cell r="C3948" t="str">
            <v>UN</v>
          </cell>
          <cell r="D3948">
            <v>109.47</v>
          </cell>
        </row>
        <row r="3949">
          <cell r="A3949" t="str">
            <v>74022/013</v>
          </cell>
          <cell r="B3949" t="str">
            <v>ENSAIO DE COMPACTACAO - AMOSTRAS TRABALHADAS - SOLOS</v>
          </cell>
          <cell r="C3949" t="str">
            <v>UN</v>
          </cell>
          <cell r="D3949">
            <v>57.62</v>
          </cell>
        </row>
        <row r="3950">
          <cell r="A3950" t="str">
            <v>74022/014</v>
          </cell>
          <cell r="B3950" t="str">
            <v>ENSAIO DE MASSA ESPECIFICA - IN SITU - METODO FRASCO DE AREIA - SOLOS</v>
          </cell>
          <cell r="C3950" t="str">
            <v>UN</v>
          </cell>
          <cell r="D3950">
            <v>20.170000000000002</v>
          </cell>
        </row>
        <row r="3951">
          <cell r="A3951" t="str">
            <v>74022/015</v>
          </cell>
          <cell r="B3951" t="str">
            <v>ENSAIO DE MASSA ESPECIFICA - IN SITU - METODO BALAO DE BORRACHA - SOLOS</v>
          </cell>
          <cell r="C3951" t="str">
            <v>UN</v>
          </cell>
          <cell r="D3951">
            <v>23.05</v>
          </cell>
        </row>
        <row r="3952">
          <cell r="A3952" t="str">
            <v>74022/016</v>
          </cell>
          <cell r="B3952" t="str">
            <v>ENSAIO DE DENSIDADE REAL - SOLOS</v>
          </cell>
          <cell r="C3952" t="str">
            <v>UN</v>
          </cell>
          <cell r="D3952">
            <v>25.93</v>
          </cell>
        </row>
        <row r="3953">
          <cell r="A3953" t="str">
            <v>74022/017</v>
          </cell>
          <cell r="B3953" t="str">
            <v>ENSAIO DE ABRASAO LOS ANGELES - AGREGADOS</v>
          </cell>
          <cell r="C3953" t="str">
            <v>UN</v>
          </cell>
          <cell r="D3953">
            <v>120.99</v>
          </cell>
        </row>
        <row r="3954">
          <cell r="A3954" t="str">
            <v>74022/018</v>
          </cell>
          <cell r="B3954" t="str">
            <v>ENSAIO DE MASSA ESPECIFICA - IN SITU - EMPREGO DO OLEO - SOLOS</v>
          </cell>
          <cell r="C3954" t="str">
            <v>UN</v>
          </cell>
          <cell r="D3954">
            <v>31.69</v>
          </cell>
        </row>
        <row r="3955">
          <cell r="A3955" t="str">
            <v>74022/019</v>
          </cell>
          <cell r="B3955" t="str">
            <v>ENSAIO DE INDICE DE SUPORTE CALIFORNIA - AMOSTRAS NAO TRABALHADAS - ENERGIA NORMAL - SOLOS</v>
          </cell>
          <cell r="C3955" t="str">
            <v>UN</v>
          </cell>
          <cell r="D3955">
            <v>66.260000000000005</v>
          </cell>
        </row>
        <row r="3956">
          <cell r="A3956" t="str">
            <v>74022/020</v>
          </cell>
          <cell r="B3956" t="str">
            <v>ENSAIO DE INDICE DE SUPORTE CALIFORNIA - AMOSTRAS NAO TRABALHADAS - ENERGIA INTERMEDIARIA - SOLOS</v>
          </cell>
          <cell r="C3956" t="str">
            <v>UN</v>
          </cell>
          <cell r="D3956">
            <v>74.900000000000006</v>
          </cell>
        </row>
        <row r="3957">
          <cell r="A3957" t="str">
            <v>74022/021</v>
          </cell>
          <cell r="B3957" t="str">
            <v>ENSAIO DE INDICE DE SUPORTE CALIFORNIA- AMOSTRAS NAO TRABALHADAS - ENERGIA MODIFICADA- SOLOS</v>
          </cell>
          <cell r="C3957" t="str">
            <v>UN</v>
          </cell>
          <cell r="D3957">
            <v>80.66</v>
          </cell>
        </row>
        <row r="3958">
          <cell r="A3958" t="str">
            <v>74022/022</v>
          </cell>
          <cell r="B3958" t="str">
            <v>ENSAIO DE TEOR DE UMIDADE - METODO EXPEDITO DO ALCOOL - SOLOS</v>
          </cell>
          <cell r="C3958" t="str">
            <v>UN</v>
          </cell>
          <cell r="D3958">
            <v>17.28</v>
          </cell>
        </row>
        <row r="3959">
          <cell r="A3959" t="str">
            <v>74022/023</v>
          </cell>
          <cell r="B3959" t="str">
            <v>ENSAIO DE TEOR DE UMIDADE - PROCESSO SPEEDY - SOLOS E AGREGADOS MIUDOS</v>
          </cell>
          <cell r="C3959" t="str">
            <v>UN</v>
          </cell>
          <cell r="D3959">
            <v>17.28</v>
          </cell>
        </row>
        <row r="3960">
          <cell r="A3960" t="str">
            <v>74022/024</v>
          </cell>
          <cell r="B3960" t="str">
            <v>ENSAIO DE TEOR DE UMIDADE - EM LABORATORIO - SOLOS</v>
          </cell>
          <cell r="C3960" t="str">
            <v>UN</v>
          </cell>
          <cell r="D3960">
            <v>23.05</v>
          </cell>
        </row>
        <row r="3961">
          <cell r="A3961" t="str">
            <v>74022/025</v>
          </cell>
          <cell r="B3961" t="str">
            <v>ENSAIO DE PONTO DE FULGOR - MATERIAL BETUMINOSO</v>
          </cell>
          <cell r="C3961" t="str">
            <v>UN</v>
          </cell>
          <cell r="D3961">
            <v>46.09</v>
          </cell>
        </row>
        <row r="3962">
          <cell r="A3962" t="str">
            <v>74022/026</v>
          </cell>
          <cell r="B3962" t="str">
            <v>ENSAIO DE DESTILACAO - ASFALTO DILUIDO</v>
          </cell>
          <cell r="C3962" t="str">
            <v>UN</v>
          </cell>
          <cell r="D3962">
            <v>74.900000000000006</v>
          </cell>
        </row>
        <row r="3963">
          <cell r="A3963" t="str">
            <v>74022/027</v>
          </cell>
          <cell r="B3963" t="str">
            <v>ENSAIO DE CONTROLE DE TAXA DE APLICACAO DE LIGANTE BETUMINOSO</v>
          </cell>
          <cell r="C3963" t="str">
            <v>UN</v>
          </cell>
          <cell r="D3963">
            <v>20.170000000000002</v>
          </cell>
        </row>
        <row r="3964">
          <cell r="A3964" t="str">
            <v>74022/028</v>
          </cell>
          <cell r="B3964" t="str">
            <v>ENSAIO DE SUSCEPTIBILIDADE TERMICA - INDICE PFEIFFER - MATERIAL ASFALTICO</v>
          </cell>
          <cell r="C3964" t="str">
            <v>UN</v>
          </cell>
          <cell r="D3964">
            <v>72.02</v>
          </cell>
        </row>
        <row r="3965">
          <cell r="A3965" t="str">
            <v>74022/029</v>
          </cell>
          <cell r="B3965" t="str">
            <v>ENSAIO DE ESPUMA - MATERIAL ASFALTICO</v>
          </cell>
          <cell r="C3965" t="str">
            <v>UN</v>
          </cell>
          <cell r="D3965">
            <v>51.85</v>
          </cell>
        </row>
        <row r="3966">
          <cell r="A3966" t="str">
            <v>74022/030</v>
          </cell>
          <cell r="B3966" t="str">
            <v>ENSAIO DE RESISTENCIA A COMPRESSAO SIMPLES - CONCRETO</v>
          </cell>
          <cell r="C3966" t="str">
            <v>UN</v>
          </cell>
          <cell r="D3966">
            <v>51.85</v>
          </cell>
        </row>
        <row r="3967">
          <cell r="A3967" t="str">
            <v>74022/031</v>
          </cell>
          <cell r="B3967" t="str">
            <v>ENSAIO DE RESISTENCIA A TRACAO POR COMPRESSAO DIAMETRAL - CONCRETO</v>
          </cell>
          <cell r="C3967" t="str">
            <v>UN</v>
          </cell>
          <cell r="D3967">
            <v>51.85</v>
          </cell>
        </row>
        <row r="3968">
          <cell r="A3968" t="str">
            <v>74022/032</v>
          </cell>
          <cell r="B3968" t="str">
            <v>ENSAIO DE RESISTENCIA A TRACAO NA FLEXAO DE CONCRETO</v>
          </cell>
          <cell r="C3968" t="str">
            <v>UN</v>
          </cell>
          <cell r="D3968">
            <v>57.62</v>
          </cell>
        </row>
        <row r="3969">
          <cell r="A3969" t="str">
            <v>74022/033</v>
          </cell>
          <cell r="B3969" t="str">
            <v>ENSAIO DE RESILIENCIA - SOLOS</v>
          </cell>
          <cell r="C3969" t="str">
            <v>UN</v>
          </cell>
          <cell r="D3969">
            <v>371.62</v>
          </cell>
        </row>
        <row r="3970">
          <cell r="A3970" t="str">
            <v>74022/034</v>
          </cell>
          <cell r="B3970" t="str">
            <v>ENSAIO DE RESILIENCIA - MISTURAS BETUMINOSAS</v>
          </cell>
          <cell r="C3970" t="str">
            <v>UN</v>
          </cell>
          <cell r="D3970">
            <v>77.78</v>
          </cell>
        </row>
        <row r="3971">
          <cell r="A3971" t="str">
            <v>74022/035</v>
          </cell>
          <cell r="B3971" t="str">
            <v>ENSAIO DE PERCENTAGEM DE BETUME - MISTURAS BETUMINOSAS</v>
          </cell>
          <cell r="C3971" t="str">
            <v>UN</v>
          </cell>
          <cell r="D3971">
            <v>43.21</v>
          </cell>
        </row>
        <row r="3972">
          <cell r="A3972" t="str">
            <v>74022/036</v>
          </cell>
          <cell r="B3972" t="str">
            <v>ENSAIO DE ADESIVIDADE - RESISTENCIA A AGUA - EMULSAO ASFALTICA</v>
          </cell>
          <cell r="C3972" t="str">
            <v>UN</v>
          </cell>
          <cell r="D3972">
            <v>34.57</v>
          </cell>
        </row>
        <row r="3973">
          <cell r="A3973" t="str">
            <v>74022/037</v>
          </cell>
          <cell r="B3973" t="str">
            <v>ENSAIO DE ADESIVIDADE A LIGANTE BETUMINOSO - AGREGADO GRAUDO</v>
          </cell>
          <cell r="C3973" t="str">
            <v>UN</v>
          </cell>
          <cell r="D3973">
            <v>28.81</v>
          </cell>
        </row>
        <row r="3974">
          <cell r="A3974" t="str">
            <v>74022/038</v>
          </cell>
          <cell r="B3974" t="str">
            <v>ENSAIO DE EXPANSIBILIDADE - SOLOS</v>
          </cell>
          <cell r="C3974" t="str">
            <v>UN</v>
          </cell>
          <cell r="D3974">
            <v>41.77</v>
          </cell>
        </row>
        <row r="3975">
          <cell r="A3975" t="str">
            <v>74022/039</v>
          </cell>
          <cell r="B3975" t="str">
            <v>PREPARACAO DE AMOSTRAS PARA ENSAIO DE CARACTERIZACAO - SOLOS</v>
          </cell>
          <cell r="C3975" t="str">
            <v>UN</v>
          </cell>
          <cell r="D3975">
            <v>31.69</v>
          </cell>
        </row>
        <row r="3976">
          <cell r="A3976" t="str">
            <v>74022/040</v>
          </cell>
          <cell r="B3976" t="str">
            <v>ENSAIO MARSHALL - MISTURA BETUMINOSA A QUENTE</v>
          </cell>
          <cell r="C3976" t="str">
            <v>UN</v>
          </cell>
          <cell r="D3976">
            <v>100.83</v>
          </cell>
        </row>
        <row r="3977">
          <cell r="A3977" t="str">
            <v>74022/041</v>
          </cell>
          <cell r="B3977" t="str">
            <v>ENSAIO DE DETERMINACAO DO INDICE DE FORMA - AGREGADOS</v>
          </cell>
          <cell r="C3977" t="str">
            <v>UN</v>
          </cell>
          <cell r="D3977">
            <v>28.81</v>
          </cell>
        </row>
        <row r="3978">
          <cell r="A3978" t="str">
            <v>74022/042</v>
          </cell>
          <cell r="B3978" t="str">
            <v>ENSAIO DE EQUIVALENTE EM AREIA - SOLOS</v>
          </cell>
          <cell r="C3978" t="str">
            <v>UN</v>
          </cell>
          <cell r="D3978">
            <v>25.93</v>
          </cell>
        </row>
        <row r="3979">
          <cell r="A3979" t="str">
            <v>74022/043</v>
          </cell>
          <cell r="B3979" t="str">
            <v>ENSAIO DE MOLDAGEM E CURA DE SOLO CIMENTO</v>
          </cell>
          <cell r="C3979" t="str">
            <v>UN</v>
          </cell>
          <cell r="D3979">
            <v>28.81</v>
          </cell>
        </row>
        <row r="3980">
          <cell r="A3980" t="str">
            <v>74022/044</v>
          </cell>
          <cell r="B3980" t="str">
            <v>ENSAIO DE COMPRESSAO AXIAL DE SOLO CIMENTO</v>
          </cell>
          <cell r="C3980" t="str">
            <v>UN</v>
          </cell>
          <cell r="D3980">
            <v>23.05</v>
          </cell>
        </row>
        <row r="3981">
          <cell r="A3981" t="str">
            <v>74022/045</v>
          </cell>
          <cell r="B3981" t="str">
            <v>ENSAIO DE VISCOSIDADE CINEMATICA - ASFALTO</v>
          </cell>
          <cell r="C3981" t="str">
            <v>UN</v>
          </cell>
          <cell r="D3981">
            <v>57.62</v>
          </cell>
        </row>
        <row r="3982">
          <cell r="A3982" t="str">
            <v>74022/047</v>
          </cell>
          <cell r="B3982" t="str">
            <v>ENSAIO DE RESIDUO POR EVAPORACAO - EMULSAO ASFALTICA</v>
          </cell>
          <cell r="C3982" t="str">
            <v>UN</v>
          </cell>
          <cell r="D3982">
            <v>28.81</v>
          </cell>
        </row>
        <row r="3983">
          <cell r="A3983" t="str">
            <v>74022/048</v>
          </cell>
          <cell r="B3983" t="str">
            <v>ENSAIO DE CARGA DA PARTICULA - EMULSAO ASFALTICA</v>
          </cell>
          <cell r="C3983" t="str">
            <v>UN</v>
          </cell>
          <cell r="D3983">
            <v>21.61</v>
          </cell>
        </row>
        <row r="3984">
          <cell r="A3984" t="str">
            <v>74022/049</v>
          </cell>
          <cell r="B3984" t="str">
            <v>ENSAIO DE DESEMULSIBILIDADE - EMULSAO ASFALTICA</v>
          </cell>
          <cell r="C3984" t="str">
            <v>UN</v>
          </cell>
          <cell r="D3984">
            <v>57.62</v>
          </cell>
        </row>
        <row r="3985">
          <cell r="A3985" t="str">
            <v>74022/050</v>
          </cell>
          <cell r="B3985" t="str">
            <v>ENSAIO DE DETERMINACAO DA TAXA DE ESPALHAMENTO DO AGREGADO</v>
          </cell>
          <cell r="C3985" t="str">
            <v>UN</v>
          </cell>
          <cell r="D3985">
            <v>14.4</v>
          </cell>
        </row>
        <row r="3986">
          <cell r="A3986" t="str">
            <v>74022/051</v>
          </cell>
          <cell r="B3986" t="str">
            <v>ENSAIO DE ADESIVIDADE A LIGANTE BETUMINOSO - AGREGADO</v>
          </cell>
          <cell r="C3986" t="str">
            <v>UN</v>
          </cell>
          <cell r="D3986">
            <v>31.69</v>
          </cell>
        </row>
        <row r="3987">
          <cell r="A3987" t="str">
            <v>74022/052</v>
          </cell>
          <cell r="B3987" t="str">
            <v>ENSAIO DE GRANULOMETRIA DO AGREGADO</v>
          </cell>
          <cell r="C3987" t="str">
            <v>UN</v>
          </cell>
          <cell r="D3987">
            <v>28.81</v>
          </cell>
        </row>
        <row r="3988">
          <cell r="A3988" t="str">
            <v>74022/053</v>
          </cell>
          <cell r="B3988" t="str">
            <v>ENSAIO DE CONTROLE DO GRAU DE COMPACTACAO DA MISTURA ASFALTICA</v>
          </cell>
          <cell r="C3988" t="str">
            <v>UN</v>
          </cell>
          <cell r="D3988">
            <v>25.93</v>
          </cell>
        </row>
        <row r="3989">
          <cell r="A3989" t="str">
            <v>74022/054</v>
          </cell>
          <cell r="B3989" t="str">
            <v>ENSAIO DE GRANULOMETRIA DO FILLER</v>
          </cell>
          <cell r="C3989" t="str">
            <v>UN</v>
          </cell>
          <cell r="D3989">
            <v>25.93</v>
          </cell>
        </row>
        <row r="3990">
          <cell r="A3990" t="str">
            <v>74022/055</v>
          </cell>
          <cell r="B3990" t="str">
            <v>ENSAIO DE TRACAO POR COMPRESSAO DIAMETRAL - MISTURAS BETUMINOSAS</v>
          </cell>
          <cell r="C3990" t="str">
            <v>UN</v>
          </cell>
          <cell r="D3990">
            <v>72.02</v>
          </cell>
        </row>
        <row r="3991">
          <cell r="A3991" t="str">
            <v>74022/056</v>
          </cell>
          <cell r="B3991" t="str">
            <v>ENSAIO DE DENSIDADE DO MATERIAL BETUMINOSO</v>
          </cell>
          <cell r="C3991" t="str">
            <v>UN</v>
          </cell>
          <cell r="D3991">
            <v>21.8</v>
          </cell>
        </row>
        <row r="3992">
          <cell r="A3992" t="str">
            <v>74022/057</v>
          </cell>
          <cell r="B3992" t="str">
            <v>ENSAIO DE CONSISTENCIA DO CONCRETO CCR - INDICE VEBE</v>
          </cell>
          <cell r="C3992" t="str">
            <v>UN</v>
          </cell>
          <cell r="D3992">
            <v>21.8</v>
          </cell>
        </row>
        <row r="3993">
          <cell r="A3993" t="str">
            <v>74022/058</v>
          </cell>
          <cell r="B3993" t="str">
            <v>ENSAIO DE ABATIMENTO DO TRONCO DE CONE</v>
          </cell>
          <cell r="C3993" t="str">
            <v>UN</v>
          </cell>
          <cell r="D3993">
            <v>21.8</v>
          </cell>
        </row>
        <row r="3994">
          <cell r="A3994">
            <v>74259</v>
          </cell>
          <cell r="B3994" t="str">
            <v>ENSAIOS DE PINTURA DE LIGACAO</v>
          </cell>
          <cell r="C3994" t="str">
            <v>M2</v>
          </cell>
          <cell r="D3994">
            <v>0.01</v>
          </cell>
        </row>
        <row r="3995">
          <cell r="A3995">
            <v>7</v>
          </cell>
          <cell r="B3995" t="str">
            <v>SONDAGENS</v>
          </cell>
          <cell r="C3995" t="str">
            <v/>
          </cell>
          <cell r="D3995" t="str">
            <v/>
          </cell>
        </row>
        <row r="3996">
          <cell r="A3996">
            <v>72733</v>
          </cell>
          <cell r="B3996" t="str">
            <v>MOBILIZACAO E DESMOBILIZACAO DE EQUIPAMENTO DE SONDAGEM A PERCUSSAO</v>
          </cell>
          <cell r="C3996" t="str">
            <v>UN</v>
          </cell>
          <cell r="D3996">
            <v>398.44</v>
          </cell>
        </row>
        <row r="3997">
          <cell r="A3997">
            <v>8</v>
          </cell>
          <cell r="B3997" t="str">
            <v>LOCACAO</v>
          </cell>
          <cell r="C3997" t="str">
            <v/>
          </cell>
          <cell r="D3997" t="str">
            <v/>
          </cell>
        </row>
        <row r="3998">
          <cell r="A3998">
            <v>68051</v>
          </cell>
          <cell r="B3998" t="str">
            <v>LOCACAO ALVENARIA</v>
          </cell>
          <cell r="C3998" t="str">
            <v>M</v>
          </cell>
          <cell r="D3998">
            <v>2.54</v>
          </cell>
        </row>
        <row r="3999">
          <cell r="A3999">
            <v>73610</v>
          </cell>
          <cell r="B3999" t="str">
            <v>LOCAÇÃO DE REDES DE ÁGUA OU DE ESGOTO, INCLUSIVE TOPOGRAFO</v>
          </cell>
          <cell r="C3999" t="str">
            <v>M</v>
          </cell>
          <cell r="D3999">
            <v>0.36</v>
          </cell>
        </row>
        <row r="4000">
          <cell r="A4000">
            <v>73679</v>
          </cell>
          <cell r="B4000" t="str">
            <v>LOCAÇÃO DE ADUTORAS, COLETORES TRONCO E INTERCEPTORES - ATÉ DN 500 MM,INCLUSIVE TOPOGRAFO</v>
          </cell>
          <cell r="C4000" t="str">
            <v>M</v>
          </cell>
          <cell r="D4000">
            <v>0.55000000000000004</v>
          </cell>
        </row>
        <row r="4001">
          <cell r="A4001">
            <v>73686</v>
          </cell>
          <cell r="B4001" t="str">
            <v>LOCACAO DA OBRA, COM USO DE EQUIPAMENTOS TOPOGRAFICOS, INCLUSIVE TOPOGRAFO E NIVELADOR</v>
          </cell>
          <cell r="C4001" t="str">
            <v>M2</v>
          </cell>
          <cell r="D4001">
            <v>8.0399999999999991</v>
          </cell>
        </row>
        <row r="4002">
          <cell r="A4002">
            <v>73992</v>
          </cell>
          <cell r="B4002" t="str">
            <v>LOCACAO DE OBRA</v>
          </cell>
          <cell r="C4002" t="str">
            <v/>
          </cell>
          <cell r="D4002" t="str">
            <v/>
          </cell>
        </row>
        <row r="4003">
          <cell r="A4003" t="str">
            <v>73992/001</v>
          </cell>
          <cell r="B4003" t="str">
            <v>LOCACAO CONVENCIONAL DE OBRA, ATRAVÉS DE GABARITO DE TABUAS CORRIDAS PONTALETADAS A CADA 1,50M, SEM REAPROVEITAMENTO</v>
          </cell>
          <cell r="C4003" t="str">
            <v>M2</v>
          </cell>
          <cell r="D4003">
            <v>4.8899999999999997</v>
          </cell>
        </row>
        <row r="4004">
          <cell r="A4004">
            <v>74077</v>
          </cell>
          <cell r="B4004" t="str">
            <v>LOCACAO OBRA C/PECA DE PINHO / REAPROVEITAMENTO</v>
          </cell>
          <cell r="C4004" t="str">
            <v/>
          </cell>
          <cell r="D4004" t="str">
            <v/>
          </cell>
        </row>
        <row r="4005">
          <cell r="A4005" t="str">
            <v>74077/001</v>
          </cell>
          <cell r="B4005" t="str">
            <v>LOCACAO CONVENCIONAL DE OBRA, ATRAVÉS DE GABARITO DE TABUAS CORRIDAS PONTALETADAS, SEM REAPROVEITAMENTO</v>
          </cell>
          <cell r="C4005" t="str">
            <v>M2</v>
          </cell>
          <cell r="D4005">
            <v>4.37</v>
          </cell>
        </row>
        <row r="4006">
          <cell r="A4006" t="str">
            <v>74077/002</v>
          </cell>
          <cell r="B4006" t="str">
            <v>LOCACAO CONVENCIONAL DE OBRA, ATRAVÉS DE GABARITO DE TABUAS CORRIDAS PONTALETADAS, COM REAPROVEITAMENTO DE 10 VEZES.</v>
          </cell>
          <cell r="C4006" t="str">
            <v>M2</v>
          </cell>
          <cell r="D4006">
            <v>2.04</v>
          </cell>
        </row>
        <row r="4007">
          <cell r="A4007" t="str">
            <v>74077/003</v>
          </cell>
          <cell r="B4007" t="str">
            <v>LOCACAO CONVENCIONAL DE OBRA, ATRAVÉS DE GABARITO DE TABUAS CORRIDAS PONTALETADAS, COM REAPROVEITAMENTO DE 3 VEZES.</v>
          </cell>
          <cell r="C4007" t="str">
            <v>M2</v>
          </cell>
          <cell r="D4007">
            <v>2.65</v>
          </cell>
        </row>
        <row r="4008">
          <cell r="A4008">
            <v>9</v>
          </cell>
          <cell r="B4008" t="str">
            <v>LEVANTAMENTO CADASTRAL</v>
          </cell>
          <cell r="C4008" t="str">
            <v/>
          </cell>
          <cell r="D4008" t="str">
            <v/>
          </cell>
        </row>
        <row r="4009">
          <cell r="A4009">
            <v>73677</v>
          </cell>
          <cell r="B4009" t="str">
            <v>CADASTRO DE LIGAÇÕES PREDIAIS, INCLUSIVE TOPOGRAFO E DESENHISTA</v>
          </cell>
          <cell r="C4009" t="str">
            <v>UN</v>
          </cell>
          <cell r="D4009">
            <v>3.57</v>
          </cell>
        </row>
        <row r="4010">
          <cell r="A4010">
            <v>73678</v>
          </cell>
          <cell r="B4010" t="str">
            <v>CADASTRO DE ADUTORAS. COLETORES E INTERCEPTORES - ATÉ DN 500 MM, INCLUSIVE TOPOGRAFO E DESENHISTA</v>
          </cell>
          <cell r="C4010" t="str">
            <v>M</v>
          </cell>
          <cell r="D4010">
            <v>1.18</v>
          </cell>
        </row>
        <row r="4011">
          <cell r="A4011">
            <v>73682</v>
          </cell>
          <cell r="B4011" t="str">
            <v>CADASTRO DE REDES, INCLUSIVE TOPOGRAFO E DESENHISTA</v>
          </cell>
          <cell r="C4011" t="str">
            <v>M</v>
          </cell>
          <cell r="D4011">
            <v>0.52</v>
          </cell>
        </row>
        <row r="4012">
          <cell r="A4012">
            <v>73758</v>
          </cell>
          <cell r="B4012" t="str">
            <v>LEVANT SECAO TRANSV C/NIVEL P/M LINEAR SECAO</v>
          </cell>
          <cell r="C4012" t="str">
            <v/>
          </cell>
          <cell r="D4012" t="str">
            <v/>
          </cell>
        </row>
        <row r="4013">
          <cell r="A4013" t="str">
            <v>73758/001</v>
          </cell>
          <cell r="B4013" t="str">
            <v>LEVANTAMENTO SECAO TRANSVERSAL C/NIVEL TERRENO NAO ACIDENTADO VEGETAÇÃO DENSA INCLUSIVE DESENHO ESC 1:200 EM PAPEL VEGETAL MILIMETRADO (MEDIDO P/M SECAO), INCLUSIVE NIVELADOR, AUXILIAR DE CALCULO TOPOGRAFICO EDESENHISTA.</v>
          </cell>
          <cell r="C4013" t="str">
            <v>M</v>
          </cell>
          <cell r="D4013">
            <v>0.57999999999999996</v>
          </cell>
        </row>
        <row r="4014">
          <cell r="A4014" t="str">
            <v>URBA</v>
          </cell>
          <cell r="B4014" t="str">
            <v>URBANIZACAO</v>
          </cell>
          <cell r="C4014" t="str">
            <v/>
          </cell>
          <cell r="D4014" t="str">
            <v/>
          </cell>
        </row>
        <row r="4015">
          <cell r="A4015">
            <v>201</v>
          </cell>
          <cell r="B4015" t="str">
            <v>PORTAO</v>
          </cell>
          <cell r="C4015" t="str">
            <v/>
          </cell>
          <cell r="D4015" t="str">
            <v/>
          </cell>
        </row>
        <row r="4016">
          <cell r="A4016">
            <v>73814</v>
          </cell>
          <cell r="B4016" t="str">
            <v>PORTAO DE FERRO GALVANIZADO</v>
          </cell>
          <cell r="C4016" t="str">
            <v/>
          </cell>
          <cell r="D4016" t="str">
            <v/>
          </cell>
        </row>
        <row r="4017">
          <cell r="A4017" t="str">
            <v>73814/001</v>
          </cell>
          <cell r="B4017" t="str">
            <v>PORTAO EM TUBO DE ACO GALVANIZADO, PAINEL UNICO, 1MX1,6M, INCLUSO CADEADO</v>
          </cell>
          <cell r="C4017" t="str">
            <v>UN</v>
          </cell>
          <cell r="D4017">
            <v>326.06</v>
          </cell>
        </row>
        <row r="4018">
          <cell r="A4018" t="str">
            <v>73814/002</v>
          </cell>
          <cell r="B4018" t="str">
            <v>PORTAO DE FERRO GALVANIZADO 4,0X1,2M PAINEL ÚNICO, INCLUSIVE CADEADO</v>
          </cell>
          <cell r="C4018" t="str">
            <v>UN</v>
          </cell>
          <cell r="D4018">
            <v>812.09</v>
          </cell>
        </row>
        <row r="4019">
          <cell r="A4019">
            <v>73823</v>
          </cell>
          <cell r="B4019" t="str">
            <v>PORTAO PADRAO SANEPAR</v>
          </cell>
          <cell r="C4019" t="str">
            <v/>
          </cell>
          <cell r="D4019" t="str">
            <v/>
          </cell>
        </row>
        <row r="4020">
          <cell r="A4020" t="str">
            <v>73823/001</v>
          </cell>
          <cell r="B4020" t="str">
            <v>PORTAO EM CHAPA DE FERRO E TELA, INCLUSIVE PINTURA E PILARES DE APOIO(PARA VEICULOS)</v>
          </cell>
          <cell r="C4020" t="str">
            <v>UN</v>
          </cell>
          <cell r="D4020">
            <v>1975.83</v>
          </cell>
        </row>
        <row r="4021">
          <cell r="A4021" t="str">
            <v>73823/002</v>
          </cell>
          <cell r="B4021" t="str">
            <v>PORTAO EM CHAPA DE FERRO E TELA, INCLUSIVE PINTURA E PILARES DE APOIO(PARA PEDESTRES)</v>
          </cell>
          <cell r="C4021" t="str">
            <v>UN</v>
          </cell>
          <cell r="D4021">
            <v>794.84</v>
          </cell>
        </row>
        <row r="4022">
          <cell r="A4022">
            <v>202</v>
          </cell>
          <cell r="B4022" t="str">
            <v>CERCA/PROTETORES</v>
          </cell>
          <cell r="C4022" t="str">
            <v/>
          </cell>
          <cell r="D4022" t="str">
            <v/>
          </cell>
        </row>
        <row r="4023">
          <cell r="A4023">
            <v>74038</v>
          </cell>
          <cell r="B4023" t="str">
            <v>PORTÃO PARA CERCA</v>
          </cell>
          <cell r="C4023" t="str">
            <v/>
          </cell>
          <cell r="D4023" t="str">
            <v/>
          </cell>
        </row>
        <row r="4024">
          <cell r="A4024" t="str">
            <v>74038/001</v>
          </cell>
          <cell r="B4024" t="str">
            <v>PORTÃO COM MOURÃO DE MADEIRA ROLIÇA D=11CM COM 5 FIOS DE ARAME FARPADONº 14.</v>
          </cell>
          <cell r="C4024" t="str">
            <v>M</v>
          </cell>
          <cell r="D4024">
            <v>10.07</v>
          </cell>
        </row>
        <row r="4025">
          <cell r="A4025">
            <v>74039</v>
          </cell>
          <cell r="B4025" t="str">
            <v>CERCA COM MOURÕES DE MADEIRA</v>
          </cell>
          <cell r="C4025" t="str">
            <v/>
          </cell>
          <cell r="D4025" t="str">
            <v/>
          </cell>
        </row>
        <row r="4026">
          <cell r="A4026" t="str">
            <v>74039/001</v>
          </cell>
          <cell r="B4026" t="str">
            <v>CERCA COM MOURÕES DE MADEIRA ROLIÇA D=11CM, ESPAÇAMENTO DE 2M, ALTURALIVRE DE 1M, CRAVADOS 0,50M, COM 5 FIOS DE ARAME FARPADO Nº14 CLASSE 250 - FORNEC E COLOC.</v>
          </cell>
          <cell r="C4026" t="str">
            <v>M</v>
          </cell>
          <cell r="D4026">
            <v>10.07</v>
          </cell>
        </row>
        <row r="4027">
          <cell r="A4027">
            <v>74118</v>
          </cell>
          <cell r="B4027" t="str">
            <v>CERCA VIVA - MMA</v>
          </cell>
          <cell r="C4027" t="str">
            <v/>
          </cell>
          <cell r="D4027" t="str">
            <v/>
          </cell>
        </row>
        <row r="4028">
          <cell r="A4028" t="str">
            <v>74118/001</v>
          </cell>
          <cell r="B4028" t="str">
            <v>CERCA VIVA DE HISBICO, CEDRIHO, CALIAMDRA, ACALIFA - FORNEC. E PLANTIO</v>
          </cell>
          <cell r="C4028" t="str">
            <v>M</v>
          </cell>
          <cell r="D4028">
            <v>5.2</v>
          </cell>
        </row>
        <row r="4029">
          <cell r="A4029">
            <v>74142</v>
          </cell>
          <cell r="B4029" t="str">
            <v>CERCA COM MOUROES - MMA</v>
          </cell>
          <cell r="C4029" t="str">
            <v/>
          </cell>
          <cell r="D4029" t="str">
            <v/>
          </cell>
        </row>
        <row r="4030">
          <cell r="A4030" t="str">
            <v>74142/001</v>
          </cell>
          <cell r="B4030" t="str">
            <v>CERCA COM MOURÕES DE CONCRETO, RETO, ESPAÇAMENTO DE 3M, CRAVADOS 0,5M,COM 4 FIOS DE ARAME FARPADO Nº14 CLASSE 250 - FORNEC E COLOC.</v>
          </cell>
          <cell r="C4030" t="str">
            <v>M</v>
          </cell>
          <cell r="D4030">
            <v>23.58</v>
          </cell>
        </row>
        <row r="4031">
          <cell r="A4031" t="str">
            <v>74142/002</v>
          </cell>
          <cell r="B4031" t="str">
            <v>CERCA COM MOURÕES DE MADEIRA, 7,5X7,5CM, ESPAÇAMENTO DE 2M, ALTURA LIVRE DE 2M, CRAVADOS 0,5M, COM 4 FIOS DE ARAME FARPADO Nº14 CLASSE 250 -FORNEC E COLOC.</v>
          </cell>
          <cell r="C4031" t="str">
            <v>M</v>
          </cell>
          <cell r="D4031">
            <v>14</v>
          </cell>
        </row>
        <row r="4032">
          <cell r="A4032" t="str">
            <v>74142/003</v>
          </cell>
          <cell r="B4032" t="str">
            <v>CERCA COM MOURÕES DE MADEIRA, 7,5X7,5CM, ESPAÇAMENTO DE 2M, CRAVADOS 0,5M, COM 8 FIOS DE ARAME FARPADO Nº14 CLASSE 250 - FORNEC E COLOC.</v>
          </cell>
          <cell r="C4032" t="str">
            <v>M</v>
          </cell>
          <cell r="D4032">
            <v>17.059999999999999</v>
          </cell>
        </row>
        <row r="4033">
          <cell r="A4033" t="str">
            <v>74142/004</v>
          </cell>
          <cell r="B4033" t="str">
            <v>CERCA COM MOURÕES DE CONCRETO, SEÇÃO "T" PONTA INCLINADA, 7,5X7,5CM, ESPAÇAMENTO DE 3M, CRAVADOS 0,5M, COM 11 FIOS DE ARAME FARPADO Nº14 CLASSE 250 - FORNEC E COLOC.</v>
          </cell>
          <cell r="C4033" t="str">
            <v>M</v>
          </cell>
          <cell r="D4033">
            <v>29.37</v>
          </cell>
        </row>
        <row r="4034">
          <cell r="A4034">
            <v>74143</v>
          </cell>
          <cell r="B4034" t="str">
            <v>CERCA DE ARAME LISO</v>
          </cell>
          <cell r="C4034" t="str">
            <v/>
          </cell>
          <cell r="D4034" t="str">
            <v/>
          </cell>
        </row>
        <row r="4035">
          <cell r="A4035" t="str">
            <v>74143/001</v>
          </cell>
          <cell r="B4035" t="str">
            <v>CERCA C/ POSTES RETOS DE CONCRETO (ESTICADORES RETOS) DE 15X15 CM, ALT. DE 2,3 A 2,5 M, COM ESCORAS DE 10 X 10 CM NOS CANTOS, COM 12 FIOS DEARAME LISO (PARA DIVISÃO DE TERRENOS URBANOS)</v>
          </cell>
          <cell r="C4035" t="str">
            <v>M</v>
          </cell>
          <cell r="D4035">
            <v>28.32</v>
          </cell>
        </row>
        <row r="4036">
          <cell r="A4036" t="str">
            <v>74143/002</v>
          </cell>
          <cell r="B4036" t="str">
            <v>CERCA C/ POSTES RETOS DE CONCRETO (ESTICADORES RETOS) DE 15X15 CM, ALT. DE 2,3 A 2,5 M, COM ESCORAS DE 10 X 10 CM NOS CANTOS, COM 09 FIOS DEARAME LISO (PARA DIVISÃO DE TERRENOS URBANOS)</v>
          </cell>
          <cell r="C4036" t="str">
            <v>M</v>
          </cell>
          <cell r="D4036">
            <v>27.29</v>
          </cell>
        </row>
        <row r="4037">
          <cell r="A4037">
            <v>204</v>
          </cell>
          <cell r="B4037" t="str">
            <v>ALAMBRADO</v>
          </cell>
          <cell r="C4037" t="str">
            <v/>
          </cell>
          <cell r="D4037" t="str">
            <v/>
          </cell>
        </row>
        <row r="4038">
          <cell r="A4038">
            <v>73787</v>
          </cell>
          <cell r="B4038" t="str">
            <v>ALAMBRADO</v>
          </cell>
          <cell r="C4038" t="str">
            <v/>
          </cell>
          <cell r="D4038" t="str">
            <v/>
          </cell>
        </row>
        <row r="4039">
          <cell r="A4039" t="str">
            <v>73787/001</v>
          </cell>
          <cell r="B4039" t="str">
            <v>ALAMBRADO EM TUBOS DE FERRO GALVANIZADO A CADA 2M ALTURA 3M, FIXADOS EM BLOCOS DE CONCRETO, COM TELA DE ARAME GALVANIZADO REVESTIDO COM PVCFIO 12 MALHA 7,5CM</v>
          </cell>
          <cell r="C4039" t="str">
            <v>M2</v>
          </cell>
          <cell r="D4039">
            <v>127.47</v>
          </cell>
        </row>
        <row r="4040">
          <cell r="A4040">
            <v>74244</v>
          </cell>
          <cell r="B4040" t="str">
            <v>ALAMBRADO PARA QUADRA POLIESPORTIVA</v>
          </cell>
          <cell r="C4040" t="str">
            <v/>
          </cell>
          <cell r="D4040" t="str">
            <v/>
          </cell>
        </row>
        <row r="4041">
          <cell r="A4041" t="str">
            <v>74244/001</v>
          </cell>
          <cell r="B4041" t="str">
            <v>ALAMBRADO PARA QUADRA POLIESPORTIVA, ESTRUTURADA EM TUBO DE AÇO GALV.C/COSTURA DIN 2440, DIÂMETRO 2", E TELA EM ARAME GALVANIZADO 14 BWG, MALHA QUADRADA COM ABERTURA DE 2".</v>
          </cell>
          <cell r="C4041" t="str">
            <v>M2</v>
          </cell>
          <cell r="D4041">
            <v>86.69</v>
          </cell>
        </row>
        <row r="4042">
          <cell r="A4042">
            <v>205</v>
          </cell>
          <cell r="B4042" t="str">
            <v>ARBORIZACAO, INCLUSIVE PREPARO DO SOLO</v>
          </cell>
          <cell r="C4042" t="str">
            <v/>
          </cell>
          <cell r="D4042" t="str">
            <v/>
          </cell>
        </row>
        <row r="4043">
          <cell r="A4043">
            <v>73788</v>
          </cell>
          <cell r="B4043" t="str">
            <v>PLANTIO DE ARVORES E ARBUSTOS</v>
          </cell>
          <cell r="C4043" t="str">
            <v/>
          </cell>
          <cell r="D4043" t="str">
            <v/>
          </cell>
        </row>
        <row r="4044">
          <cell r="A4044" t="str">
            <v>73788/001</v>
          </cell>
          <cell r="B4044" t="str">
            <v>PLANTIO ARBUSTO DE H=0.5 A 0.7M COM 12 UNID/M2, APENAS MÃO DE OBRA, EXCLUSO O FORNECIMENTO DA MUDA E DO ADUBO</v>
          </cell>
          <cell r="C4044" t="str">
            <v>M2</v>
          </cell>
          <cell r="D4044">
            <v>3.43</v>
          </cell>
        </row>
        <row r="4045">
          <cell r="A4045" t="str">
            <v>73788/002</v>
          </cell>
          <cell r="B4045" t="str">
            <v>GRADE EM MADEIRA PARA PROTECAO DE MUDAS DE ARVORES</v>
          </cell>
          <cell r="C4045" t="str">
            <v>UN</v>
          </cell>
          <cell r="D4045">
            <v>64.87</v>
          </cell>
        </row>
        <row r="4046">
          <cell r="A4046">
            <v>73967</v>
          </cell>
          <cell r="B4046" t="str">
            <v>PLANTIO DE ARBUSTOS E ARVORES</v>
          </cell>
          <cell r="C4046" t="str">
            <v/>
          </cell>
          <cell r="D4046" t="str">
            <v/>
          </cell>
        </row>
        <row r="4047">
          <cell r="A4047" t="str">
            <v>73967/001</v>
          </cell>
          <cell r="B4047" t="str">
            <v>ARBUSTO CO ALTURA MAIOR DO QUE 1,00 METRO</v>
          </cell>
          <cell r="C4047" t="str">
            <v>UN</v>
          </cell>
          <cell r="D4047">
            <v>33.090000000000003</v>
          </cell>
        </row>
        <row r="4048">
          <cell r="A4048" t="str">
            <v>73967/002</v>
          </cell>
          <cell r="B4048" t="str">
            <v>PLANTIO DE ARVORE COM ALTURA MAIOR DO QUE 2,00 METROS</v>
          </cell>
          <cell r="C4048" t="str">
            <v>UN</v>
          </cell>
          <cell r="D4048">
            <v>41.35</v>
          </cell>
        </row>
        <row r="4049">
          <cell r="A4049" t="str">
            <v>73967/003</v>
          </cell>
          <cell r="B4049" t="str">
            <v>PLANTIO DE ARVORE ISOLADA ATÉ 2,00M DE ALT, DE QUALQUER ESPECIE, EM LOGRADOURO PUBLICO, INCLUSIVE TRANSPORTE DE TERRA PRETA. EXCLUSIVE FORNECIMENTO DA ARVORE</v>
          </cell>
          <cell r="C4049" t="str">
            <v>UN</v>
          </cell>
          <cell r="D4049">
            <v>22.29</v>
          </cell>
        </row>
        <row r="4050">
          <cell r="A4050" t="str">
            <v>73967/004</v>
          </cell>
          <cell r="B4050" t="str">
            <v>IRRIGAÇÃO DE ÁRVORE COM CARRO PIPA</v>
          </cell>
          <cell r="C4050" t="str">
            <v>UN</v>
          </cell>
          <cell r="D4050">
            <v>0.18</v>
          </cell>
        </row>
        <row r="4051">
          <cell r="A4051" t="str">
            <v>73967/005</v>
          </cell>
          <cell r="B4051" t="str">
            <v>ESTACA MANGUE</v>
          </cell>
          <cell r="C4051" t="str">
            <v>UN</v>
          </cell>
          <cell r="D4051">
            <v>3.91</v>
          </cell>
        </row>
        <row r="4052">
          <cell r="A4052">
            <v>206</v>
          </cell>
          <cell r="B4052" t="str">
            <v>GRAMA, INCLUSIVE PREPARO DO SOLO</v>
          </cell>
          <cell r="C4052" t="str">
            <v/>
          </cell>
          <cell r="D4052" t="str">
            <v/>
          </cell>
        </row>
        <row r="4053">
          <cell r="A4053">
            <v>74236</v>
          </cell>
          <cell r="B4053" t="str">
            <v>PLANTIO DE GRAMA</v>
          </cell>
          <cell r="C4053" t="str">
            <v/>
          </cell>
          <cell r="D4053" t="str">
            <v/>
          </cell>
        </row>
        <row r="4054">
          <cell r="A4054" t="str">
            <v>74236/001</v>
          </cell>
          <cell r="B4054" t="str">
            <v>GRAMA BATATAIS EM PLACAS</v>
          </cell>
          <cell r="C4054" t="str">
            <v>M2</v>
          </cell>
          <cell r="D4054">
            <v>7.16</v>
          </cell>
        </row>
        <row r="4055">
          <cell r="A4055">
            <v>207</v>
          </cell>
          <cell r="B4055" t="str">
            <v>PASSEIO</v>
          </cell>
          <cell r="C4055" t="str">
            <v/>
          </cell>
          <cell r="D4055" t="str">
            <v/>
          </cell>
        </row>
        <row r="4056">
          <cell r="A4056">
            <v>73608</v>
          </cell>
          <cell r="B4056" t="str">
            <v>PISO EM PEDRA PORTUGUESA BRANCA ASSENTADA SOBRE ARGAMASSA SECA TRACO 1:6 (CIMENTO E AREIA) E REJUNTADA COM ARGAMASSA SECA TRACO 1:2 (CIMENTOE AREIA)</v>
          </cell>
          <cell r="C4056" t="str">
            <v>M2</v>
          </cell>
          <cell r="D4056">
            <v>52.91</v>
          </cell>
        </row>
        <row r="4057">
          <cell r="A4057">
            <v>208</v>
          </cell>
          <cell r="B4057" t="str">
            <v>PLAYGROUND/QUADRAS</v>
          </cell>
          <cell r="C4057" t="str">
            <v/>
          </cell>
          <cell r="D4057" t="str">
            <v/>
          </cell>
        </row>
        <row r="4058">
          <cell r="A4058">
            <v>73603</v>
          </cell>
          <cell r="B4058" t="str">
            <v>CONJUNTO DE TABELAS DE BASQUETE EM LAMINADO NAVAL, INCLUSO REDE E ARO</v>
          </cell>
          <cell r="C4058" t="str">
            <v>CJ</v>
          </cell>
          <cell r="D4058">
            <v>753.73</v>
          </cell>
        </row>
        <row r="4059">
          <cell r="A4059">
            <v>73604</v>
          </cell>
          <cell r="B4059" t="str">
            <v>CONJUNTO DE TRAVES PARA FUTSAL PINTADAS, INCLUSO REDE</v>
          </cell>
          <cell r="C4059" t="str">
            <v>CJ</v>
          </cell>
          <cell r="D4059">
            <v>1342.1</v>
          </cell>
        </row>
        <row r="4060">
          <cell r="A4060">
            <v>277</v>
          </cell>
          <cell r="B4060" t="str">
            <v>MANUTENCAO E LIMPEZA DE AREAS VERDES</v>
          </cell>
          <cell r="C4060" t="str">
            <v/>
          </cell>
          <cell r="D4060" t="str">
            <v/>
          </cell>
        </row>
        <row r="4061">
          <cell r="A4061">
            <v>73864</v>
          </cell>
          <cell r="B4061" t="str">
            <v>NIVELAMENTO DE SOLO</v>
          </cell>
          <cell r="C4061" t="str">
            <v/>
          </cell>
          <cell r="D4061" t="str">
            <v/>
          </cell>
        </row>
        <row r="4062">
          <cell r="A4062" t="str">
            <v>73864/001</v>
          </cell>
          <cell r="B4062" t="str">
            <v>NIVELAMENTO E COMPACTACAO D/AREAS ENSAIBRADAS</v>
          </cell>
          <cell r="C4062" t="str">
            <v>HA</v>
          </cell>
          <cell r="D4062">
            <v>1723.11</v>
          </cell>
        </row>
        <row r="4063">
          <cell r="A4063">
            <v>278</v>
          </cell>
          <cell r="B4063" t="str">
            <v>FORNECIMENTO DE ADUBOS, MATERIAIS E EQUIPAMENTOS PARA JARDIM</v>
          </cell>
          <cell r="C4063" t="str">
            <v/>
          </cell>
          <cell r="D4063" t="str">
            <v/>
          </cell>
        </row>
        <row r="4064">
          <cell r="A4064">
            <v>74228</v>
          </cell>
          <cell r="B4064" t="str">
            <v>BANCOS DE CONCRETO P/JARDIM</v>
          </cell>
          <cell r="C4064" t="str">
            <v/>
          </cell>
          <cell r="D4064" t="str">
            <v/>
          </cell>
        </row>
        <row r="4065">
          <cell r="A4065" t="str">
            <v>74228/001</v>
          </cell>
          <cell r="B4065" t="str">
            <v>BANCO DE CONCRETO APARENTE LARG=45CM E 10CM ESPESSURA SOBRE DOIS APOI-OS DO MESMO MATERIAL COM SECAO DE 10X30CM.</v>
          </cell>
          <cell r="C4065" t="str">
            <v>M</v>
          </cell>
          <cell r="D4065">
            <v>103.25</v>
          </cell>
        </row>
        <row r="4066">
          <cell r="A4066" t="str">
            <v>-------------</v>
          </cell>
          <cell r="B4066" t="str">
            <v>---------------------------------------------------</v>
          </cell>
          <cell r="C4066" t="str">
            <v/>
          </cell>
          <cell r="D4066" t="str">
            <v/>
          </cell>
        </row>
        <row r="4067">
          <cell r="A4067" t="str">
            <v>TOTAIS DO VIN</v>
          </cell>
          <cell r="B4067" t="str">
            <v>ULO - AGRUPADORES: 525 COMPOSIÇÕES: 3.288</v>
          </cell>
          <cell r="C4067" t="str">
            <v/>
          </cell>
          <cell r="D4067" t="str">
            <v/>
          </cell>
        </row>
        <row r="4068">
          <cell r="A4068" t="str">
            <v>-------------</v>
          </cell>
          <cell r="B4068" t="str">
            <v>---------------------------------------------------</v>
          </cell>
          <cell r="C4068" t="str">
            <v/>
          </cell>
          <cell r="D4068" t="str">
            <v/>
          </cell>
        </row>
        <row r="4069">
          <cell r="A4069" t="str">
            <v>TOTALIZAÇÃO</v>
          </cell>
          <cell r="B4069" t="str">
            <v>E COMPOSIÇOES</v>
          </cell>
          <cell r="C4069" t="str">
            <v/>
          </cell>
          <cell r="D4069" t="str">
            <v/>
          </cell>
        </row>
        <row r="4070">
          <cell r="A4070" t="str">
            <v>-------------</v>
          </cell>
          <cell r="B4070" t="str">
            <v>---------------------------------------------------AGRUPADOR COMPOSIÇÃO</v>
          </cell>
          <cell r="C4070" t="str">
            <v/>
          </cell>
          <cell r="D4070" t="str">
            <v/>
          </cell>
        </row>
        <row r="4071">
          <cell r="A4071" t="str">
            <v>-------------</v>
          </cell>
          <cell r="B4071" t="str">
            <v>---------------------------------------------------</v>
          </cell>
          <cell r="C4071" t="str">
            <v/>
          </cell>
          <cell r="D4071" t="str">
            <v/>
          </cell>
        </row>
        <row r="4072">
          <cell r="A4072" t="str">
            <v>TOTAL GERAL .</v>
          </cell>
          <cell r="B4072" t="str">
            <v>...... 525 3.288</v>
          </cell>
          <cell r="C4072" t="str">
            <v/>
          </cell>
          <cell r="D4072" t="str">
            <v/>
          </cell>
        </row>
        <row r="4073">
          <cell r="A4073" t="str">
            <v>im de arquivo</v>
          </cell>
          <cell r="B4073" t="str">
            <v/>
          </cell>
          <cell r="C4073" t="str">
            <v/>
          </cell>
          <cell r="D4073" t="str">
            <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RESUMO-DVOP_AGRIMAT"/>
      <sheetName val="REAJU (2)"/>
      <sheetName val="Mat Asf"/>
      <sheetName val="Meio fio"/>
      <sheetName val="Limpeza da faixa de domínio"/>
      <sheetName val="DMT 50m"/>
      <sheetName val="DMT 1000 a 1200m"/>
      <sheetName val="Remoção Solo Mole"/>
      <sheetName val="OAC"/>
      <sheetName val="pl. Orçam. -boa esperança I e I"/>
      <sheetName val="pl. Orçam. -boa esperança I (2)"/>
      <sheetName val="pl. Orçam. -boa esperança I (3)"/>
      <sheetName val="Escav mecân"/>
      <sheetName val="Carga solo"/>
      <sheetName val="Transp solo"/>
      <sheetName val="Subleito"/>
      <sheetName val="Estabil solo-sub base"/>
      <sheetName val="Estabil solo-base"/>
      <sheetName val="Aquis mat jaz"/>
      <sheetName val="Escav mat jaz"/>
      <sheetName val="Transp mat jaz"/>
      <sheetName val="Dreno"/>
      <sheetName val="Cerca"/>
      <sheetName val="Valeta"/>
      <sheetName val="Enleivamento"/>
      <sheetName val="Valeta (3)"/>
      <sheetName val="DMT modelo (2)"/>
      <sheetName val="Defensa"/>
      <sheetName val="Placas"/>
      <sheetName val="Grama"/>
      <sheetName val="Pintura"/>
      <sheetName val="REAJU"/>
      <sheetName val="Imprimação"/>
      <sheetName val="T.S.D"/>
      <sheetName val="Transp Agreg (2)"/>
      <sheetName val="Escav. vala"/>
      <sheetName val="Acerto de vala"/>
      <sheetName val="Lastro de Areia"/>
      <sheetName val="Reaterro de vala"/>
      <sheetName val="Transp mat escav"/>
      <sheetName val="Tubo "/>
      <sheetName val="BL"/>
      <sheetName val="PV"/>
      <sheetName val="Plan1"/>
      <sheetName val="aterro pontesul"/>
      <sheetName val="dmt_ev"/>
    </sheetNames>
    <sheetDataSet>
      <sheetData sheetId="0">
        <row r="12">
          <cell r="B12" t="str">
            <v>Firma: AGRIMAT ENGª INDUSTRIA E COMÉRCIO LTDA</v>
          </cell>
        </row>
      </sheetData>
      <sheetData sheetId="1">
        <row r="12">
          <cell r="B12" t="str">
            <v>Firma: AGRIMAT ENGª INDUSTRIA E COMÉRCIO LTDA</v>
          </cell>
        </row>
      </sheetData>
      <sheetData sheetId="2"/>
      <sheetData sheetId="3"/>
      <sheetData sheetId="4">
        <row r="12">
          <cell r="B12" t="str">
            <v>Firma: AGRIMAT ENGª INDUSTRIA E COMÉRCIO LTDA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Quant.(102,89)"/>
      <sheetName val="Quant.(10,4)"/>
      <sheetName val="Quant. Geral"/>
      <sheetName val="Prefeitura"/>
      <sheetName val="Tomada de Preços"/>
      <sheetName val="Associação"/>
      <sheetName val="Quantitativos"/>
      <sheetName val="Óleo Diesel"/>
      <sheetName val="Óleo Diesel Assoc."/>
      <sheetName val="RELATÓRIO"/>
      <sheetName val="REAJU (2)"/>
      <sheetName val="Plan1"/>
      <sheetName val="Mat Asf"/>
      <sheetName val="aterro pontesul"/>
      <sheetName val="dmt_ev"/>
    </sheetNames>
    <sheetDataSet>
      <sheetData sheetId="0" refreshError="1">
        <row r="3">
          <cell r="B3" t="str">
            <v>Atividades Auxiliares ou Básica</v>
          </cell>
        </row>
        <row r="4">
          <cell r="A4" t="str">
            <v>1 A 00 001 00</v>
          </cell>
          <cell r="B4" t="str">
            <v>Transporte local c/ basc. 5m3 rodov. não pav.</v>
          </cell>
          <cell r="E4" t="str">
            <v>tkm</v>
          </cell>
        </row>
        <row r="5">
          <cell r="A5" t="str">
            <v>1 A 00 001 05</v>
          </cell>
          <cell r="B5" t="str">
            <v>Transp. local c/ basc. 10m3 rodov. não pav (const)</v>
          </cell>
          <cell r="E5" t="str">
            <v>tkm</v>
          </cell>
        </row>
        <row r="6">
          <cell r="A6" t="str">
            <v>1 A 00 001 06</v>
          </cell>
          <cell r="B6" t="str">
            <v>Transp. local c/ basc. 10m3 rodov. não pav (consv)</v>
          </cell>
          <cell r="E6" t="str">
            <v>tkm</v>
          </cell>
        </row>
        <row r="7">
          <cell r="A7" t="str">
            <v>1 A 00 001 07</v>
          </cell>
          <cell r="B7" t="str">
            <v>Transp. local c/ basc. 10m3 rodov. não pav (restr)</v>
          </cell>
          <cell r="E7" t="str">
            <v>tkm</v>
          </cell>
        </row>
        <row r="8">
          <cell r="A8" t="str">
            <v>1 A 00 001 08</v>
          </cell>
          <cell r="B8" t="str">
            <v>Transporte local c/ basc. p/ rocha rodov. não pav.</v>
          </cell>
          <cell r="E8" t="str">
            <v>tkm</v>
          </cell>
        </row>
        <row r="9">
          <cell r="A9" t="str">
            <v>1 A 00 001 40</v>
          </cell>
          <cell r="B9" t="str">
            <v>Transp. local c/ carroceria 15 t rodov. não pav.</v>
          </cell>
          <cell r="E9" t="str">
            <v>tkm</v>
          </cell>
        </row>
        <row r="10">
          <cell r="A10" t="str">
            <v>1 A 00 001 41</v>
          </cell>
          <cell r="B10" t="str">
            <v>Transporte local c/ carroceria 4t rodov. não pav.</v>
          </cell>
          <cell r="E10" t="str">
            <v>tkm</v>
          </cell>
        </row>
        <row r="11">
          <cell r="A11" t="str">
            <v>1 A 00 001 50</v>
          </cell>
          <cell r="B11" t="str">
            <v>Transporte local c/ betoneira rodov. não pav.</v>
          </cell>
          <cell r="E11" t="str">
            <v>tkm</v>
          </cell>
        </row>
        <row r="12">
          <cell r="A12" t="str">
            <v>1 A 00 001 60</v>
          </cell>
          <cell r="B12" t="str">
            <v>Transp. local c/ carroc. c/ guind. rodov. não pav.</v>
          </cell>
          <cell r="E12" t="str">
            <v>tkm</v>
          </cell>
        </row>
        <row r="13">
          <cell r="A13" t="str">
            <v>1 A 00 001 90</v>
          </cell>
          <cell r="B13" t="str">
            <v>Transporte comercial c/ carroc. rodov. não pav.</v>
          </cell>
          <cell r="E13" t="str">
            <v>tkm</v>
          </cell>
        </row>
        <row r="14">
          <cell r="A14" t="str">
            <v>1 A 00 002 00</v>
          </cell>
          <cell r="B14" t="str">
            <v>Transporte local c/ basc. 5m3 rodov. pav.</v>
          </cell>
          <cell r="E14" t="str">
            <v>tkm</v>
          </cell>
        </row>
        <row r="15">
          <cell r="A15" t="str">
            <v>1 A 00 002 03</v>
          </cell>
          <cell r="B15" t="str">
            <v>Transp. local material para remendos</v>
          </cell>
          <cell r="E15" t="str">
            <v>tkm</v>
          </cell>
        </row>
        <row r="16">
          <cell r="A16" t="str">
            <v>1 A 00 002 05</v>
          </cell>
          <cell r="B16" t="str">
            <v>Transp. local c/ basc. 10m3 rodov. pav. (const)</v>
          </cell>
          <cell r="E16" t="str">
            <v>tkm</v>
          </cell>
        </row>
        <row r="17">
          <cell r="A17" t="str">
            <v>1 A 00 002 06</v>
          </cell>
          <cell r="B17" t="str">
            <v>Transp. local c/ basc. 10m3 rodov. pav. (consv)</v>
          </cell>
          <cell r="E17" t="str">
            <v>tkm</v>
          </cell>
        </row>
        <row r="18">
          <cell r="A18" t="str">
            <v>1 A 00 002 07</v>
          </cell>
          <cell r="B18" t="str">
            <v>Transp. local c/ basc. 10m3 rodov. pav. (restr)</v>
          </cell>
          <cell r="E18" t="str">
            <v>tkm</v>
          </cell>
        </row>
        <row r="19">
          <cell r="A19" t="str">
            <v>1 A 00 002 08</v>
          </cell>
          <cell r="B19" t="str">
            <v>Transporte local c/ basc. p/ rocha rodov. pav.</v>
          </cell>
          <cell r="E19" t="str">
            <v>tkm</v>
          </cell>
        </row>
        <row r="20">
          <cell r="A20" t="str">
            <v>1 A 00 002 40</v>
          </cell>
          <cell r="B20" t="str">
            <v>Transporte local c/ carroceria 15 t rodov. pav.</v>
          </cell>
          <cell r="E20" t="str">
            <v>tkm</v>
          </cell>
        </row>
        <row r="21">
          <cell r="A21" t="str">
            <v>1 A 00 002 41</v>
          </cell>
          <cell r="B21" t="str">
            <v>Transporte local c/ carroceria 4t rodov. pav.</v>
          </cell>
          <cell r="E21" t="str">
            <v>tkm</v>
          </cell>
        </row>
        <row r="22">
          <cell r="A22" t="str">
            <v>1 A 00 002 50</v>
          </cell>
          <cell r="B22" t="str">
            <v>Transporte local c/ betoneira rodov. pav.</v>
          </cell>
          <cell r="E22" t="str">
            <v>tkm</v>
          </cell>
        </row>
        <row r="23">
          <cell r="A23" t="str">
            <v>1 A 00 002 60</v>
          </cell>
          <cell r="B23" t="str">
            <v>Transp. local c/ carroceria c/ guind. rodov. pav.</v>
          </cell>
          <cell r="E23" t="str">
            <v>tkm</v>
          </cell>
        </row>
        <row r="24">
          <cell r="A24" t="str">
            <v>1 A 00 002 90</v>
          </cell>
          <cell r="B24" t="str">
            <v>Transporte comercial c/ carroceria rodov. pav.</v>
          </cell>
          <cell r="E24" t="str">
            <v>tkm</v>
          </cell>
        </row>
        <row r="25">
          <cell r="A25" t="str">
            <v>1 A 00 102 00</v>
          </cell>
          <cell r="B25" t="str">
            <v>Transporte local de material betuminoso</v>
          </cell>
          <cell r="E25" t="str">
            <v>tkm</v>
          </cell>
        </row>
        <row r="26">
          <cell r="A26" t="str">
            <v>1 A 00 112 90</v>
          </cell>
          <cell r="B26" t="str">
            <v>Transporte comercial material betuminoso a quente</v>
          </cell>
          <cell r="E26" t="str">
            <v>tkm</v>
          </cell>
        </row>
        <row r="27">
          <cell r="A27" t="str">
            <v>1 A 00 112 91</v>
          </cell>
          <cell r="B27" t="str">
            <v>Transporte comercial material betuminoso a frio</v>
          </cell>
          <cell r="E27" t="str">
            <v>tkm</v>
          </cell>
        </row>
        <row r="28">
          <cell r="A28" t="str">
            <v>1 A 00 201 70</v>
          </cell>
          <cell r="B28" t="str">
            <v>Transp. local água c/ cam. tanque rodov. não pav.</v>
          </cell>
          <cell r="E28" t="str">
            <v>tkm</v>
          </cell>
        </row>
        <row r="29">
          <cell r="A29" t="str">
            <v>1 A 00 202 70</v>
          </cell>
          <cell r="B29" t="str">
            <v>Transp. local de água c/ cam. tanque rodov. pav.</v>
          </cell>
          <cell r="E29" t="str">
            <v>tkm</v>
          </cell>
        </row>
        <row r="30">
          <cell r="A30" t="str">
            <v>1 A 00 301 00</v>
          </cell>
          <cell r="B30" t="str">
            <v>Fornecimento de Aço CA-25</v>
          </cell>
          <cell r="E30" t="str">
            <v>kg</v>
          </cell>
        </row>
        <row r="31">
          <cell r="A31" t="str">
            <v>1 A 00 302 00</v>
          </cell>
          <cell r="B31" t="str">
            <v>Fornecimento de Aço CA-50</v>
          </cell>
          <cell r="E31" t="str">
            <v>kg</v>
          </cell>
        </row>
        <row r="32">
          <cell r="A32" t="str">
            <v>1 A 00 303 00</v>
          </cell>
          <cell r="B32" t="str">
            <v>Fornecimento de Aço CA-60</v>
          </cell>
          <cell r="E32" t="str">
            <v>kg</v>
          </cell>
        </row>
        <row r="33">
          <cell r="A33" t="str">
            <v>1 A 00 717 00</v>
          </cell>
          <cell r="B33" t="str">
            <v>Brita Comercial</v>
          </cell>
          <cell r="E33" t="str">
            <v>m3</v>
          </cell>
        </row>
        <row r="34">
          <cell r="A34" t="str">
            <v>1 A 00 961 00</v>
          </cell>
          <cell r="B34" t="str">
            <v>Peças de Desgaste do Britador 30m3/h</v>
          </cell>
          <cell r="E34" t="str">
            <v>cjh</v>
          </cell>
        </row>
        <row r="35">
          <cell r="A35" t="str">
            <v>1 A 00 962 00</v>
          </cell>
          <cell r="B35" t="str">
            <v>Peças de Desgaste do Britador 9 a 20m3/h</v>
          </cell>
          <cell r="E35" t="str">
            <v>cjh</v>
          </cell>
        </row>
        <row r="36">
          <cell r="A36" t="str">
            <v>1 A 00 963 00</v>
          </cell>
          <cell r="B36" t="str">
            <v>Peças de Desgaste do Britador 80m3/h</v>
          </cell>
          <cell r="E36" t="str">
            <v>cjh</v>
          </cell>
        </row>
        <row r="37">
          <cell r="A37" t="str">
            <v>1 A 00 964 00</v>
          </cell>
          <cell r="B37" t="str">
            <v>Peças de desgaste britador prod. de rachão</v>
          </cell>
          <cell r="E37" t="str">
            <v>cjh</v>
          </cell>
        </row>
        <row r="38">
          <cell r="A38" t="str">
            <v>1 A 01 100 01</v>
          </cell>
          <cell r="B38" t="str">
            <v>Limpeza camada vegetal em jazida (const e restr.)</v>
          </cell>
          <cell r="E38" t="str">
            <v>m2</v>
          </cell>
        </row>
        <row r="39">
          <cell r="A39" t="str">
            <v>1 A 01 100 02</v>
          </cell>
          <cell r="B39" t="str">
            <v>Limpeza de camada vegetal em jazida (consv)</v>
          </cell>
          <cell r="E39" t="str">
            <v>m2</v>
          </cell>
        </row>
        <row r="40">
          <cell r="A40" t="str">
            <v>1 A 01 105 01</v>
          </cell>
          <cell r="B40" t="str">
            <v>Expurgo de jazida (const e restr)</v>
          </cell>
          <cell r="E40" t="str">
            <v>m3</v>
          </cell>
        </row>
        <row r="41">
          <cell r="A41" t="str">
            <v>1 A 01 105 02</v>
          </cell>
          <cell r="B41" t="str">
            <v>Expurgo de jazida (consv)</v>
          </cell>
          <cell r="E41" t="str">
            <v>m3</v>
          </cell>
        </row>
        <row r="42">
          <cell r="A42" t="str">
            <v>1 A 01 111 00</v>
          </cell>
          <cell r="B42" t="str">
            <v>Material de base (consv)</v>
          </cell>
          <cell r="E42" t="str">
            <v>m3</v>
          </cell>
        </row>
        <row r="43">
          <cell r="A43" t="str">
            <v>1 A 01 111 01</v>
          </cell>
          <cell r="B43" t="str">
            <v>Esc. e carga material de jazida (consv)</v>
          </cell>
          <cell r="E43" t="str">
            <v>m3</v>
          </cell>
        </row>
        <row r="44">
          <cell r="A44" t="str">
            <v>1 A 01 120 01</v>
          </cell>
          <cell r="B44" t="str">
            <v>Escav. e carga de mater. de jazida(const e restr)</v>
          </cell>
          <cell r="E44" t="str">
            <v>m3</v>
          </cell>
        </row>
        <row r="45">
          <cell r="A45" t="str">
            <v>1 A 01 150 01</v>
          </cell>
          <cell r="B45" t="str">
            <v>Rocha p/ britagem c/ perfur. sobre esteira</v>
          </cell>
          <cell r="E45" t="str">
            <v>m3</v>
          </cell>
        </row>
        <row r="46">
          <cell r="A46" t="str">
            <v>1 A 01 150 02</v>
          </cell>
          <cell r="B46" t="str">
            <v>Rocha p/ britagem com perfuratriz manual</v>
          </cell>
          <cell r="E46" t="str">
            <v>m3</v>
          </cell>
        </row>
        <row r="47">
          <cell r="A47" t="str">
            <v>1 A 01 155 01</v>
          </cell>
          <cell r="B47" t="str">
            <v>Rachão e pedra-de-mão produzidos-(const e rest)</v>
          </cell>
          <cell r="E47" t="str">
            <v>m3</v>
          </cell>
        </row>
        <row r="48">
          <cell r="A48" t="str">
            <v>1 A 01 170 01</v>
          </cell>
          <cell r="B48" t="str">
            <v>Areia extraída com equipamento tipo "drag-line"</v>
          </cell>
          <cell r="E48" t="str">
            <v>m3</v>
          </cell>
        </row>
        <row r="49">
          <cell r="A49" t="str">
            <v>1 A 01 170 02</v>
          </cell>
          <cell r="B49" t="str">
            <v>Areia extraída com trator e carregadeira</v>
          </cell>
          <cell r="E49" t="str">
            <v>m3</v>
          </cell>
        </row>
        <row r="50">
          <cell r="A50" t="str">
            <v>1 A 01 170 03</v>
          </cell>
          <cell r="B50" t="str">
            <v>Areia extraída com draga de sucção (tipo bomba)</v>
          </cell>
          <cell r="E50" t="str">
            <v>m3</v>
          </cell>
        </row>
        <row r="51">
          <cell r="A51" t="str">
            <v>1 A 01 200 01</v>
          </cell>
          <cell r="B51" t="str">
            <v>Brita produzida em central de britagem de 80 m3/h</v>
          </cell>
          <cell r="E51" t="str">
            <v>m3</v>
          </cell>
        </row>
        <row r="52">
          <cell r="A52" t="str">
            <v>1 A 01 200 02</v>
          </cell>
          <cell r="B52" t="str">
            <v>Brita produzida em central de britagem de 30 m3/h</v>
          </cell>
          <cell r="E52" t="str">
            <v>m3</v>
          </cell>
        </row>
        <row r="53">
          <cell r="A53" t="str">
            <v>1 A 01 200 04</v>
          </cell>
          <cell r="B53" t="str">
            <v>Pedra de mão produzida manualmente (consv)</v>
          </cell>
          <cell r="E53" t="str">
            <v>m3</v>
          </cell>
        </row>
        <row r="54">
          <cell r="A54" t="str">
            <v>1 A 01 390 02</v>
          </cell>
          <cell r="B54" t="str">
            <v>Usinagem de CBUQ (capa de rolamento)</v>
          </cell>
          <cell r="E54" t="str">
            <v>t</v>
          </cell>
        </row>
        <row r="55">
          <cell r="A55" t="str">
            <v>1 A 01 390 03</v>
          </cell>
          <cell r="B55" t="str">
            <v>Usinagem de CBUQ (binder)</v>
          </cell>
          <cell r="E55" t="str">
            <v>t</v>
          </cell>
        </row>
        <row r="56">
          <cell r="A56" t="str">
            <v>1 A 01 391 02</v>
          </cell>
          <cell r="B56" t="str">
            <v>Usinagem de areia-asfalto</v>
          </cell>
          <cell r="E56" t="str">
            <v>t</v>
          </cell>
        </row>
        <row r="57">
          <cell r="A57" t="str">
            <v>1 A 01 395 01</v>
          </cell>
          <cell r="B57" t="str">
            <v>Usinagem de brita graduada</v>
          </cell>
          <cell r="E57" t="str">
            <v>m3</v>
          </cell>
        </row>
        <row r="58">
          <cell r="A58" t="str">
            <v>1 A 01 395 02</v>
          </cell>
          <cell r="B58" t="str">
            <v>Usinagem de solo-brita</v>
          </cell>
          <cell r="E58" t="str">
            <v>m3</v>
          </cell>
        </row>
        <row r="59">
          <cell r="A59" t="str">
            <v>1 A 01 396 01</v>
          </cell>
          <cell r="B59" t="str">
            <v>Usinagem de solo-cimento</v>
          </cell>
          <cell r="E59" t="str">
            <v>m3</v>
          </cell>
        </row>
        <row r="60">
          <cell r="A60" t="str">
            <v>1 A 01 396 02</v>
          </cell>
          <cell r="B60" t="str">
            <v>Usinagem de solo melhorado com cimento.</v>
          </cell>
          <cell r="E60" t="str">
            <v>m3</v>
          </cell>
        </row>
        <row r="61">
          <cell r="A61" t="str">
            <v>1 A 01 397 02</v>
          </cell>
          <cell r="B61" t="str">
            <v>Usinagem de P.M.F.</v>
          </cell>
          <cell r="E61" t="str">
            <v>m3</v>
          </cell>
        </row>
        <row r="62">
          <cell r="A62" t="str">
            <v>1 A 01 398 02</v>
          </cell>
          <cell r="B62" t="str">
            <v>Usinagem de CBUQ p/ reciclagem em usina fixa.</v>
          </cell>
          <cell r="E62" t="str">
            <v>t</v>
          </cell>
        </row>
        <row r="63">
          <cell r="A63" t="str">
            <v>1 A 01 401 01</v>
          </cell>
          <cell r="B63" t="str">
            <v>Fôrma comum de madeira</v>
          </cell>
          <cell r="E63" t="str">
            <v>m2</v>
          </cell>
        </row>
        <row r="64">
          <cell r="A64" t="str">
            <v>1 A 01 402 01</v>
          </cell>
          <cell r="B64" t="str">
            <v>Fôrma de placa compensada resinada</v>
          </cell>
          <cell r="E64" t="str">
            <v>m2</v>
          </cell>
        </row>
        <row r="65">
          <cell r="A65" t="str">
            <v>1 A 01 403 01</v>
          </cell>
          <cell r="B65" t="str">
            <v>Fôrma de placa compensada plastificada</v>
          </cell>
          <cell r="E65" t="str">
            <v>m2</v>
          </cell>
        </row>
        <row r="66">
          <cell r="A66" t="str">
            <v>1 A 01 404 01</v>
          </cell>
          <cell r="B66" t="str">
            <v>Fôrma para tubulão</v>
          </cell>
          <cell r="E66" t="str">
            <v>m2</v>
          </cell>
        </row>
        <row r="67">
          <cell r="A67" t="str">
            <v>1 A 01 407 01</v>
          </cell>
          <cell r="B67" t="str">
            <v>Confecção e lançam. de concreto magro em betoneira</v>
          </cell>
          <cell r="E67" t="str">
            <v>m3</v>
          </cell>
        </row>
        <row r="68">
          <cell r="A68" t="str">
            <v>1 A 01 408 01</v>
          </cell>
          <cell r="B68" t="str">
            <v>Concreto fck=8MPa contr raz uso geral conf e lanç</v>
          </cell>
          <cell r="E68" t="str">
            <v>m3</v>
          </cell>
        </row>
        <row r="69">
          <cell r="A69" t="str">
            <v>1 A 01 410 01</v>
          </cell>
          <cell r="B69" t="str">
            <v>Concreto fck=10MPa contr raz uso geral conf e lanç</v>
          </cell>
          <cell r="E69" t="str">
            <v>m3</v>
          </cell>
        </row>
        <row r="70">
          <cell r="A70" t="str">
            <v>1 A 01 412 01</v>
          </cell>
          <cell r="B70" t="str">
            <v>Concreto fck=12MPa contr raz uso geral conf e lanç</v>
          </cell>
          <cell r="E70" t="str">
            <v>m3</v>
          </cell>
        </row>
        <row r="71">
          <cell r="A71" t="str">
            <v>1 A 01 415 01</v>
          </cell>
          <cell r="B71" t="str">
            <v>Concr estr fck=15MPa contr raz uso ger conf e lanç</v>
          </cell>
          <cell r="E71" t="str">
            <v>m3</v>
          </cell>
        </row>
        <row r="72">
          <cell r="A72" t="str">
            <v>1 A 01 418 01</v>
          </cell>
          <cell r="B72" t="str">
            <v>Concr estr fck=18MPa contr raz uso ger conf e lanç</v>
          </cell>
          <cell r="E72" t="str">
            <v>m3</v>
          </cell>
        </row>
        <row r="73">
          <cell r="A73" t="str">
            <v>1 A 01 422 01</v>
          </cell>
          <cell r="B73" t="str">
            <v>Concr estr fck=22MPa contr raz uso ger conf e lanç</v>
          </cell>
          <cell r="E73" t="str">
            <v>m3</v>
          </cell>
        </row>
        <row r="74">
          <cell r="A74" t="str">
            <v>1 A 01 423 00</v>
          </cell>
          <cell r="B74" t="str">
            <v>Concreto fck=18MPa para pré-moldados (tubos)</v>
          </cell>
          <cell r="E74" t="str">
            <v>m3</v>
          </cell>
        </row>
        <row r="75">
          <cell r="A75" t="str">
            <v>1 A 01 424 00</v>
          </cell>
          <cell r="B75" t="str">
            <v>Concreto poroso para pré-moldados (tubos)</v>
          </cell>
          <cell r="E75" t="str">
            <v>m3</v>
          </cell>
        </row>
        <row r="76">
          <cell r="A76" t="str">
            <v>1 A 01 450 01</v>
          </cell>
          <cell r="B76" t="str">
            <v>Escoramento de bueiros celulares</v>
          </cell>
          <cell r="E76" t="str">
            <v>m3</v>
          </cell>
        </row>
        <row r="77">
          <cell r="A77" t="str">
            <v>1 A 01 512 10</v>
          </cell>
          <cell r="B77" t="str">
            <v>Concreto ciclópico fck=12 MPa</v>
          </cell>
          <cell r="E77" t="str">
            <v>m3</v>
          </cell>
        </row>
        <row r="78">
          <cell r="A78" t="str">
            <v>1 A 01 515 10</v>
          </cell>
          <cell r="B78" t="str">
            <v>Concreto ciclópico fck=15 MPa</v>
          </cell>
          <cell r="E78" t="str">
            <v>m3</v>
          </cell>
        </row>
        <row r="79">
          <cell r="A79" t="str">
            <v>1 A 01 580 01</v>
          </cell>
          <cell r="B79" t="str">
            <v>Fornecimento, preparo e colocação formas aço CA 60</v>
          </cell>
          <cell r="E79" t="str">
            <v>kg</v>
          </cell>
        </row>
        <row r="80">
          <cell r="A80" t="str">
            <v>1 A 01 580 02</v>
          </cell>
          <cell r="B80" t="str">
            <v>Fornecimento, preparo e colocação formas aço CA 50</v>
          </cell>
          <cell r="E80" t="str">
            <v>kg</v>
          </cell>
        </row>
        <row r="81">
          <cell r="A81" t="str">
            <v>1 A 01 580 03</v>
          </cell>
          <cell r="B81" t="str">
            <v>Fornecimento, preparo e colocação formas aço CA 25</v>
          </cell>
          <cell r="E81" t="str">
            <v>kg</v>
          </cell>
        </row>
        <row r="82">
          <cell r="A82" t="str">
            <v>1 A 01 603 01</v>
          </cell>
          <cell r="B82" t="str">
            <v>Argamassa cimento-areia 1:3</v>
          </cell>
          <cell r="E82" t="str">
            <v>m3</v>
          </cell>
        </row>
        <row r="83">
          <cell r="A83" t="str">
            <v>1 A 01 604 01</v>
          </cell>
          <cell r="B83" t="str">
            <v>Argamassa cimento-areia 1:4</v>
          </cell>
          <cell r="E83" t="str">
            <v>m3</v>
          </cell>
        </row>
        <row r="84">
          <cell r="A84" t="str">
            <v>1 A 01 606 01</v>
          </cell>
          <cell r="B84" t="str">
            <v>Argamassa cimento-areia 1:6</v>
          </cell>
          <cell r="E84" t="str">
            <v>m3</v>
          </cell>
        </row>
        <row r="85">
          <cell r="A85" t="str">
            <v>1 A 01 620 01</v>
          </cell>
          <cell r="B85" t="str">
            <v>Argamassa cimento-solo 1:10</v>
          </cell>
          <cell r="E85" t="str">
            <v>m3</v>
          </cell>
        </row>
        <row r="86">
          <cell r="A86" t="str">
            <v>1 A 01 653 00</v>
          </cell>
          <cell r="B86" t="str">
            <v>Usinagem para sub-base de concreto rolado</v>
          </cell>
          <cell r="E86" t="str">
            <v>m3</v>
          </cell>
        </row>
        <row r="87">
          <cell r="A87" t="str">
            <v>1 A 01 654 00</v>
          </cell>
          <cell r="B87" t="str">
            <v>Usinagem p/ sub-base de concr. de cimento portland</v>
          </cell>
          <cell r="E87" t="str">
            <v>m3</v>
          </cell>
        </row>
        <row r="88">
          <cell r="A88" t="str">
            <v>1 A 01 656 00</v>
          </cell>
          <cell r="B88" t="str">
            <v>Usinagem p/ conc. de cim. portland c/ forma desliz</v>
          </cell>
          <cell r="E88" t="str">
            <v>m3</v>
          </cell>
        </row>
        <row r="89">
          <cell r="A89" t="str">
            <v>1 A 01 657 00</v>
          </cell>
          <cell r="B89" t="str">
            <v>Usinagem p/ conc.cim. portland c/ equip. peq. por.</v>
          </cell>
          <cell r="E89" t="str">
            <v>m3</v>
          </cell>
        </row>
        <row r="90">
          <cell r="A90" t="str">
            <v>1 A 01 700 00</v>
          </cell>
          <cell r="B90" t="str">
            <v>Fabricação de peças pré mold. de conc. p/ pavim.</v>
          </cell>
          <cell r="E90" t="str">
            <v>m3</v>
          </cell>
        </row>
        <row r="91">
          <cell r="A91" t="str">
            <v>1 A 01 720 00</v>
          </cell>
          <cell r="B91" t="str">
            <v>Concreto fck=18MPa p/ pré-moldados (guarda-corpo)</v>
          </cell>
          <cell r="E91" t="str">
            <v>m3</v>
          </cell>
        </row>
        <row r="92">
          <cell r="A92" t="str">
            <v>1 A 01 720 01</v>
          </cell>
          <cell r="B92" t="str">
            <v>Guarda-corpo tipo GM, moldado no local</v>
          </cell>
          <cell r="E92" t="str">
            <v>m</v>
          </cell>
        </row>
        <row r="93">
          <cell r="A93" t="str">
            <v>1 A 01 720 02</v>
          </cell>
          <cell r="B93" t="str">
            <v>Fabricação de Guarda-corpo</v>
          </cell>
          <cell r="E93" t="str">
            <v>m</v>
          </cell>
        </row>
        <row r="94">
          <cell r="A94" t="str">
            <v>1 A 01 725 01</v>
          </cell>
          <cell r="B94" t="str">
            <v>Fabricação de balizador de concreto</v>
          </cell>
          <cell r="E94" t="str">
            <v>un</v>
          </cell>
        </row>
        <row r="95">
          <cell r="A95" t="str">
            <v>1 A 01 730 00</v>
          </cell>
          <cell r="B95" t="str">
            <v>Concreto fck=18MPa p/ pré moldados (mourões)</v>
          </cell>
          <cell r="E95" t="str">
            <v>m3</v>
          </cell>
        </row>
        <row r="96">
          <cell r="A96" t="str">
            <v>1 A 01 730 01</v>
          </cell>
          <cell r="B96" t="str">
            <v>Fabr. mourão de concr. esticador seção quad. 15cm</v>
          </cell>
          <cell r="E96" t="str">
            <v>un</v>
          </cell>
        </row>
        <row r="97">
          <cell r="A97" t="str">
            <v>1 A 01 730 02</v>
          </cell>
          <cell r="B97" t="str">
            <v>Fabr. mourão de concr esticador seção triang. 15cm</v>
          </cell>
          <cell r="E97" t="str">
            <v>un</v>
          </cell>
        </row>
        <row r="98">
          <cell r="A98" t="str">
            <v>1 A 01 735 01</v>
          </cell>
          <cell r="B98" t="str">
            <v>Fabr. mourão de concreto suporte seção quad. 11cm</v>
          </cell>
          <cell r="E98" t="str">
            <v>un</v>
          </cell>
        </row>
        <row r="99">
          <cell r="A99" t="str">
            <v>1 A 01 735 02</v>
          </cell>
          <cell r="B99" t="str">
            <v>Fabr. mourão de concr. suporte seção triang. 11cm</v>
          </cell>
          <cell r="E99" t="str">
            <v>un</v>
          </cell>
        </row>
        <row r="100">
          <cell r="A100" t="str">
            <v>1 A 01 739 01</v>
          </cell>
          <cell r="B100" t="str">
            <v>Confecção de tubos de concreto D=0,20m</v>
          </cell>
          <cell r="E100" t="str">
            <v>m</v>
          </cell>
        </row>
        <row r="101">
          <cell r="A101" t="str">
            <v>1 A 01 740 01</v>
          </cell>
          <cell r="B101" t="str">
            <v>Confecção de tubos de concreto perfurado D=0,20m</v>
          </cell>
          <cell r="E101" t="str">
            <v>m</v>
          </cell>
        </row>
        <row r="102">
          <cell r="A102" t="str">
            <v>1 A 01 741 01</v>
          </cell>
          <cell r="B102" t="str">
            <v>Confecção de tubos de concreto poroso D=0,20m</v>
          </cell>
          <cell r="E102" t="str">
            <v>m</v>
          </cell>
        </row>
        <row r="103">
          <cell r="A103" t="str">
            <v>1 A 01 745 01</v>
          </cell>
          <cell r="B103" t="str">
            <v>Confecção de tubos de concreto D=0,30m</v>
          </cell>
          <cell r="E103" t="str">
            <v>m</v>
          </cell>
        </row>
        <row r="104">
          <cell r="A104" t="str">
            <v>1 A 01 746 01</v>
          </cell>
          <cell r="B104" t="str">
            <v>Confecção de tubos de concreto perfurado D=0,30m</v>
          </cell>
          <cell r="E104" t="str">
            <v>m</v>
          </cell>
        </row>
        <row r="105">
          <cell r="A105" t="str">
            <v>1 A 01 747 01</v>
          </cell>
          <cell r="B105" t="str">
            <v>Confecção de tubos de concreto poroso D=0,30m</v>
          </cell>
          <cell r="E105" t="str">
            <v>m</v>
          </cell>
        </row>
        <row r="106">
          <cell r="A106" t="str">
            <v>1 A 01 751 01</v>
          </cell>
          <cell r="B106" t="str">
            <v>Confecção de tubos de concreto D=0,40m</v>
          </cell>
          <cell r="E106" t="str">
            <v>m</v>
          </cell>
        </row>
        <row r="107">
          <cell r="A107" t="str">
            <v>1 A 01 752 01</v>
          </cell>
          <cell r="B107" t="str">
            <v>Confecção de tubos de concreto perfurado D=0,40m</v>
          </cell>
          <cell r="E107" t="str">
            <v>m</v>
          </cell>
        </row>
        <row r="108">
          <cell r="A108" t="str">
            <v>1 A 01 753 01</v>
          </cell>
          <cell r="B108" t="str">
            <v>Confecção de tubos de concreto poroso D=0,40m</v>
          </cell>
          <cell r="E108" t="str">
            <v>m</v>
          </cell>
        </row>
        <row r="109">
          <cell r="A109" t="str">
            <v>1 A 01 755 01</v>
          </cell>
          <cell r="B109" t="str">
            <v>Confecção de tubos de concreto armado D=0,60m CA-4</v>
          </cell>
          <cell r="E109" t="str">
            <v>m</v>
          </cell>
        </row>
        <row r="110">
          <cell r="A110" t="str">
            <v>1 A 01 760 01</v>
          </cell>
          <cell r="B110" t="str">
            <v>Confecção de tubos de concreto armado D=0,80m CA-4</v>
          </cell>
          <cell r="E110" t="str">
            <v>m</v>
          </cell>
        </row>
        <row r="111">
          <cell r="A111" t="str">
            <v>1 A 01 765 01</v>
          </cell>
          <cell r="B111" t="str">
            <v>Confecção de tubos de concreto armado D=1,00m CA-4</v>
          </cell>
          <cell r="E111" t="str">
            <v>m</v>
          </cell>
        </row>
        <row r="112">
          <cell r="A112" t="str">
            <v>1 A 01 770 01</v>
          </cell>
          <cell r="B112" t="str">
            <v>Confecção de tubos de concreto armado D=1,20m CA-4</v>
          </cell>
          <cell r="E112" t="str">
            <v>m</v>
          </cell>
        </row>
        <row r="113">
          <cell r="A113" t="str">
            <v>1 A 01 775 01</v>
          </cell>
          <cell r="B113" t="str">
            <v>Confecção de tubos de concreto armado D=1,50m CA-4</v>
          </cell>
          <cell r="E113" t="str">
            <v>m</v>
          </cell>
        </row>
        <row r="114">
          <cell r="A114" t="str">
            <v>1 A 01 780 01</v>
          </cell>
          <cell r="B114" t="str">
            <v>Obtenção de grama para replantio</v>
          </cell>
          <cell r="E114" t="str">
            <v>m2</v>
          </cell>
        </row>
        <row r="115">
          <cell r="A115" t="str">
            <v>1 A 01 790 01</v>
          </cell>
          <cell r="B115" t="str">
            <v>Guia de madeira - 2,5 x 7,0 cm</v>
          </cell>
          <cell r="E115" t="str">
            <v>m</v>
          </cell>
        </row>
        <row r="116">
          <cell r="A116" t="str">
            <v>1 A 01 790 02</v>
          </cell>
          <cell r="B116" t="str">
            <v>Guia de madeira - 2,5 x 10,0 cm</v>
          </cell>
          <cell r="E116" t="str">
            <v>m</v>
          </cell>
        </row>
        <row r="117">
          <cell r="A117" t="str">
            <v>1 A 01 800 01</v>
          </cell>
          <cell r="B117" t="str">
            <v>Chapa de aço 16 rec. para placa de sinalização</v>
          </cell>
          <cell r="E117" t="str">
            <v>m2</v>
          </cell>
        </row>
        <row r="118">
          <cell r="A118" t="str">
            <v>1 A 01 810 01</v>
          </cell>
          <cell r="B118" t="str">
            <v>Calha metálica semi-circular D=0,40 m</v>
          </cell>
          <cell r="E118" t="str">
            <v>m</v>
          </cell>
        </row>
        <row r="119">
          <cell r="A119" t="str">
            <v>1 A 01 850 01</v>
          </cell>
          <cell r="B119" t="str">
            <v>Confecção de placa de sinalização semi-refletiva</v>
          </cell>
          <cell r="E119" t="str">
            <v>m2</v>
          </cell>
        </row>
        <row r="120">
          <cell r="A120" t="str">
            <v>1 A 01 860 01</v>
          </cell>
          <cell r="B120" t="str">
            <v>Confecção de placa de sinalização tot. refletiva</v>
          </cell>
          <cell r="E120" t="str">
            <v>m2</v>
          </cell>
        </row>
        <row r="121">
          <cell r="A121" t="str">
            <v>1 A 01 870 01</v>
          </cell>
          <cell r="B121" t="str">
            <v>Confecção de suporte e travessa p/ placa de sinal.</v>
          </cell>
          <cell r="E121" t="str">
            <v>un</v>
          </cell>
        </row>
        <row r="122">
          <cell r="A122" t="str">
            <v>1 A 01 890 01</v>
          </cell>
          <cell r="B122" t="str">
            <v>Escavação manual em material de 1a categoria</v>
          </cell>
          <cell r="E122" t="str">
            <v>m3</v>
          </cell>
        </row>
        <row r="123">
          <cell r="A123" t="str">
            <v>1 A 01 891 01</v>
          </cell>
          <cell r="B123" t="str">
            <v>Escavação manual de vala em material de 1a cat.</v>
          </cell>
          <cell r="E123" t="str">
            <v>m3</v>
          </cell>
        </row>
        <row r="124">
          <cell r="A124" t="str">
            <v>1 A 01 892 01</v>
          </cell>
          <cell r="B124" t="str">
            <v>Escavação mecânica de vala em material de 1a cat.</v>
          </cell>
          <cell r="E124" t="str">
            <v>m3</v>
          </cell>
        </row>
        <row r="125">
          <cell r="A125" t="str">
            <v>1 A 01 893 01</v>
          </cell>
          <cell r="B125" t="str">
            <v>Compactação manual</v>
          </cell>
          <cell r="E125" t="str">
            <v>m3</v>
          </cell>
        </row>
        <row r="126">
          <cell r="A126" t="str">
            <v>1 A 01 894 01</v>
          </cell>
          <cell r="B126" t="str">
            <v>Lastro de brita</v>
          </cell>
          <cell r="E126" t="str">
            <v>m3</v>
          </cell>
        </row>
        <row r="127">
          <cell r="A127" t="str">
            <v>1 A 99 001 00</v>
          </cell>
          <cell r="B127" t="str">
            <v>Mistura areia-asfalto usinada a frio</v>
          </cell>
          <cell r="E127" t="str">
            <v>m3</v>
          </cell>
        </row>
        <row r="128">
          <cell r="A128" t="str">
            <v>1 A 99 002 00</v>
          </cell>
          <cell r="B128" t="str">
            <v>Mistura areia-asfalto usinada a quente</v>
          </cell>
          <cell r="E128" t="str">
            <v>m3</v>
          </cell>
        </row>
        <row r="129">
          <cell r="A129" t="str">
            <v>1 A 99 003 00</v>
          </cell>
          <cell r="B129" t="str">
            <v>Mistura betuminosa usinada a frio</v>
          </cell>
          <cell r="E129" t="str">
            <v>m3</v>
          </cell>
        </row>
        <row r="130">
          <cell r="A130" t="str">
            <v>1 A 99 004 00</v>
          </cell>
          <cell r="B130" t="str">
            <v>Mistura betuminosa usinada a quente</v>
          </cell>
          <cell r="E130" t="str">
            <v>m3</v>
          </cell>
        </row>
        <row r="131">
          <cell r="A131" t="str">
            <v>1 A 99 005 00</v>
          </cell>
          <cell r="B131" t="str">
            <v>Mistura betuminosa</v>
          </cell>
          <cell r="E131" t="str">
            <v>m3</v>
          </cell>
        </row>
        <row r="132">
          <cell r="A132" t="str">
            <v>1 B 00 301 00</v>
          </cell>
          <cell r="B132" t="str">
            <v>Alvenaria de pedra argamassada</v>
          </cell>
          <cell r="E132" t="str">
            <v>m3</v>
          </cell>
        </row>
        <row r="133">
          <cell r="A133" t="str">
            <v>1 B 00 902 01</v>
          </cell>
          <cell r="B133" t="str">
            <v>Alvenaria de tijolos</v>
          </cell>
          <cell r="E133" t="str">
            <v>m2</v>
          </cell>
        </row>
        <row r="134">
          <cell r="A134" t="str">
            <v>1 B 00 903 01</v>
          </cell>
          <cell r="B134" t="str">
            <v>Dentes para bueiros duplos D=1,00 m</v>
          </cell>
          <cell r="E134" t="str">
            <v>und</v>
          </cell>
        </row>
        <row r="135">
          <cell r="A135" t="str">
            <v>1 B 00 904 01</v>
          </cell>
          <cell r="B135" t="str">
            <v>Dentes para bueiros duplos D=1,20 m</v>
          </cell>
          <cell r="E135" t="str">
            <v>und</v>
          </cell>
        </row>
        <row r="136">
          <cell r="A136" t="str">
            <v>1 B 00 905 01</v>
          </cell>
          <cell r="B136" t="str">
            <v>Dentes para bueiros duplos D=1,50 m</v>
          </cell>
          <cell r="E136" t="str">
            <v>und</v>
          </cell>
        </row>
        <row r="137">
          <cell r="A137" t="str">
            <v>1 B 00 906 01</v>
          </cell>
          <cell r="B137" t="str">
            <v>Dentes para bueiros simples D=0,60 m</v>
          </cell>
          <cell r="E137" t="str">
            <v>und</v>
          </cell>
        </row>
        <row r="138">
          <cell r="A138" t="str">
            <v>1 B 00 907 01</v>
          </cell>
          <cell r="B138" t="str">
            <v>Dentes para bueiros simples D=0,80 m</v>
          </cell>
          <cell r="E138" t="str">
            <v>und</v>
          </cell>
        </row>
        <row r="139">
          <cell r="A139" t="str">
            <v>1 B 00 908 01</v>
          </cell>
          <cell r="B139" t="str">
            <v>Dentes para bueiros simples D=1,00 m</v>
          </cell>
          <cell r="E139" t="str">
            <v>und</v>
          </cell>
        </row>
        <row r="140">
          <cell r="A140" t="str">
            <v>1 B 00 909 01</v>
          </cell>
          <cell r="B140" t="str">
            <v>Dentes para bueiros simples D=1,20 m</v>
          </cell>
          <cell r="E140" t="str">
            <v>und</v>
          </cell>
        </row>
        <row r="141">
          <cell r="A141" t="str">
            <v>1 B 00 910 01</v>
          </cell>
          <cell r="B141" t="str">
            <v>Dentes para bueiros simples D=1,50 m</v>
          </cell>
          <cell r="E141" t="str">
            <v>und</v>
          </cell>
        </row>
        <row r="142">
          <cell r="A142" t="str">
            <v>1 B 00 911 01</v>
          </cell>
          <cell r="B142" t="str">
            <v>Dentes para bueiros triplos D=1,00 m</v>
          </cell>
          <cell r="E142" t="str">
            <v>und</v>
          </cell>
        </row>
        <row r="143">
          <cell r="A143" t="str">
            <v>1 B 00 912 01</v>
          </cell>
          <cell r="B143" t="str">
            <v>Dentes para bueiros triplos D=1,20 m</v>
          </cell>
          <cell r="E143" t="str">
            <v>und</v>
          </cell>
        </row>
        <row r="144">
          <cell r="A144" t="str">
            <v>1 B 00 913 01</v>
          </cell>
          <cell r="B144" t="str">
            <v>Dentes para bueiros triplos D=1,50 m</v>
          </cell>
          <cell r="E144" t="str">
            <v>und</v>
          </cell>
        </row>
        <row r="145">
          <cell r="A145" t="str">
            <v>1 B 00 999 06</v>
          </cell>
          <cell r="B145" t="str">
            <v>Solo local / selo de argila apiloado</v>
          </cell>
          <cell r="E145" t="str">
            <v>m3</v>
          </cell>
        </row>
        <row r="146">
          <cell r="A146" t="str">
            <v>1 B 02 702 00</v>
          </cell>
          <cell r="B146" t="str">
            <v>Limp. e enchim. junta pav. concr. (const e rest)</v>
          </cell>
          <cell r="E146" t="str">
            <v>m</v>
          </cell>
        </row>
        <row r="147">
          <cell r="B147" t="str">
            <v>Construção</v>
          </cell>
        </row>
        <row r="148">
          <cell r="A148" t="str">
            <v>2 S 01 000 00</v>
          </cell>
          <cell r="B148" t="str">
            <v>Desm. dest. limpeza áreas c/arv. diam. até 0,15 m</v>
          </cell>
          <cell r="E148" t="str">
            <v>m2</v>
          </cell>
        </row>
        <row r="149">
          <cell r="A149" t="str">
            <v>2 S 01 010 00</v>
          </cell>
          <cell r="B149" t="str">
            <v>Destocamento de árvores D=0,15 a 0,30 m</v>
          </cell>
          <cell r="E149" t="str">
            <v>und</v>
          </cell>
        </row>
        <row r="150">
          <cell r="A150" t="str">
            <v>2 S 01 012 00</v>
          </cell>
          <cell r="B150" t="str">
            <v>Destocamento de árvores c/diâm. &gt; 0,30 m</v>
          </cell>
          <cell r="E150" t="str">
            <v>und</v>
          </cell>
        </row>
        <row r="151">
          <cell r="A151" t="str">
            <v>2 S 01 100 01</v>
          </cell>
          <cell r="B151" t="str">
            <v>Esc. carga transp. mat 1ª cat DMT 50 m</v>
          </cell>
          <cell r="E151" t="str">
            <v>m3</v>
          </cell>
        </row>
        <row r="152">
          <cell r="A152" t="str">
            <v>2 S 01 100 02</v>
          </cell>
          <cell r="B152" t="str">
            <v>Esc. carga transp. mat 1ª cat DMT 50 a 200m c/m</v>
          </cell>
          <cell r="E152" t="str">
            <v>m3</v>
          </cell>
        </row>
        <row r="153">
          <cell r="A153" t="str">
            <v>2 S 01 100 03</v>
          </cell>
          <cell r="B153" t="str">
            <v>Esc. carga transp. mat 1ª cat DMT 200 a 400m c/m</v>
          </cell>
          <cell r="E153" t="str">
            <v>m3</v>
          </cell>
        </row>
        <row r="154">
          <cell r="A154" t="str">
            <v>2 S 01 100 04</v>
          </cell>
          <cell r="B154" t="str">
            <v>Esc. carga transp. mat 1ª cat DMT 400 a 600m c/m</v>
          </cell>
          <cell r="E154" t="str">
            <v>m3</v>
          </cell>
        </row>
        <row r="155">
          <cell r="A155" t="str">
            <v>2 S 01 100 05</v>
          </cell>
          <cell r="B155" t="str">
            <v>Esc. carga transp. mat 1ª cat DMT 600 a 800m c/m</v>
          </cell>
          <cell r="E155" t="str">
            <v>m3</v>
          </cell>
        </row>
        <row r="156">
          <cell r="A156" t="str">
            <v>2 S 01 100 06</v>
          </cell>
          <cell r="B156" t="str">
            <v>Esc. carga transp. mat 1ª cat DMT 800 a 1000m c/m</v>
          </cell>
          <cell r="E156" t="str">
            <v>m3</v>
          </cell>
        </row>
        <row r="157">
          <cell r="A157" t="str">
            <v>2 S 01 100 07</v>
          </cell>
          <cell r="B157" t="str">
            <v>Esc. carga transp. mat 1ª cat DMT 1000 a 1200m c/m</v>
          </cell>
          <cell r="E157" t="str">
            <v>m3</v>
          </cell>
        </row>
        <row r="158">
          <cell r="A158" t="str">
            <v>2 S 01 100 08</v>
          </cell>
          <cell r="B158" t="str">
            <v>Esc. carga transp. mat 1ª cat DMT 1200 a 1400m c/m</v>
          </cell>
          <cell r="E158" t="str">
            <v>m3</v>
          </cell>
        </row>
        <row r="159">
          <cell r="A159" t="str">
            <v>2 S 01 100 09</v>
          </cell>
          <cell r="B159" t="str">
            <v>Esc. carga tr. mat 1ª c. DMT 50 a 200m c/carreg</v>
          </cell>
          <cell r="E159" t="str">
            <v>m3</v>
          </cell>
        </row>
        <row r="160">
          <cell r="A160" t="str">
            <v>2 S 01 100 10</v>
          </cell>
          <cell r="B160" t="str">
            <v>Esc. carga tr. mat 1ª c. DMT 200 a 400m c/carreg</v>
          </cell>
          <cell r="E160" t="str">
            <v>m3</v>
          </cell>
        </row>
        <row r="161">
          <cell r="A161" t="str">
            <v>2 S 01 100 11</v>
          </cell>
          <cell r="B161" t="str">
            <v>Esc. carga tr. mat 1ª c. DMT 400 a 600m c/carreg</v>
          </cell>
          <cell r="E161" t="str">
            <v>m3</v>
          </cell>
        </row>
        <row r="162">
          <cell r="A162" t="str">
            <v>2 S 01 100 12</v>
          </cell>
          <cell r="B162" t="str">
            <v>Esc. carga tr. mat 1ª c. DMT 600 a 800m c/carreg</v>
          </cell>
          <cell r="E162" t="str">
            <v>m3</v>
          </cell>
        </row>
        <row r="163">
          <cell r="A163" t="str">
            <v>2 S 01 100 13</v>
          </cell>
          <cell r="B163" t="str">
            <v>Esc. carga tr. mat 1ª c. DMT 800 a 1000m c/carreg</v>
          </cell>
          <cell r="E163" t="str">
            <v>m3</v>
          </cell>
        </row>
        <row r="164">
          <cell r="A164" t="str">
            <v>2 S 01 100 14</v>
          </cell>
          <cell r="B164" t="str">
            <v>Esc. carga tr. mat 1ª c. DMT 1000 a 1200m c/carreg</v>
          </cell>
          <cell r="E164" t="str">
            <v>m3</v>
          </cell>
        </row>
        <row r="165">
          <cell r="A165" t="str">
            <v>2 S 01 100 15</v>
          </cell>
          <cell r="B165" t="str">
            <v>Esc. carga tr. mat 1ª c. DMT 1200 a 1400m c/carreg</v>
          </cell>
          <cell r="E165" t="str">
            <v>m3</v>
          </cell>
        </row>
        <row r="166">
          <cell r="A166" t="str">
            <v>2 S 01 100 16</v>
          </cell>
          <cell r="B166" t="str">
            <v>Esc. carga tr. mat 1ª c. DMT 1400 a 1600m c/carreg</v>
          </cell>
          <cell r="E166" t="str">
            <v>m3</v>
          </cell>
        </row>
        <row r="167">
          <cell r="A167" t="str">
            <v>2 S 01 100 17</v>
          </cell>
          <cell r="B167" t="str">
            <v>Esc. carga tr. mat 1ª c. DMT 1600 a 1800m c/carreg</v>
          </cell>
          <cell r="E167" t="str">
            <v>m3</v>
          </cell>
        </row>
        <row r="168">
          <cell r="A168" t="str">
            <v>2 S 01 100 18</v>
          </cell>
          <cell r="B168" t="str">
            <v>Esc. carga tr. mat 1ª c. DMT 1800 a 2000m c/carreg</v>
          </cell>
          <cell r="E168" t="str">
            <v>m3</v>
          </cell>
        </row>
        <row r="169">
          <cell r="A169" t="str">
            <v>2 S 01 100 19</v>
          </cell>
          <cell r="B169" t="str">
            <v>Esc. carga tr. mat 1ª c. DMT 2000 a 3000m c/carreg</v>
          </cell>
          <cell r="E169" t="str">
            <v>m3</v>
          </cell>
        </row>
        <row r="170">
          <cell r="A170" t="str">
            <v>2 S 01 100 20</v>
          </cell>
          <cell r="B170" t="str">
            <v>Esc. carga tr. mat 1ª c. DMT 3000 a 5000m c/carreg</v>
          </cell>
          <cell r="E170" t="str">
            <v>m3</v>
          </cell>
        </row>
        <row r="171">
          <cell r="A171" t="str">
            <v>2 S 01 100 21</v>
          </cell>
          <cell r="B171" t="str">
            <v>Escavação carga transp. manual mat.1a cat. DT=20m</v>
          </cell>
          <cell r="E171" t="str">
            <v>m3</v>
          </cell>
        </row>
        <row r="172">
          <cell r="A172" t="str">
            <v>2 S 01 100 22</v>
          </cell>
          <cell r="B172" t="str">
            <v>Esc. carga transp. mat 1ª cat DMT 50 a 200m c/e</v>
          </cell>
          <cell r="E172" t="str">
            <v>m3</v>
          </cell>
        </row>
        <row r="173">
          <cell r="A173" t="str">
            <v>2 S 01 100 23</v>
          </cell>
          <cell r="B173" t="str">
            <v>Esc. carga transp. mat 1ª cat DMT 200 a 400m c/e</v>
          </cell>
          <cell r="E173" t="str">
            <v>m3</v>
          </cell>
        </row>
        <row r="174">
          <cell r="A174" t="str">
            <v>2 S 01 100 24</v>
          </cell>
          <cell r="B174" t="str">
            <v>Esc. carga transp. mat 1ª cat DMT 400 a 600m c/e</v>
          </cell>
          <cell r="E174" t="str">
            <v>m3</v>
          </cell>
        </row>
        <row r="175">
          <cell r="A175" t="str">
            <v>2 S 01 100 25</v>
          </cell>
          <cell r="B175" t="str">
            <v>Esc. carga transp. mat 1ª cat DMT 600 a 800m c/e</v>
          </cell>
          <cell r="E175" t="str">
            <v>m3</v>
          </cell>
        </row>
        <row r="176">
          <cell r="A176" t="str">
            <v>2 S 01 100 26</v>
          </cell>
          <cell r="B176" t="str">
            <v>Esc. carga transp. mat 1ª cat DMT 800 a 1000m c/e</v>
          </cell>
          <cell r="E176" t="str">
            <v>m3</v>
          </cell>
        </row>
        <row r="177">
          <cell r="A177" t="str">
            <v>2 S 01 100 27</v>
          </cell>
          <cell r="B177" t="str">
            <v>Esc. carga transp. mat 1ª cat DMT 1000 a 1200m c/e</v>
          </cell>
          <cell r="E177" t="str">
            <v>m3</v>
          </cell>
        </row>
        <row r="178">
          <cell r="A178" t="str">
            <v>2 S 01 100 28</v>
          </cell>
          <cell r="B178" t="str">
            <v>Esc. carga transp. mat 1ª cat DMT 1200 a 1400m c/e</v>
          </cell>
          <cell r="E178" t="str">
            <v>m3</v>
          </cell>
        </row>
        <row r="179">
          <cell r="A179" t="str">
            <v>2 S 01 100 29</v>
          </cell>
          <cell r="B179" t="str">
            <v>Esc. carga transp. mat 1ª cat DMT 1400 a 1600m c/e</v>
          </cell>
          <cell r="E179" t="str">
            <v>m3</v>
          </cell>
        </row>
        <row r="180">
          <cell r="A180" t="str">
            <v>2 S 01 100 30</v>
          </cell>
          <cell r="B180" t="str">
            <v>Esc. carga transp. mat 1ª cat DMT 1600 a 1800m c/e</v>
          </cell>
          <cell r="E180" t="str">
            <v>m3</v>
          </cell>
        </row>
        <row r="181">
          <cell r="A181" t="str">
            <v>2 S 01 100 31</v>
          </cell>
          <cell r="B181" t="str">
            <v>Esc. carga transp. mat 1ª cat DMT 1800 a 2000m c/e</v>
          </cell>
          <cell r="E181" t="str">
            <v>m3</v>
          </cell>
        </row>
        <row r="182">
          <cell r="A182" t="str">
            <v>2 S 01 100 32</v>
          </cell>
          <cell r="B182" t="str">
            <v>Esc. carga transp. mat 1ª cat DMT 2000 a 3000m c/e</v>
          </cell>
          <cell r="E182" t="str">
            <v>m3</v>
          </cell>
        </row>
        <row r="183">
          <cell r="A183" t="str">
            <v>2 S 01 100 33</v>
          </cell>
          <cell r="B183" t="str">
            <v>Esc. carga transp. mat 1ª cat DMT 3000 a 5000m c/e</v>
          </cell>
          <cell r="E183" t="str">
            <v>m3</v>
          </cell>
        </row>
        <row r="184">
          <cell r="A184" t="str">
            <v>2 S 01 101 01</v>
          </cell>
          <cell r="B184" t="str">
            <v>Esc. carga transp. mat 2ª cat DMT 50m</v>
          </cell>
          <cell r="E184" t="str">
            <v>m3</v>
          </cell>
        </row>
        <row r="185">
          <cell r="A185" t="str">
            <v>2 S 01 101 02</v>
          </cell>
          <cell r="B185" t="str">
            <v>Esc. carga transp. mat 2ª cat DMT 50 a 200m c/m</v>
          </cell>
          <cell r="E185" t="str">
            <v>m3</v>
          </cell>
        </row>
        <row r="186">
          <cell r="A186" t="str">
            <v>2 S 01 101 03</v>
          </cell>
          <cell r="B186" t="str">
            <v>Esc. carga transp. mat 2ª cat DMT 200 a 400m c/m</v>
          </cell>
          <cell r="E186" t="str">
            <v>m3</v>
          </cell>
        </row>
        <row r="187">
          <cell r="A187" t="str">
            <v>2 S 01 101 04</v>
          </cell>
          <cell r="B187" t="str">
            <v>Esc. carga transp. mat 2ª cat DMT 400 a 600m c/m</v>
          </cell>
          <cell r="E187" t="str">
            <v>m3</v>
          </cell>
        </row>
        <row r="188">
          <cell r="A188" t="str">
            <v>2 S 01 101 05</v>
          </cell>
          <cell r="B188" t="str">
            <v>Esc. carga transp. mat 2ª cat DMT 600 a 800m c/m</v>
          </cell>
          <cell r="E188" t="str">
            <v>m3</v>
          </cell>
        </row>
        <row r="189">
          <cell r="A189" t="str">
            <v>2 S 01 101 06</v>
          </cell>
          <cell r="B189" t="str">
            <v>Esc. carga transp. mat 2ª cat DMT 800 a 1000m c/m</v>
          </cell>
          <cell r="E189" t="str">
            <v>m3</v>
          </cell>
        </row>
        <row r="190">
          <cell r="A190" t="str">
            <v>2 S 01 101 07</v>
          </cell>
          <cell r="B190" t="str">
            <v>Esc. carga transp. mat 2ª cat DMT 1000 a 1200m c/m</v>
          </cell>
          <cell r="E190" t="str">
            <v>m3</v>
          </cell>
        </row>
        <row r="191">
          <cell r="A191" t="str">
            <v>2 S 01 101 08</v>
          </cell>
          <cell r="B191" t="str">
            <v>Esc. carga transp. mat 2ª cat DMT 1200 a 1400m c/m</v>
          </cell>
          <cell r="E191" t="str">
            <v>m3</v>
          </cell>
        </row>
        <row r="192">
          <cell r="A192" t="str">
            <v>2 S 01 101 09</v>
          </cell>
          <cell r="B192" t="str">
            <v>Esc. carga tr. mat 2ª c. DMT 50 a 200m c/carreg</v>
          </cell>
          <cell r="E192" t="str">
            <v>m3</v>
          </cell>
        </row>
        <row r="193">
          <cell r="A193" t="str">
            <v>2 S 01 101 10</v>
          </cell>
          <cell r="B193" t="str">
            <v>Esc. carga tr. mat 2ª c. DMT 200 a 400m c/carreg</v>
          </cell>
          <cell r="E193" t="str">
            <v>m3</v>
          </cell>
        </row>
        <row r="194">
          <cell r="A194" t="str">
            <v>2 S 01 101 11</v>
          </cell>
          <cell r="B194" t="str">
            <v>Esc. carga tr. mat 2a c. DMT 400 a 600m c/carreg</v>
          </cell>
          <cell r="E194" t="str">
            <v>m3</v>
          </cell>
        </row>
        <row r="195">
          <cell r="A195" t="str">
            <v>2 S 01 101 12</v>
          </cell>
          <cell r="B195" t="str">
            <v>Esc. carga tr. mat 2a c. DMT 600 a 800m c/carreg</v>
          </cell>
          <cell r="E195" t="str">
            <v>m3</v>
          </cell>
        </row>
        <row r="196">
          <cell r="A196" t="str">
            <v>2 S 01 101 13</v>
          </cell>
          <cell r="B196" t="str">
            <v>Esc. carga tr. mat 2a c. DMT 800 a 1000m c/carreg</v>
          </cell>
          <cell r="E196" t="str">
            <v>m3</v>
          </cell>
        </row>
        <row r="197">
          <cell r="A197" t="str">
            <v>2 S 01 101 14</v>
          </cell>
          <cell r="B197" t="str">
            <v>Esc. carga tr. mat 2a c. DMT 1000 a 1200m c/carreg</v>
          </cell>
          <cell r="E197" t="str">
            <v>m3</v>
          </cell>
        </row>
        <row r="198">
          <cell r="A198" t="str">
            <v>2 S 01 101 15</v>
          </cell>
          <cell r="B198" t="str">
            <v>Esc. carga tr. mat 2a c. DMT 1200 a 1400m c/carreg</v>
          </cell>
          <cell r="E198" t="str">
            <v>m3</v>
          </cell>
        </row>
        <row r="199">
          <cell r="A199" t="str">
            <v>2 S 01 101 16</v>
          </cell>
          <cell r="B199" t="str">
            <v>Esc. carga tr. mat 2a c. DMT 1400 a 1600m c/carreg</v>
          </cell>
          <cell r="E199" t="str">
            <v>m3</v>
          </cell>
        </row>
        <row r="200">
          <cell r="A200" t="str">
            <v>2 S 01 101 17</v>
          </cell>
          <cell r="B200" t="str">
            <v>Esc. carga tr. mat 2a c. DMT 1600 a 1800m c/carreg</v>
          </cell>
          <cell r="E200" t="str">
            <v>m3</v>
          </cell>
        </row>
        <row r="201">
          <cell r="A201" t="str">
            <v>2 S 01 101 18</v>
          </cell>
          <cell r="B201" t="str">
            <v>Esc. carga tr. mat 2a c. DMT 1800 a 2000m c/carreg</v>
          </cell>
          <cell r="E201" t="str">
            <v>m3</v>
          </cell>
        </row>
        <row r="202">
          <cell r="A202" t="str">
            <v>2 S 01 101 19</v>
          </cell>
          <cell r="B202" t="str">
            <v>Esc. carga tr. mat 2a c. DMT 2000 a 3000m c/carreg</v>
          </cell>
          <cell r="E202" t="str">
            <v>m3</v>
          </cell>
        </row>
        <row r="203">
          <cell r="A203" t="str">
            <v>2 S 01 101 20</v>
          </cell>
          <cell r="B203" t="str">
            <v>Esc. carga tr. mat 2a c. DMT 3000 a 5000m c/carreg</v>
          </cell>
          <cell r="E203" t="str">
            <v>m3</v>
          </cell>
        </row>
        <row r="204">
          <cell r="A204" t="str">
            <v>2 S 01 101 22</v>
          </cell>
          <cell r="B204" t="str">
            <v>Esc. carga transp. mat 2a cat DMT 50 a 200m c/e</v>
          </cell>
          <cell r="E204" t="str">
            <v>m3</v>
          </cell>
        </row>
        <row r="205">
          <cell r="A205" t="str">
            <v>2 S 01 101 23</v>
          </cell>
          <cell r="B205" t="str">
            <v>Esc. carga transp. mat 2a cat DMT 200 a 400m c/e</v>
          </cell>
          <cell r="E205" t="str">
            <v>m3</v>
          </cell>
        </row>
        <row r="206">
          <cell r="A206" t="str">
            <v>2 S 01 101 24</v>
          </cell>
          <cell r="B206" t="str">
            <v>Esc. carga transp. mat 2a cat DMT 400 a 600m c/e</v>
          </cell>
          <cell r="E206" t="str">
            <v>m3</v>
          </cell>
        </row>
        <row r="207">
          <cell r="A207" t="str">
            <v>2 S 01 101 25</v>
          </cell>
          <cell r="B207" t="str">
            <v>Esc. carga transp. mat 2a cat DMT 600 a 800m c/e</v>
          </cell>
          <cell r="E207" t="str">
            <v>m3</v>
          </cell>
        </row>
        <row r="208">
          <cell r="A208" t="str">
            <v>2 S 01 101 26</v>
          </cell>
          <cell r="B208" t="str">
            <v>Esc. carga transp. mat 2a cat DMT 800 a 1000m c/e</v>
          </cell>
          <cell r="E208" t="str">
            <v>m3</v>
          </cell>
        </row>
        <row r="209">
          <cell r="A209" t="str">
            <v>2 S 01 101 27</v>
          </cell>
          <cell r="B209" t="str">
            <v>Esc. carga transp. mat 2a cat DMT 1000 a 1200m c/e</v>
          </cell>
          <cell r="E209" t="str">
            <v>m3</v>
          </cell>
        </row>
        <row r="210">
          <cell r="A210" t="str">
            <v>2 S 01 101 28</v>
          </cell>
          <cell r="B210" t="str">
            <v>Esc. carga transp. mat 2a cat DMT 1200 a 1400m c/e</v>
          </cell>
          <cell r="E210" t="str">
            <v>m3</v>
          </cell>
        </row>
        <row r="211">
          <cell r="A211" t="str">
            <v>2 S 01 101 29</v>
          </cell>
          <cell r="B211" t="str">
            <v>Esc. carga transp. mat 2a cat DMT 1400 a 1600m c/e</v>
          </cell>
          <cell r="E211" t="str">
            <v>m3</v>
          </cell>
        </row>
        <row r="212">
          <cell r="A212" t="str">
            <v>2 S 01 101 30</v>
          </cell>
          <cell r="B212" t="str">
            <v>Esc. carga transp. mat 2a cat DMT 1600 a 1800m c/e</v>
          </cell>
          <cell r="E212" t="str">
            <v>m3</v>
          </cell>
        </row>
        <row r="213">
          <cell r="A213" t="str">
            <v>2 S 01 101 31</v>
          </cell>
          <cell r="B213" t="str">
            <v>Esc. carga transp. mat 2a cat DMT 1800 a 2000m c/e</v>
          </cell>
          <cell r="E213" t="str">
            <v>m3</v>
          </cell>
        </row>
        <row r="214">
          <cell r="A214" t="str">
            <v>2 S 01 101 32</v>
          </cell>
          <cell r="B214" t="str">
            <v>Esc. carga transp. mat 2a cat DMT 2000 a 3000m c/e</v>
          </cell>
          <cell r="E214" t="str">
            <v>m3</v>
          </cell>
        </row>
        <row r="215">
          <cell r="A215" t="str">
            <v>2 S 01 101 33</v>
          </cell>
          <cell r="B215" t="str">
            <v>Esc. carga transp. mat 2a cat DMT 3000 a 5000m c/e</v>
          </cell>
          <cell r="E215" t="str">
            <v>m3</v>
          </cell>
        </row>
        <row r="216">
          <cell r="A216" t="str">
            <v>2 S 01 102 01</v>
          </cell>
          <cell r="B216" t="str">
            <v>Esc. carga transp. mat 3a cat DMT até 50m</v>
          </cell>
          <cell r="E216" t="str">
            <v>m3</v>
          </cell>
        </row>
        <row r="217">
          <cell r="A217" t="str">
            <v>2 S 01 102 02</v>
          </cell>
          <cell r="B217" t="str">
            <v>Esc. carga transp. mat 3a cat DMT 50 a 200m</v>
          </cell>
          <cell r="E217" t="str">
            <v>m3</v>
          </cell>
        </row>
        <row r="218">
          <cell r="A218" t="str">
            <v>2 S 01 102 03</v>
          </cell>
          <cell r="B218" t="str">
            <v>Esc. carga transp. mat 3a cat DMT 200 a 400m</v>
          </cell>
          <cell r="E218" t="str">
            <v>m3</v>
          </cell>
        </row>
        <row r="219">
          <cell r="A219" t="str">
            <v>2 S 01 102 04</v>
          </cell>
          <cell r="B219" t="str">
            <v>Esc. carga transp. mat 3a cat DMT 400 a 600m</v>
          </cell>
          <cell r="E219" t="str">
            <v>m3</v>
          </cell>
        </row>
        <row r="220">
          <cell r="A220" t="str">
            <v>2 S 01 102 05</v>
          </cell>
          <cell r="B220" t="str">
            <v>Esc. carga transp. mat 3a cat DMT 600 a 800m</v>
          </cell>
          <cell r="E220" t="str">
            <v>m3</v>
          </cell>
        </row>
        <row r="221">
          <cell r="A221" t="str">
            <v>2 S 01 102 06</v>
          </cell>
          <cell r="B221" t="str">
            <v>Esc. carga transp. mat 3a cat DMT 800 a 1000m</v>
          </cell>
          <cell r="E221" t="str">
            <v>m3</v>
          </cell>
        </row>
        <row r="222">
          <cell r="A222" t="str">
            <v>2 S 01 102 07</v>
          </cell>
          <cell r="B222" t="str">
            <v>Esc. carga transp. mat 3a cat DMT 1000 a 1200m</v>
          </cell>
          <cell r="E222" t="str">
            <v>m3</v>
          </cell>
        </row>
        <row r="223">
          <cell r="A223" t="str">
            <v>2 S 01 300 01</v>
          </cell>
          <cell r="B223" t="str">
            <v>Esc. carga transp. solos moles DMT 0 a 200m</v>
          </cell>
          <cell r="E223" t="str">
            <v>m3</v>
          </cell>
        </row>
        <row r="224">
          <cell r="A224" t="str">
            <v>2 S 01 300 02</v>
          </cell>
          <cell r="B224" t="str">
            <v>Esc. carga transp. solos moles DMT 200 a 400m</v>
          </cell>
          <cell r="E224" t="str">
            <v>m3</v>
          </cell>
        </row>
        <row r="225">
          <cell r="A225" t="str">
            <v>2 S 01 300 03</v>
          </cell>
          <cell r="B225" t="str">
            <v>Esc. carga transp. solos moles DMT 400 a 600m</v>
          </cell>
          <cell r="E225" t="str">
            <v>m3</v>
          </cell>
        </row>
        <row r="226">
          <cell r="A226" t="str">
            <v>2 S 01 300 04</v>
          </cell>
          <cell r="B226" t="str">
            <v>Esc. carga transp. solos moles DMT 600 a 800m</v>
          </cell>
          <cell r="E226" t="str">
            <v>m3</v>
          </cell>
        </row>
        <row r="227">
          <cell r="A227" t="str">
            <v>2 S 01 300 05</v>
          </cell>
          <cell r="B227" t="str">
            <v>Esc. carga transp. solos moles DMT 800 a 1000m</v>
          </cell>
          <cell r="E227" t="str">
            <v>m3</v>
          </cell>
        </row>
        <row r="228">
          <cell r="A228" t="str">
            <v>2 S 01 510 00</v>
          </cell>
          <cell r="B228" t="str">
            <v>Compactação de aterros a 95% proctor normal</v>
          </cell>
          <cell r="E228" t="str">
            <v>m3</v>
          </cell>
        </row>
        <row r="229">
          <cell r="A229" t="str">
            <v>2 S 01 511 00</v>
          </cell>
          <cell r="B229" t="str">
            <v>Compactação de aterros a 100% proctor normal</v>
          </cell>
          <cell r="E229" t="str">
            <v>m3</v>
          </cell>
        </row>
        <row r="230">
          <cell r="A230" t="str">
            <v>2 S 01 512 01</v>
          </cell>
          <cell r="B230" t="str">
            <v>Construção de corpo de aterro em rocha</v>
          </cell>
          <cell r="E230" t="str">
            <v>m3</v>
          </cell>
        </row>
        <row r="231">
          <cell r="A231" t="str">
            <v>2 S 01 512 02</v>
          </cell>
          <cell r="B231" t="str">
            <v>Compactação de camada final de aterro de rocha</v>
          </cell>
          <cell r="E231" t="str">
            <v>m3</v>
          </cell>
        </row>
        <row r="232">
          <cell r="A232" t="str">
            <v>2 S 01 513 01</v>
          </cell>
          <cell r="B232" t="str">
            <v>Compactação de material de "bota-fora"</v>
          </cell>
          <cell r="E232" t="str">
            <v>m3</v>
          </cell>
        </row>
        <row r="233">
          <cell r="A233" t="str">
            <v>2 S 02 100 00</v>
          </cell>
          <cell r="B233" t="str">
            <v>Reforço do subleito</v>
          </cell>
          <cell r="E233" t="str">
            <v>m3</v>
          </cell>
        </row>
        <row r="234">
          <cell r="A234" t="str">
            <v>2 S 02 110 00</v>
          </cell>
          <cell r="B234" t="str">
            <v>Regularização do subleito</v>
          </cell>
          <cell r="E234" t="str">
            <v>m2</v>
          </cell>
        </row>
        <row r="235">
          <cell r="A235" t="str">
            <v>2 S 02 110 01</v>
          </cell>
          <cell r="B235" t="str">
            <v>Regul. subleito c/ fres. corte contr.autom. greide</v>
          </cell>
          <cell r="E235" t="str">
            <v>m2</v>
          </cell>
        </row>
        <row r="236">
          <cell r="A236" t="str">
            <v>2 S 02 200 00</v>
          </cell>
          <cell r="B236" t="str">
            <v>Sub-base solo estabilizado granul. s/ mistura</v>
          </cell>
          <cell r="E236" t="str">
            <v>m3</v>
          </cell>
        </row>
        <row r="237">
          <cell r="A237" t="str">
            <v>2 S 02 200 01</v>
          </cell>
          <cell r="B237" t="str">
            <v>Base solo estabilizado granul. s/ mistura</v>
          </cell>
          <cell r="E237" t="str">
            <v>m3</v>
          </cell>
        </row>
        <row r="238">
          <cell r="A238" t="str">
            <v>2 S 02 210 00</v>
          </cell>
          <cell r="B238" t="str">
            <v>Sub-base estab. granul. c/ mistura solo na pista</v>
          </cell>
          <cell r="E238" t="str">
            <v>m3</v>
          </cell>
        </row>
        <row r="239">
          <cell r="A239" t="str">
            <v>2 S 02 210 01</v>
          </cell>
          <cell r="B239" t="str">
            <v>Sub-base estab. granul. c/ mist. solo-areia pista</v>
          </cell>
          <cell r="E239" t="str">
            <v>m3</v>
          </cell>
        </row>
        <row r="240">
          <cell r="A240" t="str">
            <v>2 S 02 210 02</v>
          </cell>
          <cell r="B240" t="str">
            <v>Base estab.granul.c/ mist.solo - areia na pista</v>
          </cell>
          <cell r="E240" t="str">
            <v>m3</v>
          </cell>
        </row>
        <row r="241">
          <cell r="A241" t="str">
            <v>2 S 02 220 00</v>
          </cell>
          <cell r="B241" t="str">
            <v>Base estab.granul.c/ mistura solo - brita</v>
          </cell>
          <cell r="E241" t="str">
            <v>m3</v>
          </cell>
        </row>
        <row r="242">
          <cell r="A242" t="str">
            <v>2 S 02 230 00</v>
          </cell>
          <cell r="B242" t="str">
            <v>Base de brita graduada</v>
          </cell>
          <cell r="E242" t="str">
            <v>m3</v>
          </cell>
        </row>
        <row r="243">
          <cell r="A243" t="str">
            <v>2 S 02 230 01</v>
          </cell>
          <cell r="B243" t="str">
            <v>Base brita grad. c/ dist. agreg. contr. de greide</v>
          </cell>
          <cell r="E243" t="str">
            <v>m3</v>
          </cell>
        </row>
        <row r="244">
          <cell r="A244" t="str">
            <v>2 S 02 231 00</v>
          </cell>
          <cell r="B244" t="str">
            <v>Base de macadame hidráulico</v>
          </cell>
          <cell r="E244" t="str">
            <v>m3</v>
          </cell>
        </row>
        <row r="245">
          <cell r="A245" t="str">
            <v>2 S 02 241 01</v>
          </cell>
          <cell r="B245" t="str">
            <v>Base de solo cimento c/ mistura em usina</v>
          </cell>
          <cell r="E245" t="str">
            <v>m3</v>
          </cell>
        </row>
        <row r="246">
          <cell r="A246" t="str">
            <v>2 S 02 243 01</v>
          </cell>
          <cell r="B246" t="str">
            <v>Sub-base de solo melhor. c/ cimento mist. em usina</v>
          </cell>
          <cell r="E246" t="str">
            <v>m3</v>
          </cell>
        </row>
        <row r="247">
          <cell r="A247" t="str">
            <v>2 S 02 300 00</v>
          </cell>
          <cell r="B247" t="str">
            <v>Imprimação</v>
          </cell>
          <cell r="E247" t="str">
            <v>m2</v>
          </cell>
        </row>
        <row r="248">
          <cell r="A248" t="str">
            <v>2 S 02 400 00</v>
          </cell>
          <cell r="B248" t="str">
            <v>Pintura de ligação</v>
          </cell>
          <cell r="E248" t="str">
            <v>m2</v>
          </cell>
        </row>
        <row r="249">
          <cell r="A249" t="str">
            <v>2 S 02 500 00</v>
          </cell>
          <cell r="B249" t="str">
            <v>Tratamento superficial simples c/ cap</v>
          </cell>
          <cell r="E249" t="str">
            <v>m2</v>
          </cell>
        </row>
        <row r="250">
          <cell r="A250" t="str">
            <v>2 S 02 500 01</v>
          </cell>
          <cell r="B250" t="str">
            <v>Tratamento superficial simples c/ emulsão</v>
          </cell>
          <cell r="E250" t="str">
            <v>m2</v>
          </cell>
        </row>
        <row r="251">
          <cell r="A251" t="str">
            <v>2 S 02 500 02</v>
          </cell>
          <cell r="B251" t="str">
            <v>Tratamento superficial simples c/ banho diluído</v>
          </cell>
          <cell r="E251" t="str">
            <v>m2</v>
          </cell>
        </row>
        <row r="252">
          <cell r="A252" t="str">
            <v>2 S 02 501 00</v>
          </cell>
          <cell r="B252" t="str">
            <v>Tratamento superficial duplo c/ cap</v>
          </cell>
          <cell r="E252" t="str">
            <v>m2</v>
          </cell>
        </row>
        <row r="253">
          <cell r="A253" t="str">
            <v>2 S 02 501 01</v>
          </cell>
          <cell r="B253" t="str">
            <v>Tratamento superficial duplo c/ emulsão</v>
          </cell>
          <cell r="E253" t="str">
            <v>m2</v>
          </cell>
        </row>
        <row r="254">
          <cell r="A254" t="str">
            <v>2 S 02 501 02</v>
          </cell>
          <cell r="B254" t="str">
            <v>Tratamento superficial duplo c/ banho diluído</v>
          </cell>
          <cell r="E254" t="str">
            <v>m2</v>
          </cell>
        </row>
        <row r="255">
          <cell r="A255" t="str">
            <v>2 S 02 502 00</v>
          </cell>
          <cell r="B255" t="str">
            <v>Tratamento superficial triplo c/ cap</v>
          </cell>
          <cell r="E255" t="str">
            <v>m2</v>
          </cell>
        </row>
        <row r="256">
          <cell r="A256" t="str">
            <v>2 S 02 502 01</v>
          </cell>
          <cell r="B256" t="str">
            <v>Tratamento superficial triplo c/ emulsão</v>
          </cell>
          <cell r="E256" t="str">
            <v>m2</v>
          </cell>
        </row>
        <row r="257">
          <cell r="A257" t="str">
            <v>2 S 02 502 02</v>
          </cell>
          <cell r="B257" t="str">
            <v>Tratamento superficial triplo c/ banho diluído</v>
          </cell>
          <cell r="E257" t="str">
            <v>m2</v>
          </cell>
        </row>
        <row r="258">
          <cell r="A258" t="str">
            <v>2 S 02 530 00</v>
          </cell>
          <cell r="B258" t="str">
            <v>Pré-misturado a frio</v>
          </cell>
          <cell r="E258" t="str">
            <v>m3</v>
          </cell>
        </row>
        <row r="259">
          <cell r="A259" t="str">
            <v>2 S 02 531 00</v>
          </cell>
          <cell r="B259" t="str">
            <v>Macadame betuminoso por penetração</v>
          </cell>
          <cell r="E259" t="str">
            <v>m3</v>
          </cell>
        </row>
        <row r="260">
          <cell r="A260" t="str">
            <v>2 S 02 532 00</v>
          </cell>
          <cell r="B260" t="str">
            <v>Areia-asfalto a quente</v>
          </cell>
          <cell r="E260" t="str">
            <v>t</v>
          </cell>
        </row>
        <row r="261">
          <cell r="A261" t="str">
            <v>2 S 02 540 01</v>
          </cell>
          <cell r="B261" t="str">
            <v>Conc. betuminoso usinado a quente - capa rolamento</v>
          </cell>
          <cell r="E261" t="str">
            <v>t</v>
          </cell>
        </row>
        <row r="262">
          <cell r="A262" t="str">
            <v>2 S 02 540 02</v>
          </cell>
          <cell r="B262" t="str">
            <v>Concreto betuminoso usinado a quente - "binder"</v>
          </cell>
          <cell r="E262" t="str">
            <v>t</v>
          </cell>
        </row>
        <row r="263">
          <cell r="A263" t="str">
            <v>2 S 02 603 00</v>
          </cell>
          <cell r="B263" t="str">
            <v>Sub-base de concreto rolado</v>
          </cell>
          <cell r="E263" t="str">
            <v>m3</v>
          </cell>
        </row>
        <row r="264">
          <cell r="A264" t="str">
            <v>2 S 02 604 00</v>
          </cell>
          <cell r="B264" t="str">
            <v>Sub-base de concreto de cimento portland</v>
          </cell>
          <cell r="E264" t="str">
            <v>m3</v>
          </cell>
        </row>
        <row r="265">
          <cell r="A265" t="str">
            <v>2 S 02 606 00</v>
          </cell>
          <cell r="B265" t="str">
            <v>Concreto de cimento portland com fôrma deslizante</v>
          </cell>
          <cell r="E265" t="str">
            <v>m3</v>
          </cell>
        </row>
        <row r="266">
          <cell r="A266" t="str">
            <v>2 S 02 607 00</v>
          </cell>
          <cell r="B266" t="str">
            <v>Concreto cimento portland c/ equip. pequeno porte</v>
          </cell>
          <cell r="E266" t="str">
            <v>m3</v>
          </cell>
        </row>
        <row r="267">
          <cell r="A267" t="str">
            <v>2 S 02 700 01</v>
          </cell>
          <cell r="B267" t="str">
            <v>Execução pavim. c/ peças pré-moldadas concr.</v>
          </cell>
          <cell r="E267" t="str">
            <v>m2</v>
          </cell>
        </row>
        <row r="268">
          <cell r="A268" t="str">
            <v>2 S 02 702 00</v>
          </cell>
          <cell r="B268" t="str">
            <v>Limpeza e enchimento de junta de pavimento de conc</v>
          </cell>
          <cell r="E268" t="str">
            <v>m</v>
          </cell>
        </row>
        <row r="269">
          <cell r="A269" t="str">
            <v>2 S 03 000 02</v>
          </cell>
          <cell r="B269" t="str">
            <v>Escavação manual de cavas em material 1a cat</v>
          </cell>
          <cell r="E269" t="str">
            <v>m3</v>
          </cell>
        </row>
        <row r="270">
          <cell r="A270" t="str">
            <v>2 S 03 000 03</v>
          </cell>
          <cell r="B270" t="str">
            <v>Escavação manual de cavas em material 2a cat</v>
          </cell>
          <cell r="E270" t="str">
            <v>m3</v>
          </cell>
        </row>
        <row r="271">
          <cell r="A271" t="str">
            <v>2 S 03 010 01</v>
          </cell>
          <cell r="B271" t="str">
            <v>Escavação em cavas de fundação com esgotamento</v>
          </cell>
          <cell r="E271" t="str">
            <v>m3</v>
          </cell>
        </row>
        <row r="272">
          <cell r="A272" t="str">
            <v>2 S 03 119 01</v>
          </cell>
          <cell r="B272" t="str">
            <v>Escoramento com madeira de OAE</v>
          </cell>
          <cell r="E272" t="str">
            <v>m3</v>
          </cell>
        </row>
        <row r="273">
          <cell r="A273" t="str">
            <v>2 S 03 300 01</v>
          </cell>
          <cell r="B273" t="str">
            <v>Confecção e lançamento concr. magro em betoneira</v>
          </cell>
          <cell r="E273" t="str">
            <v>m3</v>
          </cell>
        </row>
        <row r="274">
          <cell r="A274" t="str">
            <v>2 S 03 321 00</v>
          </cell>
          <cell r="B274" t="str">
            <v>Conc.estr.fck=8 MPa-contr.raz.uso ger.conf. e lanç</v>
          </cell>
          <cell r="E274" t="str">
            <v>m3</v>
          </cell>
        </row>
        <row r="275">
          <cell r="A275" t="str">
            <v>2 S 03 322 00</v>
          </cell>
          <cell r="B275" t="str">
            <v>Conc.estr.fck=10 MPa-contr.raz.uso ger.conf.e lanç</v>
          </cell>
          <cell r="E275" t="str">
            <v>m3</v>
          </cell>
        </row>
        <row r="276">
          <cell r="A276" t="str">
            <v>2 S 03 323 00</v>
          </cell>
          <cell r="B276" t="str">
            <v>Conc.estr.fck=12 MPa-contr.raz.uso ger.conf.e lanç</v>
          </cell>
          <cell r="E276" t="str">
            <v>m3</v>
          </cell>
        </row>
        <row r="277">
          <cell r="A277" t="str">
            <v>2 S 03 324 00</v>
          </cell>
          <cell r="B277" t="str">
            <v>Conc.estr.fck=15 MPa-contr.raz.uso ger.conf.e lanç</v>
          </cell>
          <cell r="E277" t="str">
            <v>m3</v>
          </cell>
        </row>
        <row r="278">
          <cell r="A278" t="str">
            <v>2 S 03 324 01</v>
          </cell>
          <cell r="B278" t="str">
            <v>Conc.estr.fck=15 MPa-contr.raz.c/adit.conf. e lanç</v>
          </cell>
          <cell r="E278" t="str">
            <v>m3</v>
          </cell>
        </row>
        <row r="279">
          <cell r="A279" t="str">
            <v>2 S 03 325 00</v>
          </cell>
          <cell r="B279" t="str">
            <v>Conc.estr.fck=18 MPa-contr.raz.uso ger.conf.e lanç</v>
          </cell>
          <cell r="E279" t="str">
            <v>m3</v>
          </cell>
        </row>
        <row r="280">
          <cell r="A280" t="str">
            <v>2 S 03 325 01</v>
          </cell>
          <cell r="B280" t="str">
            <v>Conc.estr.fck=18 MPa-contr.raz.c/adit.conf. e lanç</v>
          </cell>
          <cell r="E280" t="str">
            <v>m3</v>
          </cell>
        </row>
        <row r="281">
          <cell r="A281" t="str">
            <v>2 S 03 326 00</v>
          </cell>
          <cell r="B281" t="str">
            <v>Conc.estr.fck=20 MPa-contr.raz.uso ger.conf.e lanç</v>
          </cell>
          <cell r="E281" t="str">
            <v>m3</v>
          </cell>
        </row>
        <row r="282">
          <cell r="A282" t="str">
            <v>2 S 03 326 01</v>
          </cell>
          <cell r="B282" t="str">
            <v>Conc.estr.fck=20 MPa-contr.raz.c/adit.conf. e lanç</v>
          </cell>
          <cell r="E282" t="str">
            <v>m3</v>
          </cell>
        </row>
        <row r="283">
          <cell r="A283" t="str">
            <v>2 S 03 327 00</v>
          </cell>
          <cell r="B283" t="str">
            <v>Conc.estr.fck=22 MPa-contr.raz.uso ger.conf.e lanç</v>
          </cell>
          <cell r="E283" t="str">
            <v>m3</v>
          </cell>
        </row>
        <row r="284">
          <cell r="A284" t="str">
            <v>2 S 03 328 00</v>
          </cell>
          <cell r="B284" t="str">
            <v>Conc.estr.fck=24 MPa-contr.raz.uso ger.conf.e lanç</v>
          </cell>
          <cell r="E284" t="str">
            <v>m3</v>
          </cell>
        </row>
        <row r="285">
          <cell r="A285" t="str">
            <v>2 S 03 329 00</v>
          </cell>
          <cell r="B285" t="str">
            <v>Conc.estr.fck=25 MPa-contr.raz.c/adit.conf. e lanç</v>
          </cell>
          <cell r="E285" t="str">
            <v>m3</v>
          </cell>
        </row>
        <row r="286">
          <cell r="A286" t="str">
            <v>2 S 03 329 01</v>
          </cell>
          <cell r="B286" t="str">
            <v>Conc.estr.fck=26 MPa-contr.raz.uso ger.conf.e lanç</v>
          </cell>
          <cell r="E286" t="str">
            <v>m3</v>
          </cell>
        </row>
        <row r="287">
          <cell r="A287" t="str">
            <v>2 S 03 329 02</v>
          </cell>
          <cell r="B287" t="str">
            <v>Conc.estr.fck=30 MPa-contr.raz.uso ger.conf.e lanç</v>
          </cell>
          <cell r="E287" t="str">
            <v>m3</v>
          </cell>
        </row>
        <row r="288">
          <cell r="A288" t="str">
            <v>2 S 03 329 03</v>
          </cell>
          <cell r="B288" t="str">
            <v>Conc.estr.fck=30 MPa-contr.raz.uso ger.conf.e lanç</v>
          </cell>
          <cell r="E288" t="str">
            <v>m3</v>
          </cell>
        </row>
        <row r="289">
          <cell r="A289" t="str">
            <v>2 S 03 329 04</v>
          </cell>
          <cell r="B289" t="str">
            <v>Conc.estr.fck=35 MPa-contr.raz.c/adit.conf. e lanç</v>
          </cell>
          <cell r="E289" t="str">
            <v>m3</v>
          </cell>
        </row>
        <row r="290">
          <cell r="A290" t="str">
            <v>2 S 03 370 00</v>
          </cell>
          <cell r="B290" t="str">
            <v>Forma comum de madeira</v>
          </cell>
          <cell r="E290" t="str">
            <v>m2</v>
          </cell>
        </row>
        <row r="291">
          <cell r="A291" t="str">
            <v>2 S 03 371 01</v>
          </cell>
          <cell r="B291" t="str">
            <v>Forma de placa compensada resinada</v>
          </cell>
          <cell r="E291" t="str">
            <v>m2</v>
          </cell>
        </row>
        <row r="292">
          <cell r="A292" t="str">
            <v>2 S 03 371 02</v>
          </cell>
          <cell r="B292" t="str">
            <v>Forma de placa compensada plastificada</v>
          </cell>
          <cell r="E292" t="str">
            <v>m2</v>
          </cell>
        </row>
        <row r="293">
          <cell r="A293" t="str">
            <v>2 S 03 372 01</v>
          </cell>
          <cell r="B293" t="str">
            <v>Formas para tubulão</v>
          </cell>
          <cell r="E293" t="str">
            <v>m2</v>
          </cell>
        </row>
        <row r="294">
          <cell r="A294" t="str">
            <v>2 S 03 401 01</v>
          </cell>
          <cell r="B294" t="str">
            <v>Estaca tipo Franki D=350 mm</v>
          </cell>
          <cell r="E294" t="str">
            <v>m</v>
          </cell>
        </row>
        <row r="295">
          <cell r="A295" t="str">
            <v>2 S 03 401 02</v>
          </cell>
          <cell r="B295" t="str">
            <v>Estaca tipo Franki D=400 mm</v>
          </cell>
          <cell r="E295" t="str">
            <v>m</v>
          </cell>
        </row>
        <row r="296">
          <cell r="A296" t="str">
            <v>2 S 03 401 03</v>
          </cell>
          <cell r="B296" t="str">
            <v>Estaca tipo Franki D=520 mm</v>
          </cell>
          <cell r="E296" t="str">
            <v>m</v>
          </cell>
        </row>
        <row r="297">
          <cell r="A297" t="str">
            <v>2 S 03 401 04</v>
          </cell>
          <cell r="B297" t="str">
            <v>Estaca tipo Franki D=600 mm</v>
          </cell>
          <cell r="E297" t="str">
            <v>m</v>
          </cell>
        </row>
        <row r="298">
          <cell r="A298" t="str">
            <v>2 S 03 402 01</v>
          </cell>
          <cell r="B298" t="str">
            <v>Cravação estacas pré-mold. de concreto 30 x 30 cm</v>
          </cell>
          <cell r="E298" t="str">
            <v>m</v>
          </cell>
        </row>
        <row r="299">
          <cell r="A299" t="str">
            <v>2 S 03 404 01</v>
          </cell>
          <cell r="B299" t="str">
            <v>Forn. e crav. estacas perfil met. I de 10" simples</v>
          </cell>
          <cell r="E299" t="str">
            <v>m</v>
          </cell>
        </row>
        <row r="300">
          <cell r="A300" t="str">
            <v>2 S 03 404 04</v>
          </cell>
          <cell r="B300" t="str">
            <v>Forn. e crav. estacas perfil met. I de 10" duplo</v>
          </cell>
          <cell r="E300" t="str">
            <v>m</v>
          </cell>
        </row>
        <row r="301">
          <cell r="A301" t="str">
            <v>2 S 03 404 11</v>
          </cell>
          <cell r="B301" t="str">
            <v>Cravação estacas met. trilhos soldados - estrela</v>
          </cell>
          <cell r="E301" t="str">
            <v>m</v>
          </cell>
        </row>
        <row r="302">
          <cell r="A302" t="str">
            <v>2 S 03 410 01</v>
          </cell>
          <cell r="B302" t="str">
            <v>Tubulão a céu aberto diâmetro externo = 1,00 m</v>
          </cell>
          <cell r="E302" t="str">
            <v>m</v>
          </cell>
        </row>
        <row r="303">
          <cell r="A303" t="str">
            <v>2 S 03 410 11</v>
          </cell>
          <cell r="B303" t="str">
            <v>Tubulão a céu aberto diâmetro externo = 1,20 m</v>
          </cell>
          <cell r="E303" t="str">
            <v>m</v>
          </cell>
        </row>
        <row r="304">
          <cell r="A304" t="str">
            <v>2 S 03 410 21</v>
          </cell>
          <cell r="B304" t="str">
            <v>Tubulão a céu aberto diâmetro externo = 1,40 m</v>
          </cell>
          <cell r="E304" t="str">
            <v>m</v>
          </cell>
        </row>
        <row r="305">
          <cell r="A305" t="str">
            <v>2 S 03 410 31</v>
          </cell>
          <cell r="B305" t="str">
            <v>Tubulão a céu aberto diâmetro externo = 1,60 m</v>
          </cell>
          <cell r="E305" t="str">
            <v>m</v>
          </cell>
        </row>
        <row r="306">
          <cell r="A306" t="str">
            <v>2 S 03 410 41</v>
          </cell>
          <cell r="B306" t="str">
            <v>Tubulão a céu aberto diâmetro externo = 1,80 m</v>
          </cell>
          <cell r="E306" t="str">
            <v>m</v>
          </cell>
        </row>
        <row r="307">
          <cell r="A307" t="str">
            <v>2 S 03 410 51</v>
          </cell>
          <cell r="B307" t="str">
            <v>Tubulão a céu aberto diâmetro externo = 2,00 m</v>
          </cell>
          <cell r="E307" t="str">
            <v>m</v>
          </cell>
        </row>
        <row r="308">
          <cell r="A308" t="str">
            <v>2 S 03 410 61</v>
          </cell>
          <cell r="B308" t="str">
            <v>Tubulão a céu aberto diâmetro externo = 2,20 m</v>
          </cell>
          <cell r="E308" t="str">
            <v>m</v>
          </cell>
        </row>
        <row r="309">
          <cell r="A309" t="str">
            <v>2 S 03 411 11</v>
          </cell>
          <cell r="B309" t="str">
            <v>Tub.ar comp.D=1,2 m prof.até 12 m lâmina d'água LF</v>
          </cell>
          <cell r="E309" t="str">
            <v>m</v>
          </cell>
        </row>
        <row r="310">
          <cell r="A310" t="str">
            <v>2 S 03 411 12</v>
          </cell>
          <cell r="B310" t="str">
            <v>Tub.ar comp.D=1,2 m prof. 12/18 m lâmina d'água LF</v>
          </cell>
          <cell r="E310" t="str">
            <v>m</v>
          </cell>
        </row>
        <row r="311">
          <cell r="A311" t="str">
            <v>2 S 03 411 13</v>
          </cell>
          <cell r="B311" t="str">
            <v>Tub.ar comp.D=1,2 m prof. 18/24 m lâmina d'água LF</v>
          </cell>
          <cell r="E311" t="str">
            <v>m</v>
          </cell>
        </row>
        <row r="312">
          <cell r="A312" t="str">
            <v>2 S 03 411 14</v>
          </cell>
          <cell r="B312" t="str">
            <v>Tub.ar comp.D=1,2 m prof. 24/27 m lâmina d'água LF</v>
          </cell>
          <cell r="E312" t="str">
            <v>m</v>
          </cell>
        </row>
        <row r="313">
          <cell r="A313" t="str">
            <v>2 S 03 411 15</v>
          </cell>
          <cell r="B313" t="str">
            <v>Tub.ar.comp.D=1,2 m prof. 27/31 m lâmina d'água LF</v>
          </cell>
          <cell r="E313" t="str">
            <v>m</v>
          </cell>
        </row>
        <row r="314">
          <cell r="A314" t="str">
            <v>2 S 03 411 21</v>
          </cell>
          <cell r="B314" t="str">
            <v>Tub.ar.comp.D=1,4 m prof.até 12 m lâmina d'água LF</v>
          </cell>
          <cell r="E314" t="str">
            <v>m</v>
          </cell>
        </row>
        <row r="315">
          <cell r="A315" t="str">
            <v>2 S 03 411 22</v>
          </cell>
          <cell r="B315" t="str">
            <v>Tub.ar comp.D=1,4 m prof. 12/18 m lâmina d'água LF</v>
          </cell>
          <cell r="E315" t="str">
            <v>m</v>
          </cell>
        </row>
        <row r="316">
          <cell r="A316" t="str">
            <v>2 S 03 411 23</v>
          </cell>
          <cell r="B316" t="str">
            <v>Tub.ar comp.D=1,4 m prof. 18/24 m lâmina d'água LF</v>
          </cell>
          <cell r="E316" t="str">
            <v>m</v>
          </cell>
        </row>
        <row r="317">
          <cell r="A317" t="str">
            <v>2 S 03 411 24</v>
          </cell>
          <cell r="B317" t="str">
            <v>Tub.ar comp.D=1,4 m prof. 24/27 m lâmina d'água LF</v>
          </cell>
          <cell r="E317" t="str">
            <v>m</v>
          </cell>
        </row>
        <row r="318">
          <cell r="A318" t="str">
            <v>2 S 03 411 25</v>
          </cell>
          <cell r="B318" t="str">
            <v>Tub.ar comp.D=1,4 m prof. 27/31 m lâmina d'água LF</v>
          </cell>
          <cell r="E318" t="str">
            <v>m</v>
          </cell>
        </row>
        <row r="319">
          <cell r="A319" t="str">
            <v>2 S 03 411 31</v>
          </cell>
          <cell r="B319" t="str">
            <v>Tub.ar comp.D=1,6 m prof.até 12 m lâmina d'água LF</v>
          </cell>
          <cell r="E319" t="str">
            <v>m</v>
          </cell>
        </row>
        <row r="320">
          <cell r="A320" t="str">
            <v>2 S 03 411 32</v>
          </cell>
          <cell r="B320" t="str">
            <v>Tub.ar comp.D=1,6 m prof. 12/18 m lâmina d'água LF</v>
          </cell>
          <cell r="E320" t="str">
            <v>m</v>
          </cell>
        </row>
        <row r="321">
          <cell r="A321" t="str">
            <v>2 S 03 411 33</v>
          </cell>
          <cell r="B321" t="str">
            <v>Tub.ar comp.D=1,6 m prof. 18/24 m lâmina d'água LF</v>
          </cell>
          <cell r="E321" t="str">
            <v>m</v>
          </cell>
        </row>
        <row r="322">
          <cell r="A322" t="str">
            <v>2 S 03 411 34</v>
          </cell>
          <cell r="B322" t="str">
            <v>Tub.ar comp.D=1,6 m prof. 24/27 m lâmina d'água LF</v>
          </cell>
          <cell r="E322" t="str">
            <v>m</v>
          </cell>
        </row>
        <row r="323">
          <cell r="A323" t="str">
            <v>2 S 03 411 35</v>
          </cell>
          <cell r="B323" t="str">
            <v>Tub.ar comp.D=1,6 m prof. 27/31 m lâmina d'água LF</v>
          </cell>
          <cell r="E323" t="str">
            <v>m</v>
          </cell>
        </row>
        <row r="324">
          <cell r="A324" t="str">
            <v>2 S 03 411 41</v>
          </cell>
          <cell r="B324" t="str">
            <v>Tub.ar comp.D=1,8 m prof.até 12 m lâmina d'água LF</v>
          </cell>
          <cell r="E324" t="str">
            <v>m</v>
          </cell>
        </row>
        <row r="325">
          <cell r="A325" t="str">
            <v>2 S 03 411 42</v>
          </cell>
          <cell r="B325" t="str">
            <v>Tub.ar comp.D=1,8 m prof. 12/18 m lâmina d'água LF</v>
          </cell>
          <cell r="E325" t="str">
            <v>m</v>
          </cell>
        </row>
        <row r="326">
          <cell r="A326" t="str">
            <v>2 S 03 411 43</v>
          </cell>
          <cell r="B326" t="str">
            <v>Tub.ar comp.D=1,8 m prof. 18/24 m lâmina d'água LF</v>
          </cell>
          <cell r="E326" t="str">
            <v>m</v>
          </cell>
        </row>
        <row r="327">
          <cell r="A327" t="str">
            <v>2 S 03 411 44</v>
          </cell>
          <cell r="B327" t="str">
            <v>Tub.ar comp.D=1,8 m prof. 24/27 m lâmina d'água LF</v>
          </cell>
          <cell r="E327" t="str">
            <v>m</v>
          </cell>
        </row>
        <row r="328">
          <cell r="A328" t="str">
            <v>2 S 03 411 45</v>
          </cell>
          <cell r="B328" t="str">
            <v>Tub.ar comp.D=1,8 m prof. 27/31 m lâmina d'água LF</v>
          </cell>
          <cell r="E328" t="str">
            <v>m</v>
          </cell>
        </row>
        <row r="329">
          <cell r="A329" t="str">
            <v>2 S 03 411 51</v>
          </cell>
          <cell r="B329" t="str">
            <v>Tub.ar comp.D=2,0 m até 12 m lâmina d'água LF</v>
          </cell>
          <cell r="E329" t="str">
            <v>m</v>
          </cell>
        </row>
        <row r="330">
          <cell r="A330" t="str">
            <v>2 S 03 411 52</v>
          </cell>
          <cell r="B330" t="str">
            <v>Tub.ar comp.D=2,0 m prof. 12/18 m lâmina d'água LF</v>
          </cell>
          <cell r="E330" t="str">
            <v>m</v>
          </cell>
        </row>
        <row r="331">
          <cell r="A331" t="str">
            <v>2 S 03 411 53</v>
          </cell>
          <cell r="B331" t="str">
            <v>Tub.ar comp.D=2,0 m prof.18/24 m lâmina d'água LF</v>
          </cell>
          <cell r="E331" t="str">
            <v>m</v>
          </cell>
        </row>
        <row r="332">
          <cell r="A332" t="str">
            <v>2 S 03 411 54</v>
          </cell>
          <cell r="B332" t="str">
            <v>Tub.ar comp.D=2,0 m prof.24/27 m lâmina d'água LF</v>
          </cell>
          <cell r="E332" t="str">
            <v>m</v>
          </cell>
        </row>
        <row r="333">
          <cell r="A333" t="str">
            <v>2 S 03 411 55</v>
          </cell>
          <cell r="B333" t="str">
            <v>Tub.ar comp.D=2,0 m prof.27/31 m lâmina d'água LF</v>
          </cell>
          <cell r="E333" t="str">
            <v>m</v>
          </cell>
        </row>
        <row r="334">
          <cell r="A334" t="str">
            <v>2 S 03 411 61</v>
          </cell>
          <cell r="B334" t="str">
            <v>Tub.ar comp.D=2,2 m prof.até 12 m lâmina d'água LF</v>
          </cell>
          <cell r="E334" t="str">
            <v>m</v>
          </cell>
        </row>
        <row r="335">
          <cell r="A335" t="str">
            <v>2 S 03 411 62</v>
          </cell>
          <cell r="B335" t="str">
            <v>Tub.ar comp.D=2,2 m prof.12/18 m lâmina d'água LF</v>
          </cell>
          <cell r="E335" t="str">
            <v>m</v>
          </cell>
        </row>
        <row r="336">
          <cell r="A336" t="str">
            <v>2 S 03 411 63</v>
          </cell>
          <cell r="B336" t="str">
            <v>Tub.ar comp.D=2,2 m prof.18/24 m lâmina d'água LF</v>
          </cell>
          <cell r="E336" t="str">
            <v>m</v>
          </cell>
        </row>
        <row r="337">
          <cell r="A337" t="str">
            <v>2 S 03 411 64</v>
          </cell>
          <cell r="B337" t="str">
            <v>Tub.ar comp.D=2,2 m prof.24/27 m lâmina d'água LF</v>
          </cell>
          <cell r="E337" t="str">
            <v>m</v>
          </cell>
        </row>
        <row r="338">
          <cell r="A338" t="str">
            <v>2 S 03 411 65</v>
          </cell>
          <cell r="B338" t="str">
            <v>Tub.ar comp.D=2,2 m prof.27/31m lâmina d'água LF</v>
          </cell>
          <cell r="E338" t="str">
            <v>m</v>
          </cell>
        </row>
        <row r="339">
          <cell r="A339" t="str">
            <v>2 S 03 412 01</v>
          </cell>
          <cell r="B339" t="str">
            <v>Esc.p/alarg. base tub.ar comp.prof. até 12 m LF</v>
          </cell>
          <cell r="E339" t="str">
            <v>m3</v>
          </cell>
        </row>
        <row r="340">
          <cell r="A340" t="str">
            <v>2 S 03 412 02</v>
          </cell>
          <cell r="B340" t="str">
            <v>Esc.p/alarg. base tub.ar comp.prof.12/18 m LF</v>
          </cell>
          <cell r="E340" t="str">
            <v>m3</v>
          </cell>
        </row>
        <row r="341">
          <cell r="A341" t="str">
            <v>2 S 03 412 03</v>
          </cell>
          <cell r="B341" t="str">
            <v>Esc.p/alarg. base tub.ar comp.prof.18/24 m LF</v>
          </cell>
          <cell r="E341" t="str">
            <v>m3</v>
          </cell>
        </row>
        <row r="342">
          <cell r="A342" t="str">
            <v>2 S 03 412 04</v>
          </cell>
          <cell r="B342" t="str">
            <v>Esc.p/alarg. base tub.ar comp.prof.24/27 m LF</v>
          </cell>
          <cell r="E342" t="str">
            <v>m3</v>
          </cell>
        </row>
        <row r="343">
          <cell r="A343" t="str">
            <v>2 S 03 412 05</v>
          </cell>
          <cell r="B343" t="str">
            <v>Esc.p/alarg. base tub.ar comp.prof.27/31m LF</v>
          </cell>
          <cell r="E343" t="str">
            <v>m3</v>
          </cell>
        </row>
        <row r="344">
          <cell r="A344" t="str">
            <v>2 S 03 412 11</v>
          </cell>
          <cell r="B344" t="str">
            <v>Forn.lanç.conc. base tub.ar comp.até 12m LF</v>
          </cell>
          <cell r="E344" t="str">
            <v>m3</v>
          </cell>
        </row>
        <row r="345">
          <cell r="A345" t="str">
            <v>2 S 03 412 12</v>
          </cell>
          <cell r="B345" t="str">
            <v>Forn.lanc.conc.base tub.ar comp.prof.12/18m LF</v>
          </cell>
          <cell r="E345" t="str">
            <v>m3</v>
          </cell>
        </row>
        <row r="346">
          <cell r="A346" t="str">
            <v>2 S 03 412 13</v>
          </cell>
          <cell r="B346" t="str">
            <v>Forn.lanç.conc.base tub.ar comp.prof.18/24m LF</v>
          </cell>
          <cell r="E346" t="str">
            <v>m3</v>
          </cell>
        </row>
        <row r="347">
          <cell r="A347" t="str">
            <v>2 S 03 412 14</v>
          </cell>
          <cell r="B347" t="str">
            <v>Forn.lanç.conc.base tub.ar comp.prof.24/27m LF</v>
          </cell>
          <cell r="E347" t="str">
            <v>m3</v>
          </cell>
        </row>
        <row r="348">
          <cell r="A348" t="str">
            <v>2 S 03 412 15</v>
          </cell>
          <cell r="B348" t="str">
            <v>Forn.lanç.conc.base tub.ar comp.prof. 27/31m LF</v>
          </cell>
          <cell r="E348" t="str">
            <v>m3</v>
          </cell>
        </row>
        <row r="349">
          <cell r="A349" t="str">
            <v>2 S 03 510 00</v>
          </cell>
          <cell r="B349" t="str">
            <v>Aparelho apoio em neoprene fretado-forn. e aplic.</v>
          </cell>
          <cell r="E349" t="str">
            <v>kg</v>
          </cell>
        </row>
        <row r="350">
          <cell r="A350" t="str">
            <v>2 S 03 700 01</v>
          </cell>
          <cell r="B350" t="str">
            <v>Fabricação guarda-corpo tipo GM, moldado no local</v>
          </cell>
          <cell r="E350" t="str">
            <v>m</v>
          </cell>
        </row>
        <row r="351">
          <cell r="A351" t="str">
            <v>2 S 03 920 01</v>
          </cell>
          <cell r="B351" t="str">
            <v>Abertura concretagem bases tubulões céu aberto</v>
          </cell>
          <cell r="E351" t="str">
            <v>m3</v>
          </cell>
        </row>
        <row r="352">
          <cell r="A352" t="str">
            <v>2 S 03 930 00</v>
          </cell>
          <cell r="B352" t="str">
            <v>Junta de cantoneira</v>
          </cell>
          <cell r="E352" t="str">
            <v>m</v>
          </cell>
        </row>
        <row r="353">
          <cell r="A353" t="str">
            <v>2 S 03 940 00</v>
          </cell>
          <cell r="B353" t="str">
            <v>Compactação manual</v>
          </cell>
          <cell r="E353" t="str">
            <v>m3</v>
          </cell>
        </row>
        <row r="354">
          <cell r="A354" t="str">
            <v>2 S 03 940 01</v>
          </cell>
          <cell r="B354" t="str">
            <v>Reaterro e compactação</v>
          </cell>
          <cell r="E354" t="str">
            <v>m3</v>
          </cell>
        </row>
        <row r="355">
          <cell r="A355" t="str">
            <v>2 S 03 951 01</v>
          </cell>
          <cell r="B355" t="str">
            <v>Pintura com nata de cimento</v>
          </cell>
          <cell r="E355" t="str">
            <v>m2</v>
          </cell>
        </row>
        <row r="356">
          <cell r="A356" t="str">
            <v>2 S 03 990 01</v>
          </cell>
          <cell r="B356" t="str">
            <v>Confecção e colocação cabo 4 cord de 12,7 mm - MAC</v>
          </cell>
          <cell r="E356" t="str">
            <v>kg</v>
          </cell>
        </row>
        <row r="357">
          <cell r="A357" t="str">
            <v>2 S 03 990 02</v>
          </cell>
          <cell r="B357" t="str">
            <v>Confecção e colocação cabo 6 cord de 12,7 mm - MAC</v>
          </cell>
          <cell r="E357" t="str">
            <v>kg</v>
          </cell>
        </row>
        <row r="358">
          <cell r="A358" t="str">
            <v>2 S 03 990 03</v>
          </cell>
          <cell r="B358" t="str">
            <v>Confecção e colocação cabo 7 cord de 12,7 mm - MAC</v>
          </cell>
          <cell r="E358" t="str">
            <v>kg</v>
          </cell>
        </row>
        <row r="359">
          <cell r="A359" t="str">
            <v>2 S 03 990 04</v>
          </cell>
          <cell r="B359" t="str">
            <v>Confecção e colocação cabo 12 cord de 12,7 mm -MAC</v>
          </cell>
          <cell r="E359" t="str">
            <v>kg</v>
          </cell>
        </row>
        <row r="360">
          <cell r="A360" t="str">
            <v>2 S 03 990 05</v>
          </cell>
          <cell r="B360" t="str">
            <v>Confecção e colocação cabo 4 cord. D=12,7mm FREYSS</v>
          </cell>
          <cell r="E360" t="str">
            <v>kg</v>
          </cell>
        </row>
        <row r="361">
          <cell r="A361" t="str">
            <v>2 S 03 990 06</v>
          </cell>
          <cell r="B361" t="str">
            <v>Confecção e colocação cabo 6 cord. D=12,7mm FREYSS</v>
          </cell>
          <cell r="E361" t="str">
            <v>kg</v>
          </cell>
        </row>
        <row r="362">
          <cell r="A362" t="str">
            <v>2 S 03 990 07</v>
          </cell>
          <cell r="B362" t="str">
            <v>Confecção e colocação cabo 7 cord. D=12,7mm FREYSS</v>
          </cell>
          <cell r="E362" t="str">
            <v>kg</v>
          </cell>
        </row>
        <row r="363">
          <cell r="A363" t="str">
            <v>2 S 03 990 08</v>
          </cell>
          <cell r="B363" t="str">
            <v>Confecção e colocação cabo 12cord. D=12,7mm FREYSS</v>
          </cell>
          <cell r="E363" t="str">
            <v>kg</v>
          </cell>
        </row>
        <row r="364">
          <cell r="A364" t="str">
            <v>2 S 03 991 01</v>
          </cell>
          <cell r="B364" t="str">
            <v>Dreno de PVC D=75 mm</v>
          </cell>
          <cell r="E364" t="str">
            <v>und</v>
          </cell>
        </row>
        <row r="365">
          <cell r="A365" t="str">
            <v>2 S 03 991 02</v>
          </cell>
          <cell r="B365" t="str">
            <v>Dreno de PVC D=100 mm</v>
          </cell>
          <cell r="E365" t="str">
            <v>und</v>
          </cell>
        </row>
        <row r="366">
          <cell r="A366" t="str">
            <v>2 S 03 999 01</v>
          </cell>
          <cell r="B366" t="str">
            <v>Protensão e injeção cabo 4 cord. D=12,7 mm - MAC</v>
          </cell>
          <cell r="E366" t="str">
            <v>und</v>
          </cell>
        </row>
        <row r="367">
          <cell r="A367" t="str">
            <v>2 S 03 999 02</v>
          </cell>
          <cell r="B367" t="str">
            <v>Protensão e injeção cabo 6 cord. D=12,7 mm - MAC</v>
          </cell>
          <cell r="E367" t="str">
            <v>und</v>
          </cell>
        </row>
        <row r="368">
          <cell r="A368" t="str">
            <v>2 S 03 999 03</v>
          </cell>
          <cell r="B368" t="str">
            <v>Protensão e injeção cabo 7 cord. D=12,7 mm - MAC</v>
          </cell>
          <cell r="E368" t="str">
            <v>und</v>
          </cell>
        </row>
        <row r="369">
          <cell r="A369" t="str">
            <v>2 S 03 999 04</v>
          </cell>
          <cell r="B369" t="str">
            <v>Protensão e injeção cabo 12 cord. D=12,7 mm - MAC</v>
          </cell>
          <cell r="E369" t="str">
            <v>und</v>
          </cell>
        </row>
        <row r="370">
          <cell r="A370" t="str">
            <v>2 S 03 999 05</v>
          </cell>
          <cell r="B370" t="str">
            <v>Protensão e injeção cabo 4 cord. D=12,7mm - FREYSS</v>
          </cell>
          <cell r="E370" t="str">
            <v>und</v>
          </cell>
        </row>
        <row r="371">
          <cell r="A371" t="str">
            <v>2 S 03 999 06</v>
          </cell>
          <cell r="B371" t="str">
            <v>Protensão e injeção cabo 6 cord. D=12,7mm - FREYSS</v>
          </cell>
          <cell r="E371" t="str">
            <v>und</v>
          </cell>
        </row>
        <row r="372">
          <cell r="A372" t="str">
            <v>2 S 03 999 07</v>
          </cell>
          <cell r="B372" t="str">
            <v>Protensão e injeção cabo 7 cord. D=12,7mm - FREYSS</v>
          </cell>
          <cell r="E372" t="str">
            <v>und</v>
          </cell>
        </row>
        <row r="373">
          <cell r="A373" t="str">
            <v>2 S 03 999 08</v>
          </cell>
          <cell r="B373" t="str">
            <v>Protensão e injeção cabo 12 cord. D=12,7mm FREYSS</v>
          </cell>
          <cell r="E373" t="str">
            <v>und</v>
          </cell>
        </row>
        <row r="374">
          <cell r="A374" t="str">
            <v>2 S 04 000 00</v>
          </cell>
          <cell r="B374" t="str">
            <v>Escavação manual em material de 1a cat</v>
          </cell>
          <cell r="E374" t="str">
            <v>m3</v>
          </cell>
        </row>
        <row r="375">
          <cell r="A375" t="str">
            <v>2 S 04 000 01</v>
          </cell>
          <cell r="B375" t="str">
            <v>Escavação manual reat.compact.mat.1a cat.</v>
          </cell>
          <cell r="E375" t="str">
            <v>m3</v>
          </cell>
        </row>
        <row r="376">
          <cell r="A376" t="str">
            <v>2 S 04 001 00</v>
          </cell>
          <cell r="B376" t="str">
            <v>Escavação mecânica de vala em mat.1a cat.</v>
          </cell>
          <cell r="E376" t="str">
            <v>m3</v>
          </cell>
        </row>
        <row r="377">
          <cell r="A377" t="str">
            <v>2 S 04 001 01</v>
          </cell>
          <cell r="B377" t="str">
            <v>Escavação mecânica reat. e comp. vala mat.1a cat.</v>
          </cell>
          <cell r="E377" t="str">
            <v>m3</v>
          </cell>
        </row>
        <row r="378">
          <cell r="A378" t="str">
            <v>2 S 04 002 01</v>
          </cell>
          <cell r="B378" t="str">
            <v>Perfuração para dreno sub-horizontal mat. 1a cat.</v>
          </cell>
          <cell r="E378" t="str">
            <v>m</v>
          </cell>
        </row>
        <row r="379">
          <cell r="A379" t="str">
            <v>2 S 04 010 00</v>
          </cell>
          <cell r="B379" t="str">
            <v>Escavação manual material 2a categoria</v>
          </cell>
          <cell r="E379" t="str">
            <v>m3</v>
          </cell>
        </row>
        <row r="380">
          <cell r="A380" t="str">
            <v>2 S 04 010 01</v>
          </cell>
          <cell r="B380" t="str">
            <v>Escavação manual reat.compactação em mat.2a cat.</v>
          </cell>
          <cell r="E380" t="str">
            <v>m3</v>
          </cell>
        </row>
        <row r="381">
          <cell r="A381" t="str">
            <v>2 S 04 011 00</v>
          </cell>
          <cell r="B381" t="str">
            <v>Escavação mecânica de vala em mat. 2a categoria</v>
          </cell>
          <cell r="E381" t="str">
            <v>m3</v>
          </cell>
        </row>
        <row r="382">
          <cell r="A382" t="str">
            <v>2 S 04 011 01</v>
          </cell>
          <cell r="B382" t="str">
            <v>Escavação mecânica reat.compact. vala mat.2a cat.</v>
          </cell>
          <cell r="E382" t="str">
            <v>m3</v>
          </cell>
        </row>
        <row r="383">
          <cell r="A383" t="str">
            <v>2 S 04 012 01</v>
          </cell>
          <cell r="B383" t="str">
            <v>Perfuração para dreno sub-horizontal mat 2a cat.</v>
          </cell>
          <cell r="E383" t="str">
            <v>m</v>
          </cell>
        </row>
        <row r="384">
          <cell r="A384" t="str">
            <v>2 S 04 020 00</v>
          </cell>
          <cell r="B384" t="str">
            <v>Escavação em vala material de 3a categoria</v>
          </cell>
          <cell r="E384" t="str">
            <v>m3</v>
          </cell>
        </row>
        <row r="385">
          <cell r="A385" t="str">
            <v>2 S 04 100 01</v>
          </cell>
          <cell r="B385" t="str">
            <v>Corpo BSTC D=0,60m</v>
          </cell>
          <cell r="E385" t="str">
            <v>m</v>
          </cell>
        </row>
        <row r="386">
          <cell r="A386" t="str">
            <v>2 S 04 100 02</v>
          </cell>
          <cell r="B386" t="str">
            <v>Corpo BSTC D=0,80m</v>
          </cell>
          <cell r="E386" t="str">
            <v>m</v>
          </cell>
        </row>
        <row r="387">
          <cell r="A387" t="str">
            <v>2 S 04 100 03</v>
          </cell>
          <cell r="B387" t="str">
            <v>Corpo BSTC D=1,00m</v>
          </cell>
          <cell r="E387" t="str">
            <v>m</v>
          </cell>
        </row>
        <row r="388">
          <cell r="A388" t="str">
            <v>2 S 04 100 04</v>
          </cell>
          <cell r="B388" t="str">
            <v>Corpo BSTC D=1,20m</v>
          </cell>
          <cell r="E388" t="str">
            <v>m</v>
          </cell>
        </row>
        <row r="389">
          <cell r="A389" t="str">
            <v>2 S 04 100 05</v>
          </cell>
          <cell r="B389" t="str">
            <v>Corpo BSTC D=1,50m</v>
          </cell>
          <cell r="E389" t="str">
            <v>m</v>
          </cell>
        </row>
        <row r="390">
          <cell r="A390" t="str">
            <v>2 S 04 101 01</v>
          </cell>
          <cell r="B390" t="str">
            <v>Boca BSTC D=0,60 m normal</v>
          </cell>
          <cell r="E390" t="str">
            <v>und</v>
          </cell>
        </row>
        <row r="391">
          <cell r="A391" t="str">
            <v>2 S 04 101 02</v>
          </cell>
          <cell r="B391" t="str">
            <v>Boca BSTC D=0,80m normal</v>
          </cell>
          <cell r="E391" t="str">
            <v>und</v>
          </cell>
        </row>
        <row r="392">
          <cell r="A392" t="str">
            <v>2 S 04 101 03</v>
          </cell>
          <cell r="B392" t="str">
            <v>Boca BSTC D=1,00m normal</v>
          </cell>
          <cell r="E392" t="str">
            <v>und</v>
          </cell>
        </row>
        <row r="393">
          <cell r="A393" t="str">
            <v>2 S 04 101 04</v>
          </cell>
          <cell r="B393" t="str">
            <v>Boca BSTC D=1,20m normal</v>
          </cell>
          <cell r="E393" t="str">
            <v>und</v>
          </cell>
        </row>
        <row r="394">
          <cell r="A394" t="str">
            <v>2 S 04 101 05</v>
          </cell>
          <cell r="B394" t="str">
            <v>Boca BSTC D=1,50m normal</v>
          </cell>
          <cell r="E394" t="str">
            <v>und</v>
          </cell>
        </row>
        <row r="395">
          <cell r="A395" t="str">
            <v>2 S 04 101 06</v>
          </cell>
          <cell r="B395" t="str">
            <v>Boca BSTC D=0,60m - esc.=15</v>
          </cell>
          <cell r="E395" t="str">
            <v>und</v>
          </cell>
        </row>
        <row r="396">
          <cell r="A396" t="str">
            <v>2 S 04 101 07</v>
          </cell>
          <cell r="B396" t="str">
            <v>Boca BSTC D=0,80 m - esc.=15</v>
          </cell>
          <cell r="E396" t="str">
            <v>und</v>
          </cell>
        </row>
        <row r="397">
          <cell r="A397" t="str">
            <v>2 S 04 101 08</v>
          </cell>
          <cell r="B397" t="str">
            <v>Boca BSTC D=1,00 m - esc.=15</v>
          </cell>
          <cell r="E397" t="str">
            <v>und</v>
          </cell>
        </row>
        <row r="398">
          <cell r="A398" t="str">
            <v>2 S 04 101 09</v>
          </cell>
          <cell r="B398" t="str">
            <v>Boca BSTC D=1,20 m - esc.=15</v>
          </cell>
          <cell r="E398" t="str">
            <v>und</v>
          </cell>
        </row>
        <row r="399">
          <cell r="A399" t="str">
            <v>2 S 04 101 10</v>
          </cell>
          <cell r="B399" t="str">
            <v>Boca BSTC D=1,50 m - esc.=15</v>
          </cell>
          <cell r="E399" t="str">
            <v>und</v>
          </cell>
        </row>
        <row r="400">
          <cell r="A400" t="str">
            <v>2 S 04 101 11</v>
          </cell>
          <cell r="B400" t="str">
            <v>Boca BSTC D=0,60 m - esc.=30</v>
          </cell>
          <cell r="E400" t="str">
            <v>und</v>
          </cell>
        </row>
        <row r="401">
          <cell r="A401" t="str">
            <v>2 S 04 101 12</v>
          </cell>
          <cell r="B401" t="str">
            <v>Boca BSTC D=0,80 m - esc.=30</v>
          </cell>
          <cell r="E401" t="str">
            <v>und</v>
          </cell>
        </row>
        <row r="402">
          <cell r="A402" t="str">
            <v>2 S 04 101 13</v>
          </cell>
          <cell r="B402" t="str">
            <v>Boca BSTC D=1,00 m - esc.=30</v>
          </cell>
          <cell r="E402" t="str">
            <v>und</v>
          </cell>
        </row>
        <row r="403">
          <cell r="A403" t="str">
            <v>2 S 04 101 14</v>
          </cell>
          <cell r="B403" t="str">
            <v>Boca BSTC D=1,20 m - esc.=30</v>
          </cell>
          <cell r="E403" t="str">
            <v>und</v>
          </cell>
        </row>
        <row r="404">
          <cell r="A404" t="str">
            <v>2 S 04 101 15</v>
          </cell>
          <cell r="B404" t="str">
            <v>Boca BSTC D=1,50 m - esc.=30</v>
          </cell>
          <cell r="E404" t="str">
            <v>und</v>
          </cell>
        </row>
        <row r="405">
          <cell r="A405" t="str">
            <v>2 S 04 101 16</v>
          </cell>
          <cell r="B405" t="str">
            <v>Boca BSTC D=0,60 m - esc.=45</v>
          </cell>
          <cell r="E405" t="str">
            <v>und</v>
          </cell>
        </row>
        <row r="406">
          <cell r="A406" t="str">
            <v>2 S 04 101 17</v>
          </cell>
          <cell r="B406" t="str">
            <v>Boca BSTC D=0,80 m - esc.=45</v>
          </cell>
          <cell r="E406" t="str">
            <v>und</v>
          </cell>
        </row>
        <row r="407">
          <cell r="A407" t="str">
            <v>2 S 04 101 18</v>
          </cell>
          <cell r="B407" t="str">
            <v>Boca BSTC D=1,00 m - esc.=45</v>
          </cell>
          <cell r="E407" t="str">
            <v>und</v>
          </cell>
        </row>
        <row r="408">
          <cell r="A408" t="str">
            <v>2 S 04 101 19</v>
          </cell>
          <cell r="B408" t="str">
            <v>Boca BSTC D=1,20 m - esc.=45</v>
          </cell>
          <cell r="E408" t="str">
            <v>und</v>
          </cell>
        </row>
        <row r="409">
          <cell r="A409" t="str">
            <v>2 S 04 101 20</v>
          </cell>
          <cell r="B409" t="str">
            <v>Boca BSTC D=1,50 m - esc.=45</v>
          </cell>
          <cell r="E409" t="str">
            <v>und</v>
          </cell>
        </row>
        <row r="410">
          <cell r="A410" t="str">
            <v>2 S 04 110 01</v>
          </cell>
          <cell r="B410" t="str">
            <v>Corpo BDTC D=1,00m</v>
          </cell>
          <cell r="E410" t="str">
            <v>m</v>
          </cell>
        </row>
        <row r="411">
          <cell r="A411" t="str">
            <v>2 S 04 110 02</v>
          </cell>
          <cell r="B411" t="str">
            <v>Corpo BDTC D=1,20m</v>
          </cell>
          <cell r="E411" t="str">
            <v>m</v>
          </cell>
        </row>
        <row r="412">
          <cell r="A412" t="str">
            <v>2 S 04 110 03</v>
          </cell>
          <cell r="B412" t="str">
            <v>Corpo BDTC D=1,50m</v>
          </cell>
          <cell r="E412" t="str">
            <v>m</v>
          </cell>
        </row>
        <row r="413">
          <cell r="A413" t="str">
            <v>2 S 04 111 01</v>
          </cell>
          <cell r="B413" t="str">
            <v>Boca BDTC D=1,00m normal</v>
          </cell>
          <cell r="E413" t="str">
            <v>und</v>
          </cell>
        </row>
        <row r="414">
          <cell r="A414" t="str">
            <v>2 S 04 111 02</v>
          </cell>
          <cell r="B414" t="str">
            <v>Boca BDTC D=1,20m normal</v>
          </cell>
          <cell r="E414" t="str">
            <v>und</v>
          </cell>
        </row>
        <row r="415">
          <cell r="A415" t="str">
            <v>2 S 04 111 03</v>
          </cell>
          <cell r="B415" t="str">
            <v>Boca BDTC D=1,50m normal</v>
          </cell>
          <cell r="E415" t="str">
            <v>und</v>
          </cell>
        </row>
        <row r="416">
          <cell r="A416" t="str">
            <v>2 S 04 111 05</v>
          </cell>
          <cell r="B416" t="str">
            <v>Boca BDTC D=1,00 m - esc.=15</v>
          </cell>
          <cell r="E416" t="str">
            <v>und</v>
          </cell>
        </row>
        <row r="417">
          <cell r="A417" t="str">
            <v>2 S 04 111 06</v>
          </cell>
          <cell r="B417" t="str">
            <v>Boca BDTC D=1,20 m - esc.=15</v>
          </cell>
          <cell r="E417" t="str">
            <v>und</v>
          </cell>
        </row>
        <row r="418">
          <cell r="A418" t="str">
            <v>2 S 04 111 07</v>
          </cell>
          <cell r="B418" t="str">
            <v>Boca BDTC D=1,50 m - esc.=15</v>
          </cell>
          <cell r="E418" t="str">
            <v>und</v>
          </cell>
        </row>
        <row r="419">
          <cell r="A419" t="str">
            <v>2 S 04 111 08</v>
          </cell>
          <cell r="B419" t="str">
            <v>Boca BDTC D=1,00 - esc.=30</v>
          </cell>
          <cell r="E419" t="str">
            <v>und</v>
          </cell>
        </row>
        <row r="420">
          <cell r="A420" t="str">
            <v>2 S 04 111 09</v>
          </cell>
          <cell r="B420" t="str">
            <v>Boca BDTC D=1,20 m - esc.=30</v>
          </cell>
          <cell r="E420" t="str">
            <v>und</v>
          </cell>
        </row>
        <row r="421">
          <cell r="A421" t="str">
            <v>2 S 04 111 10</v>
          </cell>
          <cell r="B421" t="str">
            <v>Boca BDTC D=1,50 m - esc.=30</v>
          </cell>
          <cell r="E421" t="str">
            <v>und</v>
          </cell>
        </row>
        <row r="422">
          <cell r="A422" t="str">
            <v>2 S 04 111 11</v>
          </cell>
          <cell r="B422" t="str">
            <v>Boca BDTC D=1,00 m - esc.=45</v>
          </cell>
          <cell r="E422" t="str">
            <v>und</v>
          </cell>
        </row>
        <row r="423">
          <cell r="A423" t="str">
            <v>2 S 04 111 12</v>
          </cell>
          <cell r="B423" t="str">
            <v>Boca BDTC D=1,20 m - esc.=45</v>
          </cell>
          <cell r="E423" t="str">
            <v>und</v>
          </cell>
        </row>
        <row r="424">
          <cell r="A424" t="str">
            <v>2 S 04 111 13</v>
          </cell>
          <cell r="B424" t="str">
            <v>Boca BDTC D=1,50 m - esc.=45</v>
          </cell>
          <cell r="E424" t="str">
            <v>und</v>
          </cell>
        </row>
        <row r="425">
          <cell r="A425" t="str">
            <v>2 S 04 120 01</v>
          </cell>
          <cell r="B425" t="str">
            <v>Corpo BTTC D=1,00m</v>
          </cell>
          <cell r="E425" t="str">
            <v>m</v>
          </cell>
        </row>
        <row r="426">
          <cell r="A426" t="str">
            <v>2 S 04 120 02</v>
          </cell>
          <cell r="B426" t="str">
            <v>Corpo BTTC D=1,20m</v>
          </cell>
          <cell r="E426" t="str">
            <v>m</v>
          </cell>
        </row>
        <row r="427">
          <cell r="A427" t="str">
            <v>2 S 04 120 03</v>
          </cell>
          <cell r="B427" t="str">
            <v>Corpo BTTC D=1,50m</v>
          </cell>
          <cell r="E427" t="str">
            <v>m</v>
          </cell>
        </row>
        <row r="428">
          <cell r="A428" t="str">
            <v>2 S 04 121 01</v>
          </cell>
          <cell r="B428" t="str">
            <v>Boca BTTC D=1,00m normal</v>
          </cell>
          <cell r="E428" t="str">
            <v>und</v>
          </cell>
        </row>
        <row r="429">
          <cell r="A429" t="str">
            <v>2 S 04 121 02</v>
          </cell>
          <cell r="B429" t="str">
            <v>Boca BTTC D=1,20m normal</v>
          </cell>
          <cell r="E429" t="str">
            <v>und</v>
          </cell>
        </row>
        <row r="430">
          <cell r="A430" t="str">
            <v>2 S 04 121 03</v>
          </cell>
          <cell r="B430" t="str">
            <v>Boca BTTC D=1,50m normal</v>
          </cell>
          <cell r="E430" t="str">
            <v>und</v>
          </cell>
        </row>
        <row r="431">
          <cell r="A431" t="str">
            <v>2 S 04 121 04</v>
          </cell>
          <cell r="B431" t="str">
            <v>Boca BTTC D=1,00 m - esc.=15</v>
          </cell>
          <cell r="E431" t="str">
            <v>und</v>
          </cell>
        </row>
        <row r="432">
          <cell r="A432" t="str">
            <v>2 S 04 121 05</v>
          </cell>
          <cell r="B432" t="str">
            <v>Boca BTTC D=1,20 m - esc.=15</v>
          </cell>
          <cell r="E432" t="str">
            <v>und</v>
          </cell>
        </row>
        <row r="433">
          <cell r="A433" t="str">
            <v>2 S 04 121 06</v>
          </cell>
          <cell r="B433" t="str">
            <v>Boca BTTC D=1,50 m - esc.=15</v>
          </cell>
          <cell r="E433" t="str">
            <v>und</v>
          </cell>
        </row>
        <row r="434">
          <cell r="A434" t="str">
            <v>2 S 04 121 07</v>
          </cell>
          <cell r="B434" t="str">
            <v>Boca BTTC D=1,00 m - esc.=30</v>
          </cell>
          <cell r="E434" t="str">
            <v>und</v>
          </cell>
        </row>
        <row r="435">
          <cell r="A435" t="str">
            <v>2 S 04 121 08</v>
          </cell>
          <cell r="B435" t="str">
            <v>Boca BTTC D=1,20 m - esc.=30</v>
          </cell>
          <cell r="E435" t="str">
            <v>und</v>
          </cell>
        </row>
        <row r="436">
          <cell r="A436" t="str">
            <v>2 S 04 121 09</v>
          </cell>
          <cell r="B436" t="str">
            <v>Boca BTTC D=1,50 m - esc.=30</v>
          </cell>
          <cell r="E436" t="str">
            <v>und</v>
          </cell>
        </row>
        <row r="437">
          <cell r="A437" t="str">
            <v>2 S 04 121 10</v>
          </cell>
          <cell r="B437" t="str">
            <v>Boca BTTC D=1,00 m - esc.=45</v>
          </cell>
          <cell r="E437" t="str">
            <v>und</v>
          </cell>
        </row>
        <row r="438">
          <cell r="A438" t="str">
            <v>2 S 04 121 11</v>
          </cell>
          <cell r="B438" t="str">
            <v>Boca BTTC D=1,20 m - esc.=45</v>
          </cell>
          <cell r="E438" t="str">
            <v>und</v>
          </cell>
        </row>
        <row r="439">
          <cell r="A439" t="str">
            <v>2 S 04 121 12</v>
          </cell>
          <cell r="B439" t="str">
            <v>Boca BTTC D=1,50 m - esc.=45</v>
          </cell>
          <cell r="E439" t="str">
            <v>und</v>
          </cell>
        </row>
        <row r="440">
          <cell r="A440" t="str">
            <v>2 S 04 200 01</v>
          </cell>
          <cell r="B440" t="str">
            <v>Corpo BSCC 1,50 x 1,50 m alt. 0 a 1,00 m</v>
          </cell>
          <cell r="E440" t="str">
            <v>und</v>
          </cell>
        </row>
        <row r="441">
          <cell r="A441" t="str">
            <v>2 S 04 200 02</v>
          </cell>
          <cell r="B441" t="str">
            <v>Corpo BSCC 2,00 x 2,00 m alt. 0 a 1,00 m</v>
          </cell>
          <cell r="E441" t="str">
            <v>und</v>
          </cell>
        </row>
        <row r="442">
          <cell r="A442" t="str">
            <v>2 S 04 200 03</v>
          </cell>
          <cell r="B442" t="str">
            <v>Corpo BSCC 2,50 x 2,50 m alt. 0 a 1,00 m</v>
          </cell>
          <cell r="E442" t="str">
            <v>m</v>
          </cell>
        </row>
        <row r="443">
          <cell r="A443" t="str">
            <v>2 S 04 200 04</v>
          </cell>
          <cell r="B443" t="str">
            <v>Corpo BSCC 3,00 x 3,00 m alt. 0 a 1,00 m</v>
          </cell>
          <cell r="E443" t="str">
            <v>m</v>
          </cell>
        </row>
        <row r="444">
          <cell r="A444" t="str">
            <v>2 S 04 200 05</v>
          </cell>
          <cell r="B444" t="str">
            <v>Corpo BSCC 1,50 x 1,50 m alt. 1,00 a 2,50 m</v>
          </cell>
          <cell r="E444" t="str">
            <v>m</v>
          </cell>
        </row>
        <row r="445">
          <cell r="A445" t="str">
            <v>2 S 04 200 06</v>
          </cell>
          <cell r="B445" t="str">
            <v>Corpo BSCC 2,00 x 2,00 m alt. 1,00 a 2,50 m</v>
          </cell>
          <cell r="E445" t="str">
            <v>m</v>
          </cell>
        </row>
        <row r="446">
          <cell r="A446" t="str">
            <v>2 S 04 200 07</v>
          </cell>
          <cell r="B446" t="str">
            <v>Corpo BSCC 2,50 x 2,50 m alt. 1,00 a 2,50 m</v>
          </cell>
          <cell r="E446" t="str">
            <v>m</v>
          </cell>
        </row>
        <row r="447">
          <cell r="A447" t="str">
            <v>2 S 04 200 08</v>
          </cell>
          <cell r="B447" t="str">
            <v>Corpo BSCC 3,00 x 3,00 m alt. 1,00 a 2,50 m</v>
          </cell>
          <cell r="E447" t="str">
            <v>m</v>
          </cell>
        </row>
        <row r="448">
          <cell r="A448" t="str">
            <v>2 S 04 200 09</v>
          </cell>
          <cell r="B448" t="str">
            <v>Corpo BSCC 1,50 x 1,50 m alt. 2,50 a 5,00 m</v>
          </cell>
          <cell r="E448" t="str">
            <v>m</v>
          </cell>
        </row>
        <row r="449">
          <cell r="A449" t="str">
            <v>2 S 04 200 10</v>
          </cell>
          <cell r="B449" t="str">
            <v>Corpo BSCC 2,00 x 2,00 m alt. 2,50 a 5,00 m</v>
          </cell>
          <cell r="E449" t="str">
            <v>m</v>
          </cell>
        </row>
        <row r="450">
          <cell r="A450" t="str">
            <v>2 S 04 200 11</v>
          </cell>
          <cell r="B450" t="str">
            <v>Corpo BSCC 2,50 x 2,50 m alt. 2,50 a 5,00 m</v>
          </cell>
          <cell r="E450" t="str">
            <v>m</v>
          </cell>
        </row>
        <row r="451">
          <cell r="A451" t="str">
            <v>2 S 04 200 12</v>
          </cell>
          <cell r="B451" t="str">
            <v>Corpo BSCC 3,00 x 3,00 m alt. 2,50 a 5,00 m</v>
          </cell>
          <cell r="E451" t="str">
            <v>m</v>
          </cell>
        </row>
        <row r="452">
          <cell r="A452" t="str">
            <v>2 S 04 200 13</v>
          </cell>
          <cell r="B452" t="str">
            <v>Corpo BSCC 1,50 x 1,50 m alt. 5,00 a 7,50 m</v>
          </cell>
          <cell r="E452" t="str">
            <v>m</v>
          </cell>
        </row>
        <row r="453">
          <cell r="A453" t="str">
            <v>2 S 04 200 14</v>
          </cell>
          <cell r="B453" t="str">
            <v>Corpo BSCC 2,00 x 2,00 m alt. 5,00 a 7,50 m</v>
          </cell>
          <cell r="E453" t="str">
            <v>m</v>
          </cell>
        </row>
        <row r="454">
          <cell r="A454" t="str">
            <v>2 S 04 200 15</v>
          </cell>
          <cell r="B454" t="str">
            <v>Corpo BSCC 2,50 x 2,50 m alt. 5,00 a 7,50 m</v>
          </cell>
          <cell r="E454" t="str">
            <v>m</v>
          </cell>
        </row>
        <row r="455">
          <cell r="A455" t="str">
            <v>2 S 04 200 16</v>
          </cell>
          <cell r="B455" t="str">
            <v>Corpo BSCC 3,00 x 3,00 m alt. 5,00 a 7,50 m</v>
          </cell>
          <cell r="E455" t="str">
            <v>m</v>
          </cell>
        </row>
        <row r="456">
          <cell r="A456" t="str">
            <v>2 S 04 200 17</v>
          </cell>
          <cell r="B456" t="str">
            <v>Corpo BSCC 1,50 x 1,50 m alt. 7,50 a 10,00 m</v>
          </cell>
          <cell r="E456" t="str">
            <v>m</v>
          </cell>
        </row>
        <row r="457">
          <cell r="A457" t="str">
            <v>2 S 04 200 18</v>
          </cell>
          <cell r="B457" t="str">
            <v>Corpo BSCC 2,00 x 2,00 m alt. 7,50 a 10,00 m</v>
          </cell>
          <cell r="E457" t="str">
            <v>m</v>
          </cell>
        </row>
        <row r="458">
          <cell r="A458" t="str">
            <v>2 S 04 200 19</v>
          </cell>
          <cell r="B458" t="str">
            <v>Corpo BSCC 2,50 x 2,50 m alt. 7,50 a 10,00 m</v>
          </cell>
          <cell r="E458" t="str">
            <v>m</v>
          </cell>
        </row>
        <row r="459">
          <cell r="A459" t="str">
            <v>2 S 04 200 20</v>
          </cell>
          <cell r="B459" t="str">
            <v>Corpo BSCC 3,00 x 3,00 m alt. 7,50 a 10,00 m</v>
          </cell>
          <cell r="E459" t="str">
            <v>m</v>
          </cell>
        </row>
        <row r="460">
          <cell r="A460" t="str">
            <v>2 S 04 200 21</v>
          </cell>
          <cell r="B460" t="str">
            <v>Corpo BSCC 1,50 x 1,50 m alt. 10,00 a 12,50 m</v>
          </cell>
          <cell r="E460" t="str">
            <v>m</v>
          </cell>
        </row>
        <row r="461">
          <cell r="A461" t="str">
            <v>2 S 04 200 22</v>
          </cell>
          <cell r="B461" t="str">
            <v>Corpo BSCC 2,00 x 2,00 m alt. 10,00 a 12,50 m</v>
          </cell>
          <cell r="E461" t="str">
            <v>m</v>
          </cell>
        </row>
        <row r="462">
          <cell r="A462" t="str">
            <v>2 S 04 200 23</v>
          </cell>
          <cell r="B462" t="str">
            <v>Corpo BSCC 2,50 x 2,50 m alt. 10,00 a 12,50 m</v>
          </cell>
          <cell r="E462" t="str">
            <v>m</v>
          </cell>
        </row>
        <row r="463">
          <cell r="A463" t="str">
            <v>2 S 04 200 24</v>
          </cell>
          <cell r="B463" t="str">
            <v>Corpo BSCC 3,00 a 3,00 m alt. 10,00 a 12,50 m</v>
          </cell>
          <cell r="E463" t="str">
            <v>m</v>
          </cell>
        </row>
        <row r="464">
          <cell r="A464" t="str">
            <v>2 S 04 200 25</v>
          </cell>
          <cell r="B464" t="str">
            <v>Corpo BSCC 1,50 x 1,50 m alt. 12,50 a 15,00 m</v>
          </cell>
          <cell r="E464" t="str">
            <v>m</v>
          </cell>
        </row>
        <row r="465">
          <cell r="A465" t="str">
            <v>2 S 04 200 26</v>
          </cell>
          <cell r="B465" t="str">
            <v>Corpo BSCC 2,00 a 2,00 m alt. 12,50 a 15,00 m</v>
          </cell>
          <cell r="E465" t="str">
            <v>m</v>
          </cell>
        </row>
        <row r="466">
          <cell r="A466" t="str">
            <v>2 S 04 200 27</v>
          </cell>
          <cell r="B466" t="str">
            <v>Corpo BSCC 2,50 x 2,50 m alt. 12,50 a 15,00 m</v>
          </cell>
          <cell r="E466" t="str">
            <v>m</v>
          </cell>
        </row>
        <row r="467">
          <cell r="A467" t="str">
            <v>2 S 04 200 28</v>
          </cell>
          <cell r="B467" t="str">
            <v>Corpo BSCC 3,00 x 3,00 m alt. 12,50 a 15,00 m</v>
          </cell>
          <cell r="E467" t="str">
            <v>m</v>
          </cell>
        </row>
        <row r="468">
          <cell r="A468" t="str">
            <v>2 S 04 201 01</v>
          </cell>
          <cell r="B468" t="str">
            <v>Boca BSCC 1,50 x 1,50 m normal</v>
          </cell>
          <cell r="E468" t="str">
            <v>und</v>
          </cell>
        </row>
        <row r="469">
          <cell r="A469" t="str">
            <v>2 S 04 201 02</v>
          </cell>
          <cell r="B469" t="str">
            <v>Boca BSCC 2,00 x 2,00 m normal</v>
          </cell>
          <cell r="E469" t="str">
            <v>und</v>
          </cell>
        </row>
        <row r="470">
          <cell r="A470" t="str">
            <v>2 S 04 201 03</v>
          </cell>
          <cell r="B470" t="str">
            <v>Boca BSCC 2,50 x 2,50 m normal</v>
          </cell>
          <cell r="E470" t="str">
            <v>und</v>
          </cell>
        </row>
        <row r="471">
          <cell r="A471" t="str">
            <v>2 S 04 201 04</v>
          </cell>
          <cell r="B471" t="str">
            <v>Boca BSCC 3,00 x 3,00 m normal</v>
          </cell>
          <cell r="E471" t="str">
            <v>und</v>
          </cell>
        </row>
        <row r="472">
          <cell r="A472" t="str">
            <v>2 S 04 201 05</v>
          </cell>
          <cell r="B472" t="str">
            <v>Boca BSCC 1,50 x 1,50 m - esc.=15</v>
          </cell>
          <cell r="E472" t="str">
            <v>und</v>
          </cell>
        </row>
        <row r="473">
          <cell r="A473" t="str">
            <v>2 S 04 201 06</v>
          </cell>
          <cell r="B473" t="str">
            <v>Boca BSCC 2,00 x 2,00 m - esc.=15</v>
          </cell>
          <cell r="E473" t="str">
            <v>und</v>
          </cell>
        </row>
        <row r="474">
          <cell r="A474" t="str">
            <v>2 S 04 201 07</v>
          </cell>
          <cell r="B474" t="str">
            <v>Boca BSCC 2,50 x 2,50 m - esc.=15</v>
          </cell>
          <cell r="E474" t="str">
            <v>und</v>
          </cell>
        </row>
        <row r="475">
          <cell r="A475" t="str">
            <v>2 S 04 201 08</v>
          </cell>
          <cell r="B475" t="str">
            <v>Boca BSCC 3,00 x 3,00 m - esc.=15</v>
          </cell>
          <cell r="E475" t="str">
            <v>und</v>
          </cell>
        </row>
        <row r="476">
          <cell r="A476" t="str">
            <v>2 S 04 201 09</v>
          </cell>
          <cell r="B476" t="str">
            <v>Boca BSCC 1,50 x 1,50 m - esc.=30</v>
          </cell>
          <cell r="E476" t="str">
            <v>und</v>
          </cell>
        </row>
        <row r="477">
          <cell r="A477" t="str">
            <v>2 S 04 201 10</v>
          </cell>
          <cell r="B477" t="str">
            <v>Boca BSCC 2,00 x 2,00 m - esc.=30</v>
          </cell>
          <cell r="E477" t="str">
            <v>und</v>
          </cell>
        </row>
        <row r="478">
          <cell r="A478" t="str">
            <v>2 S 04 201 11</v>
          </cell>
          <cell r="B478" t="str">
            <v>Boca BSCC 2,50 x 2,50 m - esc.=30</v>
          </cell>
          <cell r="E478" t="str">
            <v>und</v>
          </cell>
        </row>
        <row r="479">
          <cell r="A479" t="str">
            <v>2 S 04 201 12</v>
          </cell>
          <cell r="B479" t="str">
            <v>Boca BSCC 3,00 x 3,00 m =esc.=30</v>
          </cell>
          <cell r="E479" t="str">
            <v>und</v>
          </cell>
        </row>
        <row r="480">
          <cell r="A480" t="str">
            <v>2 S 04 201 13</v>
          </cell>
          <cell r="B480" t="str">
            <v>Boca BSCC 1,50 x 1,50 m - esc.=45</v>
          </cell>
          <cell r="E480" t="str">
            <v>und</v>
          </cell>
        </row>
        <row r="481">
          <cell r="A481" t="str">
            <v>2 S 04 201 14</v>
          </cell>
          <cell r="B481" t="str">
            <v>Boca BSCC 2,00 x 2,00 m - esc.=45</v>
          </cell>
          <cell r="E481" t="str">
            <v>und</v>
          </cell>
        </row>
        <row r="482">
          <cell r="A482" t="str">
            <v>2 S 04 201 15</v>
          </cell>
          <cell r="B482" t="str">
            <v>Boca BSCC 2,50 x 2,50 m - esc.=45</v>
          </cell>
          <cell r="E482" t="str">
            <v>und</v>
          </cell>
        </row>
        <row r="483">
          <cell r="A483" t="str">
            <v>2 S 04 201 16</v>
          </cell>
          <cell r="B483" t="str">
            <v>Boca BSCC 3,00 x 3,00 m - esc.=45</v>
          </cell>
          <cell r="E483" t="str">
            <v>und</v>
          </cell>
        </row>
        <row r="484">
          <cell r="A484" t="str">
            <v>2 S 04 210 01</v>
          </cell>
          <cell r="B484" t="str">
            <v>Corpo BDCC 1,50 x 1,50 m alt. 0 a 1,00 m</v>
          </cell>
          <cell r="E484" t="str">
            <v>m</v>
          </cell>
        </row>
        <row r="485">
          <cell r="A485" t="str">
            <v>2 S 04 210 02</v>
          </cell>
          <cell r="B485" t="str">
            <v>Corpo BDCC 2,00 x 2,00 m alt. 0 a 1,00 m</v>
          </cell>
          <cell r="E485" t="str">
            <v>m</v>
          </cell>
        </row>
        <row r="486">
          <cell r="A486" t="str">
            <v>2 S 04 210 03</v>
          </cell>
          <cell r="B486" t="str">
            <v>Corpo BDCC 2,50 x 2,50 m alt. 0 a 1,00 m</v>
          </cell>
          <cell r="E486" t="str">
            <v>m</v>
          </cell>
        </row>
        <row r="487">
          <cell r="A487" t="str">
            <v>2 S 04 210 04</v>
          </cell>
          <cell r="B487" t="str">
            <v>Corpo BDCC 3,00 x 3,00 m alt. 0 a 1,00</v>
          </cell>
          <cell r="E487" t="str">
            <v>m</v>
          </cell>
        </row>
        <row r="488">
          <cell r="A488" t="str">
            <v>2 S 04 210 05</v>
          </cell>
          <cell r="B488" t="str">
            <v>Corpo BDCC 1,50 x 1,50 m alt. 1,00 a 2,50 m</v>
          </cell>
          <cell r="E488" t="str">
            <v>m</v>
          </cell>
        </row>
        <row r="489">
          <cell r="A489" t="str">
            <v>2 S 04 210 06</v>
          </cell>
          <cell r="B489" t="str">
            <v>Corpo BDCC 2,00 x 2,00 m alt. 1,00 a 2,50 m</v>
          </cell>
          <cell r="E489" t="str">
            <v>m</v>
          </cell>
        </row>
        <row r="490">
          <cell r="A490" t="str">
            <v>2 S 04 210 07</v>
          </cell>
          <cell r="B490" t="str">
            <v>Corpo BDCC 2,50 x 2,50 m alt. 1,00 a 2,50 m</v>
          </cell>
          <cell r="E490" t="str">
            <v>m</v>
          </cell>
        </row>
        <row r="491">
          <cell r="A491" t="str">
            <v>2 S 04 210 08</v>
          </cell>
          <cell r="B491" t="str">
            <v>Corpo BDCC 3,00 x 3,00 m alt. 1,00 a 2,50 m</v>
          </cell>
          <cell r="E491" t="str">
            <v>m</v>
          </cell>
        </row>
        <row r="492">
          <cell r="A492" t="str">
            <v>2 S 04 210 09</v>
          </cell>
          <cell r="B492" t="str">
            <v>Corpo BDCC 1,50 x 1,50 m alt. 2,50 a 5,00 m</v>
          </cell>
          <cell r="E492" t="str">
            <v>m</v>
          </cell>
        </row>
        <row r="493">
          <cell r="A493" t="str">
            <v>2 S 04 210 10</v>
          </cell>
          <cell r="B493" t="str">
            <v>Corpo BDCC 2,00 x 2,00 m alt. 2,50 a 5,00 m</v>
          </cell>
          <cell r="E493" t="str">
            <v>m</v>
          </cell>
        </row>
        <row r="494">
          <cell r="A494" t="str">
            <v>2 S 04 210 11</v>
          </cell>
          <cell r="B494" t="str">
            <v>Corpo BDCC 2,50 x 2,50 m alt. 2,50 a 5,00 m</v>
          </cell>
          <cell r="E494" t="str">
            <v>m</v>
          </cell>
        </row>
        <row r="495">
          <cell r="A495" t="str">
            <v>2 S 04 210 12</v>
          </cell>
          <cell r="B495" t="str">
            <v>Corpo BDCC 3,00 x 3,00 m alt. 2,50 a 5,00 m</v>
          </cell>
          <cell r="E495" t="str">
            <v>m</v>
          </cell>
        </row>
        <row r="496">
          <cell r="A496" t="str">
            <v>2 S 04 210 13</v>
          </cell>
          <cell r="B496" t="str">
            <v>Corpo BDCC 1,50 x 1,50 m alt. 5,00 a 7,50 m</v>
          </cell>
          <cell r="E496" t="str">
            <v>m</v>
          </cell>
        </row>
        <row r="497">
          <cell r="A497" t="str">
            <v>2 S 04 210 14</v>
          </cell>
          <cell r="B497" t="str">
            <v>Corpo BDCC 2,00 a 2,00 m alt. 5,00 a 7,50 m</v>
          </cell>
          <cell r="E497" t="str">
            <v>m</v>
          </cell>
        </row>
        <row r="498">
          <cell r="A498" t="str">
            <v>2 S 04 210 15</v>
          </cell>
          <cell r="B498" t="str">
            <v>Corpo BDCC 2,50 x 2,50 m alt. 5,00 a 7,50 m</v>
          </cell>
          <cell r="E498" t="str">
            <v>m</v>
          </cell>
        </row>
        <row r="499">
          <cell r="A499" t="str">
            <v>2 S 04 210 16</v>
          </cell>
          <cell r="B499" t="str">
            <v>Corpo BDCC 3,00 x 3,00 m alt. 5,00 a 7,50 m</v>
          </cell>
          <cell r="E499" t="str">
            <v>m</v>
          </cell>
        </row>
        <row r="500">
          <cell r="A500" t="str">
            <v>2 S 04 210 17</v>
          </cell>
          <cell r="B500" t="str">
            <v>Corpo BDCC 1,50 x 1,50 m alt. 7,50 a 10,00 m</v>
          </cell>
          <cell r="E500" t="str">
            <v>m</v>
          </cell>
        </row>
        <row r="501">
          <cell r="A501" t="str">
            <v>2 S 04 210 18</v>
          </cell>
          <cell r="B501" t="str">
            <v>Corpo BDCC 2,00 x 2,00 m alt. 7,50 a 10,00 m</v>
          </cell>
          <cell r="E501" t="str">
            <v>m</v>
          </cell>
        </row>
        <row r="502">
          <cell r="A502" t="str">
            <v>2 S 04 210 19</v>
          </cell>
          <cell r="B502" t="str">
            <v>Corpo BDCC 2,50 x 2,50 m alt. 7,50 a 10,00 m</v>
          </cell>
          <cell r="E502" t="str">
            <v>m</v>
          </cell>
        </row>
        <row r="503">
          <cell r="A503" t="str">
            <v>2 S 04 210 20</v>
          </cell>
          <cell r="B503" t="str">
            <v>Corpo BDCC 3,00 x 3,00 m alt. 7,50 a 10,00 m</v>
          </cell>
          <cell r="E503" t="str">
            <v>m</v>
          </cell>
        </row>
        <row r="504">
          <cell r="A504" t="str">
            <v>2 S 04 210 21</v>
          </cell>
          <cell r="B504" t="str">
            <v>Corpo BDCC 1,50 x 1,50 m alt. 10,00 a 12,50 m</v>
          </cell>
          <cell r="E504" t="str">
            <v>m</v>
          </cell>
        </row>
        <row r="505">
          <cell r="A505" t="str">
            <v>2 S 04 210 22</v>
          </cell>
          <cell r="B505" t="str">
            <v>Corpo BDCC 2,00 x 2,00 m alt. 10,00 a 12,50 m</v>
          </cell>
          <cell r="E505" t="str">
            <v>m</v>
          </cell>
        </row>
        <row r="506">
          <cell r="A506" t="str">
            <v>2 S 04 210 23</v>
          </cell>
          <cell r="B506" t="str">
            <v>Corpo BDCC 2,50 x 2,50 m alt. 10,00 a 12,50 m</v>
          </cell>
          <cell r="E506" t="str">
            <v>m</v>
          </cell>
        </row>
        <row r="507">
          <cell r="A507" t="str">
            <v>2 S 04 210 24</v>
          </cell>
          <cell r="B507" t="str">
            <v>Corpo BDCC 3,00 x 3,00 m alt. 10,00 a 12,50 m</v>
          </cell>
          <cell r="E507" t="str">
            <v>m</v>
          </cell>
        </row>
        <row r="508">
          <cell r="A508" t="str">
            <v>2 S 04 210 25</v>
          </cell>
          <cell r="B508" t="str">
            <v>Corpo BDCC 1,50 x 1,50 m alt. 12,50 a 15,00 m</v>
          </cell>
          <cell r="E508" t="str">
            <v>m</v>
          </cell>
        </row>
        <row r="509">
          <cell r="A509" t="str">
            <v>2 S 04 210 26</v>
          </cell>
          <cell r="B509" t="str">
            <v>Corpo BDCC 2,00 x 2,00 m alt. 12,50 a 15,00 m</v>
          </cell>
          <cell r="E509" t="str">
            <v>m</v>
          </cell>
        </row>
        <row r="510">
          <cell r="A510" t="str">
            <v>2 S 04 210 27</v>
          </cell>
          <cell r="B510" t="str">
            <v>Corpo BDCC 2,50 x 2,50 m alt. 12,50 a 15,00 m</v>
          </cell>
          <cell r="E510" t="str">
            <v>m</v>
          </cell>
        </row>
        <row r="511">
          <cell r="A511" t="str">
            <v>2 S 04 210 28</v>
          </cell>
          <cell r="B511" t="str">
            <v>Corpo BDCC 3,00 x 3,00 m alt. 12,50 a 15,00 m</v>
          </cell>
          <cell r="E511" t="str">
            <v>m</v>
          </cell>
        </row>
        <row r="512">
          <cell r="A512" t="str">
            <v>2 S 04 211 01</v>
          </cell>
          <cell r="B512" t="str">
            <v>Boca BDCC 1,50 x 1,50 m normal</v>
          </cell>
          <cell r="E512" t="str">
            <v>und</v>
          </cell>
        </row>
        <row r="513">
          <cell r="A513" t="str">
            <v>2 S 04 211 02</v>
          </cell>
          <cell r="B513" t="str">
            <v>Boca BDCC 2,00 x 2,00 m normal</v>
          </cell>
          <cell r="E513" t="str">
            <v>und</v>
          </cell>
        </row>
        <row r="514">
          <cell r="A514" t="str">
            <v>2 S 04 211 03</v>
          </cell>
          <cell r="B514" t="str">
            <v>Boca BDCC 2,50 x 2,50 m normal</v>
          </cell>
          <cell r="E514" t="str">
            <v>und</v>
          </cell>
        </row>
        <row r="515">
          <cell r="A515" t="str">
            <v>2 S 04 211 04</v>
          </cell>
          <cell r="B515" t="str">
            <v>Boca BDCC 3,00 x 3,00 m normal</v>
          </cell>
          <cell r="E515" t="str">
            <v>und</v>
          </cell>
        </row>
        <row r="516">
          <cell r="A516" t="str">
            <v>2 S 04 211 05</v>
          </cell>
          <cell r="B516" t="str">
            <v>Boca BDCC 1,50 x 1,50 m esc.=15</v>
          </cell>
          <cell r="E516" t="str">
            <v>und</v>
          </cell>
        </row>
        <row r="517">
          <cell r="A517" t="str">
            <v>2 S 04 211 06</v>
          </cell>
          <cell r="B517" t="str">
            <v>Boca BDCC 2,00 x 2,00 m esc=15</v>
          </cell>
          <cell r="E517" t="str">
            <v>und</v>
          </cell>
        </row>
        <row r="518">
          <cell r="A518" t="str">
            <v>2 S 04 211 07</v>
          </cell>
          <cell r="B518" t="str">
            <v>Boca BDCC 2,50 x 2,50 m esc=15</v>
          </cell>
          <cell r="E518" t="str">
            <v>und</v>
          </cell>
        </row>
        <row r="519">
          <cell r="A519" t="str">
            <v>2 S 04 211 08</v>
          </cell>
          <cell r="B519" t="str">
            <v>Boca BDCC 3,00 x 3,00 m esc=15</v>
          </cell>
          <cell r="E519" t="str">
            <v>und</v>
          </cell>
        </row>
        <row r="520">
          <cell r="A520" t="str">
            <v>2 S 04 211 09</v>
          </cell>
          <cell r="B520" t="str">
            <v>Boca BDCC 1,50 x 1,50 m - esc.=30</v>
          </cell>
          <cell r="E520" t="str">
            <v>und</v>
          </cell>
        </row>
        <row r="521">
          <cell r="A521" t="str">
            <v>2 S 04 211 10</v>
          </cell>
          <cell r="B521" t="str">
            <v>Boca BDCC 2,00 x 2,00 m esc=30</v>
          </cell>
          <cell r="E521" t="str">
            <v>und</v>
          </cell>
        </row>
        <row r="522">
          <cell r="A522" t="str">
            <v>2 S 04 211 11</v>
          </cell>
          <cell r="B522" t="str">
            <v>Boca BDCC 2,50 x 2,50 m esc.=30</v>
          </cell>
          <cell r="E522" t="str">
            <v>und</v>
          </cell>
        </row>
        <row r="523">
          <cell r="A523" t="str">
            <v>2 S 04 211 12</v>
          </cell>
          <cell r="B523" t="str">
            <v>Boca BDCC 3,00 x 3,00 m esc=30</v>
          </cell>
          <cell r="E523" t="str">
            <v>und</v>
          </cell>
        </row>
        <row r="524">
          <cell r="A524" t="str">
            <v>2 S 04 211 13</v>
          </cell>
          <cell r="B524" t="str">
            <v>Boca BDCC 1,50 x 1,50 m esc=45</v>
          </cell>
          <cell r="E524" t="str">
            <v>und</v>
          </cell>
        </row>
        <row r="525">
          <cell r="A525" t="str">
            <v>2 S 04 211 14</v>
          </cell>
          <cell r="B525" t="str">
            <v>Boca BDCC 2,00 x 2,00 m esc=45</v>
          </cell>
          <cell r="E525" t="str">
            <v>und</v>
          </cell>
        </row>
        <row r="526">
          <cell r="A526" t="str">
            <v>2 S 04 211 15</v>
          </cell>
          <cell r="B526" t="str">
            <v>Boca BDCC 2,50 x 2,50 m esc=45</v>
          </cell>
          <cell r="E526" t="str">
            <v>und</v>
          </cell>
        </row>
        <row r="527">
          <cell r="A527" t="str">
            <v>2 S 04 211 16</v>
          </cell>
          <cell r="B527" t="str">
            <v>Boca BDCC 3,00x3,00m - esc=45</v>
          </cell>
          <cell r="E527" t="str">
            <v>und</v>
          </cell>
        </row>
        <row r="528">
          <cell r="A528" t="str">
            <v>2 S 04 220 01</v>
          </cell>
          <cell r="B528" t="str">
            <v>Corpo BTCC 1,50 x 1,50 m alt. 0 a 1,00 m</v>
          </cell>
          <cell r="E528" t="str">
            <v>m</v>
          </cell>
        </row>
        <row r="529">
          <cell r="A529" t="str">
            <v>2 S 04 220 02</v>
          </cell>
          <cell r="B529" t="str">
            <v>Corpo BTCC 2,00 x 2,00 m alt. 0 a 1,00 m</v>
          </cell>
          <cell r="E529" t="str">
            <v>m</v>
          </cell>
        </row>
        <row r="530">
          <cell r="A530" t="str">
            <v>2 S 04 220 03</v>
          </cell>
          <cell r="B530" t="str">
            <v>Corpo BTCC 2,50 x 2,50 m alt. 0 a 1,00 m</v>
          </cell>
          <cell r="E530" t="str">
            <v>m</v>
          </cell>
        </row>
        <row r="531">
          <cell r="A531" t="str">
            <v>2 S 04 220 04</v>
          </cell>
          <cell r="B531" t="str">
            <v>Corpo BTCC 3,00 x 3,00 m alt. 0 a 1,00 m</v>
          </cell>
          <cell r="E531" t="str">
            <v>m</v>
          </cell>
        </row>
        <row r="532">
          <cell r="A532" t="str">
            <v>2 S 04 220 05</v>
          </cell>
          <cell r="B532" t="str">
            <v>Corpo BTCC 1,50 x 1,50 m alt. 1,00 a 2,50 m</v>
          </cell>
          <cell r="E532" t="str">
            <v>m</v>
          </cell>
        </row>
        <row r="533">
          <cell r="A533" t="str">
            <v>2 S 04 220 06</v>
          </cell>
          <cell r="B533" t="str">
            <v>Corpo BTCC 2,00 x 2,00 m alt. 1,00 a 2,50 m</v>
          </cell>
          <cell r="E533" t="str">
            <v>m</v>
          </cell>
        </row>
        <row r="534">
          <cell r="A534" t="str">
            <v>2 S 04 220 07</v>
          </cell>
          <cell r="B534" t="str">
            <v>Corpo BTCC 2,50 a 2,50 m alt. 1,00 a 2,50 m</v>
          </cell>
          <cell r="E534" t="str">
            <v>m</v>
          </cell>
        </row>
        <row r="535">
          <cell r="A535" t="str">
            <v>2 S 04 220 08</v>
          </cell>
          <cell r="B535" t="str">
            <v>Corpo BTCC 3,00 x 3,00 m alt. 1,00 a 2,50 m</v>
          </cell>
          <cell r="E535" t="str">
            <v>m</v>
          </cell>
        </row>
        <row r="536">
          <cell r="A536" t="str">
            <v>2 S 04 220 09</v>
          </cell>
          <cell r="B536" t="str">
            <v>Corpo BTCC 1,50 x 1,50 m alt. 2,50 a 5,00 m</v>
          </cell>
          <cell r="E536" t="str">
            <v>m</v>
          </cell>
        </row>
        <row r="537">
          <cell r="A537" t="str">
            <v>2 S 04 220 10</v>
          </cell>
          <cell r="B537" t="str">
            <v>Corpo BTCC 2,00 x 2,00 m alt. 2,50 a 5,00 m</v>
          </cell>
          <cell r="E537" t="str">
            <v>m</v>
          </cell>
        </row>
        <row r="538">
          <cell r="A538" t="str">
            <v>2 S 04 220 11</v>
          </cell>
          <cell r="B538" t="str">
            <v>Corpo BTCC 2,50 x 2,50 m alt. 2,50 a 5,00 m</v>
          </cell>
          <cell r="E538" t="str">
            <v>m</v>
          </cell>
        </row>
        <row r="539">
          <cell r="A539" t="str">
            <v>2 S 04 220 12</v>
          </cell>
          <cell r="B539" t="str">
            <v>Corpo BTCC 3,00 x 3,00 m alt. 2,50 a 5,00 m</v>
          </cell>
          <cell r="E539" t="str">
            <v>m</v>
          </cell>
        </row>
        <row r="540">
          <cell r="A540" t="str">
            <v>2 S 04 220 13</v>
          </cell>
          <cell r="B540" t="str">
            <v>Corpo BTCC 1,50 x 1,50 m alt. 5,00 a 7,50 m</v>
          </cell>
          <cell r="E540" t="str">
            <v>m</v>
          </cell>
        </row>
        <row r="541">
          <cell r="A541" t="str">
            <v>2 S 04 220 14</v>
          </cell>
          <cell r="B541" t="str">
            <v>Corpo BTCC 2,00 x 2,00 m alt. 5,00 a 7,50 m</v>
          </cell>
          <cell r="E541" t="str">
            <v>m</v>
          </cell>
        </row>
        <row r="542">
          <cell r="A542" t="str">
            <v>2 S 04 220 15</v>
          </cell>
          <cell r="B542" t="str">
            <v>Corpo BTCC 2,50 x 2,50 m alt. 5,00 a 7,50 m</v>
          </cell>
          <cell r="E542" t="str">
            <v>m</v>
          </cell>
        </row>
        <row r="543">
          <cell r="A543" t="str">
            <v>2 S 04 220 16</v>
          </cell>
          <cell r="B543" t="str">
            <v>Corpo BTCC 3,00 x 3,00 m alt. 5,00 a 7,50 m</v>
          </cell>
          <cell r="E543" t="str">
            <v>m</v>
          </cell>
        </row>
        <row r="544">
          <cell r="A544" t="str">
            <v>2 S 04 220 17</v>
          </cell>
          <cell r="B544" t="str">
            <v>Corpo BTCC 1,50 x 1,50 m alt. 7,50 a 10,00 m</v>
          </cell>
          <cell r="E544" t="str">
            <v>m</v>
          </cell>
        </row>
        <row r="545">
          <cell r="A545" t="str">
            <v>2 S 04 220 18</v>
          </cell>
          <cell r="B545" t="str">
            <v>Corpo BTCC 2,00 x 2,00 m alt. 7,50 m a 10,00 m</v>
          </cell>
          <cell r="E545" t="str">
            <v>m</v>
          </cell>
        </row>
        <row r="546">
          <cell r="A546" t="str">
            <v>2 S 04 220 19</v>
          </cell>
          <cell r="B546" t="str">
            <v>Corpo BTCC 2,50 x 2,50 m alt. 7,50 a 10,00 m</v>
          </cell>
          <cell r="E546" t="str">
            <v>m</v>
          </cell>
        </row>
        <row r="547">
          <cell r="A547" t="str">
            <v>2 S 04 220 20</v>
          </cell>
          <cell r="B547" t="str">
            <v>Corpo BTCC 3,00 x 3,00 m alt 7,50 a 10,00 m</v>
          </cell>
          <cell r="E547" t="str">
            <v>m</v>
          </cell>
        </row>
        <row r="548">
          <cell r="A548" t="str">
            <v>2 S 04 220 21</v>
          </cell>
          <cell r="B548" t="str">
            <v>Corpo BTCC 1,50 x 1,50 m alt. 10,00 a 12,50 m</v>
          </cell>
          <cell r="E548" t="str">
            <v>m</v>
          </cell>
        </row>
        <row r="549">
          <cell r="A549" t="str">
            <v>2 S 04 220 22</v>
          </cell>
          <cell r="B549" t="str">
            <v>Corpo BTCC 2,00 x 2,00 m alt. 10,00 a 12,50 m</v>
          </cell>
          <cell r="E549" t="str">
            <v>m</v>
          </cell>
        </row>
        <row r="550">
          <cell r="A550" t="str">
            <v>2 S 04 220 23</v>
          </cell>
          <cell r="B550" t="str">
            <v>Corpo BTCC 2,50 x 2,50 m alt. 10,00 a 12,50 m</v>
          </cell>
          <cell r="E550" t="str">
            <v>m</v>
          </cell>
        </row>
        <row r="551">
          <cell r="A551" t="str">
            <v>2 S 04 220 24</v>
          </cell>
          <cell r="B551" t="str">
            <v>Corpo BTCC 3,00 x 3,00 m alt. 10,00 a 12,50 m</v>
          </cell>
          <cell r="E551" t="str">
            <v>m</v>
          </cell>
        </row>
        <row r="552">
          <cell r="A552" t="str">
            <v>2 S 04 220 25</v>
          </cell>
          <cell r="B552" t="str">
            <v>Corpo BTCC 1,50 x 1,50 m alt. 12,50 a 15,00 m</v>
          </cell>
          <cell r="E552" t="str">
            <v>m</v>
          </cell>
        </row>
        <row r="553">
          <cell r="A553" t="str">
            <v>2 S 04 220 26</v>
          </cell>
          <cell r="B553" t="str">
            <v>Corpo BTCC 2,00 x 2,00 m alt. 12,50 a 15,00 m</v>
          </cell>
          <cell r="E553" t="str">
            <v>m</v>
          </cell>
        </row>
        <row r="554">
          <cell r="A554" t="str">
            <v>2 S 04 220 27</v>
          </cell>
          <cell r="B554" t="str">
            <v>Corpo BTCC 2,50 x 2,50 m alt. 12,50 a 15,00 m</v>
          </cell>
          <cell r="E554" t="str">
            <v>m</v>
          </cell>
        </row>
        <row r="555">
          <cell r="A555" t="str">
            <v>2 S 04 220 28</v>
          </cell>
          <cell r="B555" t="str">
            <v>Corpo BTCC 3,00 x 3,00 m alt. 12,50 a 15,00 m</v>
          </cell>
          <cell r="E555" t="str">
            <v>m</v>
          </cell>
        </row>
        <row r="556">
          <cell r="A556" t="str">
            <v>2 S 04 221 01</v>
          </cell>
          <cell r="B556" t="str">
            <v>Boca BTCC 1,50 x 1,50 m normal</v>
          </cell>
          <cell r="E556" t="str">
            <v>und</v>
          </cell>
        </row>
        <row r="557">
          <cell r="A557" t="str">
            <v>2 S 04 221 02</v>
          </cell>
          <cell r="B557" t="str">
            <v>Boca BTCC 2,00 x 2,00 m normal</v>
          </cell>
          <cell r="E557" t="str">
            <v>und</v>
          </cell>
        </row>
        <row r="558">
          <cell r="A558" t="str">
            <v>2 S 04 221 03</v>
          </cell>
          <cell r="B558" t="str">
            <v>Boca BTCC 2,50 x 2,50 m normal</v>
          </cell>
          <cell r="E558" t="str">
            <v>und</v>
          </cell>
        </row>
        <row r="559">
          <cell r="A559" t="str">
            <v>2 S 04 221 04</v>
          </cell>
          <cell r="B559" t="str">
            <v>Boca BTCC 3,00 x 3,00 m normal</v>
          </cell>
          <cell r="E559" t="str">
            <v>und</v>
          </cell>
        </row>
        <row r="560">
          <cell r="A560" t="str">
            <v>2 S 04 221 05</v>
          </cell>
          <cell r="B560" t="str">
            <v>Boca BTCC 1,50 x 1,50 m esc=15</v>
          </cell>
          <cell r="E560" t="str">
            <v>und</v>
          </cell>
        </row>
        <row r="561">
          <cell r="A561" t="str">
            <v>2 S 04 221 06</v>
          </cell>
          <cell r="B561" t="str">
            <v>Boca BTCC 2,00 x 2,00 m esc=15</v>
          </cell>
          <cell r="E561" t="str">
            <v>und</v>
          </cell>
        </row>
        <row r="562">
          <cell r="A562" t="str">
            <v>2 S 04 221 07</v>
          </cell>
          <cell r="B562" t="str">
            <v>Boca BTCC 2,50 x 2,50 m esc=15</v>
          </cell>
          <cell r="E562" t="str">
            <v>und</v>
          </cell>
        </row>
        <row r="563">
          <cell r="A563" t="str">
            <v>2 S 04 221 08</v>
          </cell>
          <cell r="B563" t="str">
            <v>Boca BTCC 3,00 x 3,00 m esc=15</v>
          </cell>
          <cell r="E563" t="str">
            <v>und</v>
          </cell>
        </row>
        <row r="564">
          <cell r="A564" t="str">
            <v>2 S 04 221 09</v>
          </cell>
          <cell r="B564" t="str">
            <v>Boca BTCC 1,50 x 1,50 m esc=30</v>
          </cell>
          <cell r="E564" t="str">
            <v>und</v>
          </cell>
        </row>
        <row r="565">
          <cell r="A565" t="str">
            <v>2 S 04 221 10</v>
          </cell>
          <cell r="B565" t="str">
            <v>Boca BTCC 2,00 x 2,00 m exc.=30</v>
          </cell>
          <cell r="E565" t="str">
            <v>und</v>
          </cell>
        </row>
        <row r="566">
          <cell r="A566" t="str">
            <v>2 S 04 221 11</v>
          </cell>
          <cell r="B566" t="str">
            <v>Boca BTCC 2,50 x 2,50 m esc=30</v>
          </cell>
          <cell r="E566" t="str">
            <v>und</v>
          </cell>
        </row>
        <row r="567">
          <cell r="A567" t="str">
            <v>2 S 04 221 12</v>
          </cell>
          <cell r="B567" t="str">
            <v>Boca BTCC 3,00 x 3,00 m esc=30</v>
          </cell>
          <cell r="E567" t="str">
            <v>und</v>
          </cell>
        </row>
        <row r="568">
          <cell r="A568" t="str">
            <v>2 S 04 221 13</v>
          </cell>
          <cell r="B568" t="str">
            <v>Boca BTCC 1,50 x 1,50 m esc.=45</v>
          </cell>
          <cell r="E568" t="str">
            <v>und</v>
          </cell>
        </row>
        <row r="569">
          <cell r="A569" t="str">
            <v>2 S 04 221 14</v>
          </cell>
          <cell r="B569" t="str">
            <v>Boca BTCC 2,00 x 2,00 m esc=45</v>
          </cell>
          <cell r="E569" t="str">
            <v>und</v>
          </cell>
        </row>
        <row r="570">
          <cell r="A570" t="str">
            <v>2 S 04 221 15</v>
          </cell>
          <cell r="B570" t="str">
            <v>Boca BTCC 2,50 x 2,50 m esc=45</v>
          </cell>
          <cell r="E570" t="str">
            <v>und</v>
          </cell>
        </row>
        <row r="571">
          <cell r="A571" t="str">
            <v>2 S 04 221 16</v>
          </cell>
          <cell r="B571" t="str">
            <v>Boca BTCC 3,00 x 3,00 m esc=45</v>
          </cell>
          <cell r="E571" t="str">
            <v>und</v>
          </cell>
        </row>
        <row r="572">
          <cell r="A572" t="str">
            <v>2 S 04 300 16</v>
          </cell>
          <cell r="B572" t="str">
            <v>Bueiro met. chapas múltiplas D=1,60 m galv.</v>
          </cell>
          <cell r="E572" t="str">
            <v>m</v>
          </cell>
        </row>
        <row r="573">
          <cell r="A573" t="str">
            <v>2 S 04 300 20</v>
          </cell>
          <cell r="B573" t="str">
            <v>Bueiro met.chapas múltiplas D=2,00 m galv.</v>
          </cell>
          <cell r="E573" t="str">
            <v>m</v>
          </cell>
        </row>
        <row r="574">
          <cell r="A574" t="str">
            <v>2 S 04 301 16</v>
          </cell>
          <cell r="B574" t="str">
            <v>Bueiro met. chapas múltiplas D=1,60 m rev. epoxy</v>
          </cell>
          <cell r="E574" t="str">
            <v>m</v>
          </cell>
        </row>
        <row r="575">
          <cell r="A575" t="str">
            <v>2 S 04 301 20</v>
          </cell>
          <cell r="B575" t="str">
            <v>Bueiro met. chapa múltipla D=2,00 m rev. epoxy</v>
          </cell>
          <cell r="E575" t="str">
            <v>m</v>
          </cell>
        </row>
        <row r="576">
          <cell r="A576" t="str">
            <v>2 S 04 310 16</v>
          </cell>
          <cell r="B576" t="str">
            <v>Bueiro met.s/ interrupção tráf. D=1,60m galv.</v>
          </cell>
          <cell r="E576" t="str">
            <v>m</v>
          </cell>
        </row>
        <row r="577">
          <cell r="A577" t="str">
            <v>2 S 04 310 20</v>
          </cell>
          <cell r="B577" t="str">
            <v>Bueiro met.s/ interrupção tráf. D=2,00m galv.</v>
          </cell>
          <cell r="E577" t="str">
            <v>m</v>
          </cell>
        </row>
        <row r="578">
          <cell r="A578" t="str">
            <v>2 S 04 311 16</v>
          </cell>
          <cell r="B578" t="str">
            <v>Bueiro met.s/interrupção tráf.D=1,60 m rev.epoxy</v>
          </cell>
          <cell r="E578" t="str">
            <v>m</v>
          </cell>
        </row>
        <row r="579">
          <cell r="A579" t="str">
            <v>2 S 04 311 20</v>
          </cell>
          <cell r="B579" t="str">
            <v>Bueiro met.s/interrupção traf.D=2,00 m rev.epoxy</v>
          </cell>
          <cell r="E579" t="str">
            <v>m</v>
          </cell>
        </row>
        <row r="580">
          <cell r="A580" t="str">
            <v>2 S 04 400 01</v>
          </cell>
          <cell r="B580" t="str">
            <v>Valeta prot.cortes c/revest. vegetal - VPC 01</v>
          </cell>
          <cell r="E580" t="str">
            <v>m</v>
          </cell>
        </row>
        <row r="581">
          <cell r="A581" t="str">
            <v>2 S 04 400 02</v>
          </cell>
          <cell r="B581" t="str">
            <v>Valeta prot.cortes c/revest. vegetal - VPC 02</v>
          </cell>
          <cell r="E581" t="str">
            <v>m</v>
          </cell>
        </row>
        <row r="582">
          <cell r="A582" t="str">
            <v>2 S 04 400 03</v>
          </cell>
          <cell r="B582" t="str">
            <v>Valeta prot.cortes c/revest.concreto - VPC 03</v>
          </cell>
          <cell r="E582" t="str">
            <v>m</v>
          </cell>
        </row>
        <row r="583">
          <cell r="A583" t="str">
            <v>2 S 04 400 04</v>
          </cell>
          <cell r="B583" t="str">
            <v>Valeta prot.cortes c/revest.concreto - VPC 04</v>
          </cell>
          <cell r="E583" t="str">
            <v>m</v>
          </cell>
        </row>
        <row r="584">
          <cell r="A584" t="str">
            <v>2 S 04 401 01</v>
          </cell>
          <cell r="B584" t="str">
            <v>Valeta prot.aterros c/revest. vegetal - VPA 01</v>
          </cell>
          <cell r="E584" t="str">
            <v>m</v>
          </cell>
        </row>
        <row r="585">
          <cell r="A585" t="str">
            <v>2 S 04 401 02</v>
          </cell>
          <cell r="B585" t="str">
            <v>Valeta prot.aterros c/revest. vegetal - VPA 02</v>
          </cell>
          <cell r="E585" t="str">
            <v>m</v>
          </cell>
        </row>
        <row r="586">
          <cell r="A586" t="str">
            <v>2 S 04 401 03</v>
          </cell>
          <cell r="B586" t="str">
            <v>Valeta prot.aterro c/revest. concreto - VPA 03</v>
          </cell>
          <cell r="E586" t="str">
            <v>m</v>
          </cell>
        </row>
        <row r="587">
          <cell r="A587" t="str">
            <v>2 S 04 401 04</v>
          </cell>
          <cell r="B587" t="str">
            <v>Valeta prot.aterro c/revest. concreto - VPA 04</v>
          </cell>
          <cell r="E587" t="str">
            <v>m</v>
          </cell>
        </row>
        <row r="588">
          <cell r="A588" t="str">
            <v>2 S 04 401 05</v>
          </cell>
          <cell r="B588" t="str">
            <v>Valeta prot.corte/aterro s/rev. - VPC 05/VPA 05</v>
          </cell>
          <cell r="E588" t="str">
            <v>m</v>
          </cell>
        </row>
        <row r="589">
          <cell r="A589" t="str">
            <v>2 S 04 401 06</v>
          </cell>
          <cell r="B589" t="str">
            <v>Valeta prot.corte/aterro s/rev. - VPC 06/VPA 06</v>
          </cell>
          <cell r="E589" t="str">
            <v>m</v>
          </cell>
        </row>
        <row r="590">
          <cell r="A590" t="str">
            <v>2 S 04 500 01</v>
          </cell>
          <cell r="B590" t="str">
            <v>Dreno longitudinal prof. p/corte em solo - DPS 01</v>
          </cell>
          <cell r="E590" t="str">
            <v>m</v>
          </cell>
        </row>
        <row r="591">
          <cell r="A591" t="str">
            <v>2 S 04 500 02</v>
          </cell>
          <cell r="B591" t="str">
            <v>Dreno longitudinal prof. p/corte em solo - DPS 02</v>
          </cell>
          <cell r="E591" t="str">
            <v>m</v>
          </cell>
        </row>
        <row r="592">
          <cell r="A592" t="str">
            <v>2 S 04 500 03</v>
          </cell>
          <cell r="B592" t="str">
            <v>Dreno longitudinal prof. p/corte em solo - DPS 03</v>
          </cell>
          <cell r="E592" t="str">
            <v>m</v>
          </cell>
        </row>
        <row r="593">
          <cell r="A593" t="str">
            <v>2 S 04 500 04</v>
          </cell>
          <cell r="B593" t="str">
            <v>Dreno longitudinal prof. p/corte em solo - DPS 04</v>
          </cell>
          <cell r="E593" t="str">
            <v>m</v>
          </cell>
        </row>
        <row r="594">
          <cell r="A594" t="str">
            <v>2 S 04 500 05</v>
          </cell>
          <cell r="B594" t="str">
            <v>Dreno longitudinal prof. p/corte em solo - DPS 05</v>
          </cell>
          <cell r="E594" t="str">
            <v>m</v>
          </cell>
        </row>
        <row r="595">
          <cell r="A595" t="str">
            <v>2 S 04 500 06</v>
          </cell>
          <cell r="B595" t="str">
            <v>Dreno longitudinal prof. p/corte em solo - DPS 06</v>
          </cell>
          <cell r="E595" t="str">
            <v>m</v>
          </cell>
        </row>
        <row r="596">
          <cell r="A596" t="str">
            <v>2 S 04 500 07</v>
          </cell>
          <cell r="B596" t="str">
            <v>Dreno longitudinal prof. p/corte em solo - DPS 07</v>
          </cell>
          <cell r="E596" t="str">
            <v>m</v>
          </cell>
        </row>
        <row r="597">
          <cell r="A597" t="str">
            <v>2 S 04 500 08</v>
          </cell>
          <cell r="B597" t="str">
            <v>Dreno longitudinal prof. p/corte em solo - DPS 08</v>
          </cell>
          <cell r="E597" t="str">
            <v>m</v>
          </cell>
        </row>
        <row r="598">
          <cell r="A598" t="str">
            <v>2 S 04 501 01</v>
          </cell>
          <cell r="B598" t="str">
            <v>Dreno longitudinal prof. p/corte em rocha - DPR 01</v>
          </cell>
          <cell r="E598" t="str">
            <v>m</v>
          </cell>
        </row>
        <row r="599">
          <cell r="A599" t="str">
            <v>2 S 04 501 02</v>
          </cell>
          <cell r="B599" t="str">
            <v>Dreno longitudinal prof. p/corte em rocha - DPR 02</v>
          </cell>
          <cell r="E599" t="str">
            <v>m</v>
          </cell>
        </row>
        <row r="600">
          <cell r="A600" t="str">
            <v>2 S 04 501 03</v>
          </cell>
          <cell r="B600" t="str">
            <v>Dreno longitudinal prof. p/corte em rocha - DPR 03</v>
          </cell>
          <cell r="E600" t="str">
            <v>m</v>
          </cell>
        </row>
        <row r="601">
          <cell r="A601" t="str">
            <v>2 S 04 501 04</v>
          </cell>
          <cell r="B601" t="str">
            <v>Dreno longitudinal prof. p/corte em rocha - DPR 04</v>
          </cell>
          <cell r="E601" t="str">
            <v>m</v>
          </cell>
        </row>
        <row r="602">
          <cell r="A602" t="str">
            <v>2 S 04 501 05</v>
          </cell>
          <cell r="B602" t="str">
            <v>Dreno longitudinal prof. p/corte em rocha - DPR 05</v>
          </cell>
          <cell r="E602" t="str">
            <v>m</v>
          </cell>
        </row>
        <row r="603">
          <cell r="A603" t="str">
            <v>2 S 04 502 01</v>
          </cell>
          <cell r="B603" t="str">
            <v>Boca saída p/dreno longitudinal prof. BSD 01</v>
          </cell>
          <cell r="E603" t="str">
            <v>und</v>
          </cell>
        </row>
        <row r="604">
          <cell r="A604" t="str">
            <v>2 S 04 502 02</v>
          </cell>
          <cell r="B604" t="str">
            <v>Boca saída p/dreno longitudinal prof. BSD 02</v>
          </cell>
          <cell r="E604" t="str">
            <v>und</v>
          </cell>
        </row>
        <row r="605">
          <cell r="A605" t="str">
            <v>2 S 04 510 01</v>
          </cell>
          <cell r="B605" t="str">
            <v>Dreno sub-superficial - DSS 01</v>
          </cell>
          <cell r="E605" t="str">
            <v>m</v>
          </cell>
        </row>
        <row r="606">
          <cell r="A606" t="str">
            <v>2 S 04 510 02</v>
          </cell>
          <cell r="B606" t="str">
            <v>Dreno sub-superficial - DSS 02</v>
          </cell>
          <cell r="E606" t="str">
            <v>m</v>
          </cell>
        </row>
        <row r="607">
          <cell r="A607" t="str">
            <v>2 S 04 510 03</v>
          </cell>
          <cell r="B607" t="str">
            <v>Dreno sub-superficial - DSS 03</v>
          </cell>
          <cell r="E607" t="str">
            <v>m</v>
          </cell>
        </row>
        <row r="608">
          <cell r="A608" t="str">
            <v>2 S 04 510 04</v>
          </cell>
          <cell r="B608" t="str">
            <v>Dreno sub-superficial - DSS 04</v>
          </cell>
          <cell r="E608" t="str">
            <v>m</v>
          </cell>
        </row>
        <row r="609">
          <cell r="A609" t="str">
            <v>2 S 04 511 01</v>
          </cell>
          <cell r="B609" t="str">
            <v>Boca saída p/dreno sub-superficial - BSD 03</v>
          </cell>
          <cell r="E609" t="str">
            <v>und</v>
          </cell>
        </row>
        <row r="610">
          <cell r="A610" t="str">
            <v>2 S 04 520 01</v>
          </cell>
          <cell r="B610" t="str">
            <v>Dreno sub-horizontal - DSH 01</v>
          </cell>
          <cell r="E610" t="str">
            <v>m</v>
          </cell>
        </row>
        <row r="611">
          <cell r="A611" t="str">
            <v>2 S 04 521 01</v>
          </cell>
          <cell r="B611" t="str">
            <v>Boca saída p/dreno sub-horizontal - BSD 04</v>
          </cell>
          <cell r="E611" t="str">
            <v>und</v>
          </cell>
        </row>
        <row r="612">
          <cell r="A612" t="str">
            <v>2 S 04 900 01</v>
          </cell>
          <cell r="B612" t="str">
            <v>Sarjeta triangular de concreto - STC 01</v>
          </cell>
          <cell r="E612" t="str">
            <v>m</v>
          </cell>
        </row>
        <row r="613">
          <cell r="A613" t="str">
            <v>2 S 04 900 02</v>
          </cell>
          <cell r="B613" t="str">
            <v>Sarjeta triangular de concreto - STC 02</v>
          </cell>
          <cell r="E613" t="str">
            <v>m</v>
          </cell>
        </row>
        <row r="614">
          <cell r="A614" t="str">
            <v>2 S 04 900 03</v>
          </cell>
          <cell r="B614" t="str">
            <v>Sarjeta triangular de concreto - STC 03</v>
          </cell>
          <cell r="E614" t="str">
            <v>m</v>
          </cell>
        </row>
        <row r="615">
          <cell r="A615" t="str">
            <v>2 S 04 900 04</v>
          </cell>
          <cell r="B615" t="str">
            <v>Sarjeta triangular de concreto - STC 04</v>
          </cell>
          <cell r="E615" t="str">
            <v>m</v>
          </cell>
        </row>
        <row r="616">
          <cell r="A616" t="str">
            <v>2 S 04 900 05</v>
          </cell>
          <cell r="B616" t="str">
            <v>Sarjeta triangular de concreto - STC 05</v>
          </cell>
          <cell r="E616" t="str">
            <v>m</v>
          </cell>
        </row>
        <row r="617">
          <cell r="A617" t="str">
            <v>2 S 04 900 06</v>
          </cell>
          <cell r="B617" t="str">
            <v>Sarjeta triangular de concreto - STC 06</v>
          </cell>
          <cell r="E617" t="str">
            <v>m</v>
          </cell>
        </row>
        <row r="618">
          <cell r="A618" t="str">
            <v>2 S 04 900 07</v>
          </cell>
          <cell r="B618" t="str">
            <v>Sarjeta triangular de concreto - STC 07</v>
          </cell>
          <cell r="E618" t="str">
            <v>m</v>
          </cell>
        </row>
        <row r="619">
          <cell r="A619" t="str">
            <v>2 S 04 900 08</v>
          </cell>
          <cell r="B619" t="str">
            <v>Sarjeta triangular de concreto - STC 08</v>
          </cell>
          <cell r="E619" t="str">
            <v>m</v>
          </cell>
        </row>
        <row r="620">
          <cell r="A620" t="str">
            <v>2 S 04 900 21</v>
          </cell>
          <cell r="B620" t="str">
            <v>Sarjeta canteiro central concreto - SCC 01</v>
          </cell>
          <cell r="E620" t="str">
            <v>m</v>
          </cell>
        </row>
        <row r="621">
          <cell r="A621" t="str">
            <v>2 S 04 900 22</v>
          </cell>
          <cell r="B621" t="str">
            <v>Sarjeta canteiro central concreto - SCC 02</v>
          </cell>
          <cell r="E621" t="str">
            <v>m</v>
          </cell>
        </row>
        <row r="622">
          <cell r="A622" t="str">
            <v>2 S 04 900 31</v>
          </cell>
          <cell r="B622" t="str">
            <v>Sarjeta triangular de grama - STG 01</v>
          </cell>
          <cell r="E622" t="str">
            <v>m</v>
          </cell>
        </row>
        <row r="623">
          <cell r="A623" t="str">
            <v>2 S 04 900 32</v>
          </cell>
          <cell r="B623" t="str">
            <v>Sarjeta triangular de grama - STG 02</v>
          </cell>
          <cell r="E623" t="str">
            <v>m</v>
          </cell>
        </row>
        <row r="624">
          <cell r="A624" t="str">
            <v>2 S 04 900 33</v>
          </cell>
          <cell r="B624" t="str">
            <v>Sarjeta triangular de grama - STG 03</v>
          </cell>
          <cell r="E624" t="str">
            <v>m</v>
          </cell>
        </row>
        <row r="625">
          <cell r="A625" t="str">
            <v>2 S 04 900 34</v>
          </cell>
          <cell r="B625" t="str">
            <v>Sarjeta triangular de grama - STG 04</v>
          </cell>
          <cell r="E625" t="str">
            <v>m</v>
          </cell>
        </row>
        <row r="626">
          <cell r="A626" t="str">
            <v>2 S 04 900 41</v>
          </cell>
          <cell r="B626" t="str">
            <v>Sarjeta triangular não revestida - STT 01</v>
          </cell>
          <cell r="E626" t="str">
            <v>m</v>
          </cell>
        </row>
        <row r="627">
          <cell r="A627" t="str">
            <v>2 S 04 900 42</v>
          </cell>
          <cell r="B627" t="str">
            <v>Sarjeta triangular não revestida - STT 02</v>
          </cell>
          <cell r="E627" t="str">
            <v>m</v>
          </cell>
        </row>
        <row r="628">
          <cell r="A628" t="str">
            <v>2 S 04 900 43</v>
          </cell>
          <cell r="B628" t="str">
            <v>Sarjeta triangular não revestida - STT 03</v>
          </cell>
          <cell r="E628" t="str">
            <v>m</v>
          </cell>
        </row>
        <row r="629">
          <cell r="A629" t="str">
            <v>2 S 04 900 44</v>
          </cell>
          <cell r="B629" t="str">
            <v>Sarjeta triangular não revestida - STT 04</v>
          </cell>
          <cell r="E629" t="str">
            <v>m</v>
          </cell>
        </row>
        <row r="630">
          <cell r="A630" t="str">
            <v>2 S 04 901 01</v>
          </cell>
          <cell r="B630" t="str">
            <v>Sarjeta trapezoidal de concreto - SZC 01</v>
          </cell>
          <cell r="E630" t="str">
            <v>m</v>
          </cell>
        </row>
        <row r="631">
          <cell r="A631" t="str">
            <v>2 S 04 901 02</v>
          </cell>
          <cell r="B631" t="str">
            <v>Sarjeta trapezoidal de concreto - SZC 02</v>
          </cell>
          <cell r="E631" t="str">
            <v>m</v>
          </cell>
        </row>
        <row r="632">
          <cell r="A632" t="str">
            <v>2 S 04 901 21</v>
          </cell>
          <cell r="B632" t="str">
            <v>Sarjeta de canteiro central de concreto - SCC 03</v>
          </cell>
          <cell r="E632" t="str">
            <v>m</v>
          </cell>
        </row>
        <row r="633">
          <cell r="A633" t="str">
            <v>2 S 04 901 22</v>
          </cell>
          <cell r="B633" t="str">
            <v>Sarjeta de canteiro central de cocnreto - SCC 04</v>
          </cell>
          <cell r="E633" t="str">
            <v>m</v>
          </cell>
        </row>
        <row r="634">
          <cell r="A634" t="str">
            <v>2 S 04 901 31</v>
          </cell>
          <cell r="B634" t="str">
            <v>Sarjeta trapezoidal de grama - SZG 01</v>
          </cell>
          <cell r="E634" t="str">
            <v>m</v>
          </cell>
        </row>
        <row r="635">
          <cell r="A635" t="str">
            <v>2 S 04 901 32</v>
          </cell>
          <cell r="B635" t="str">
            <v>Sarjeta trapezoidal de grama - SZG 02</v>
          </cell>
          <cell r="E635" t="str">
            <v>m</v>
          </cell>
        </row>
        <row r="636">
          <cell r="A636" t="str">
            <v>2 S 04 901 41</v>
          </cell>
          <cell r="B636" t="str">
            <v>Sarjeta trapezoidal não revestida - SZT 01</v>
          </cell>
          <cell r="E636" t="str">
            <v>m</v>
          </cell>
        </row>
        <row r="637">
          <cell r="A637" t="str">
            <v>2 S 04 901 42</v>
          </cell>
          <cell r="B637" t="str">
            <v>Sarjeta trapezoidal não revestida - SZT 02</v>
          </cell>
          <cell r="E637" t="str">
            <v>m</v>
          </cell>
        </row>
        <row r="638">
          <cell r="A638" t="str">
            <v>2 S 04 910 01</v>
          </cell>
          <cell r="B638" t="str">
            <v>Meio fio de concreto - MFC 01</v>
          </cell>
          <cell r="E638" t="str">
            <v>m</v>
          </cell>
        </row>
        <row r="639">
          <cell r="A639" t="str">
            <v>2 S 04 910 02</v>
          </cell>
          <cell r="B639" t="str">
            <v>Meio fio de concreto - MFC 02</v>
          </cell>
          <cell r="E639" t="str">
            <v>m</v>
          </cell>
        </row>
        <row r="640">
          <cell r="A640" t="str">
            <v>2 S 04 910 03</v>
          </cell>
          <cell r="B640" t="str">
            <v>Meio fio de concreto - MFC 03</v>
          </cell>
          <cell r="E640" t="str">
            <v>m</v>
          </cell>
        </row>
        <row r="641">
          <cell r="A641" t="str">
            <v>2 S 04 910 04</v>
          </cell>
          <cell r="B641" t="str">
            <v>Meio fio de concreto - MFC 04</v>
          </cell>
          <cell r="E641" t="str">
            <v>m</v>
          </cell>
        </row>
        <row r="642">
          <cell r="A642" t="str">
            <v>2 S 04 910 05</v>
          </cell>
          <cell r="B642" t="str">
            <v>Meio fio de concreto - MFC 05</v>
          </cell>
          <cell r="E642" t="str">
            <v>m</v>
          </cell>
        </row>
        <row r="643">
          <cell r="A643" t="str">
            <v>2 S 04 910 06</v>
          </cell>
          <cell r="B643" t="str">
            <v>Meio fio de concreto - MFC 06</v>
          </cell>
          <cell r="E643" t="str">
            <v>m</v>
          </cell>
        </row>
        <row r="644">
          <cell r="A644" t="str">
            <v>2 S 04 910 07</v>
          </cell>
          <cell r="B644" t="str">
            <v>Meio fio de concreto - MFC 07</v>
          </cell>
          <cell r="E644" t="str">
            <v>m</v>
          </cell>
        </row>
        <row r="645">
          <cell r="A645" t="str">
            <v>2 S 04 910 08</v>
          </cell>
          <cell r="B645" t="str">
            <v>Meio fio de concreto - MFC 08</v>
          </cell>
          <cell r="E645" t="str">
            <v>m</v>
          </cell>
        </row>
        <row r="646">
          <cell r="A646" t="str">
            <v>2 S 04 930 01</v>
          </cell>
          <cell r="B646" t="str">
            <v>Caixa coletora de sarjeta - CCS 01</v>
          </cell>
          <cell r="E646" t="str">
            <v>und</v>
          </cell>
        </row>
        <row r="647">
          <cell r="A647" t="str">
            <v>2 S 04 930 02</v>
          </cell>
          <cell r="B647" t="str">
            <v>Caixa coletora de sarjeta - CCS 02</v>
          </cell>
          <cell r="E647" t="str">
            <v>und</v>
          </cell>
        </row>
        <row r="648">
          <cell r="A648" t="str">
            <v>2 S 04 930 03</v>
          </cell>
          <cell r="B648" t="str">
            <v>Caixa coletora de sarjeta - CCS 03</v>
          </cell>
          <cell r="E648" t="str">
            <v>und</v>
          </cell>
        </row>
        <row r="649">
          <cell r="A649" t="str">
            <v>2 S 04 930 04</v>
          </cell>
          <cell r="B649" t="str">
            <v>Caixa coletora de sarjeta - CCS 04</v>
          </cell>
          <cell r="E649" t="str">
            <v>und</v>
          </cell>
        </row>
        <row r="650">
          <cell r="A650" t="str">
            <v>2 S 04 930 05</v>
          </cell>
          <cell r="B650" t="str">
            <v>Caixa coletora de sarjeta - CCS 05</v>
          </cell>
          <cell r="E650" t="str">
            <v>und</v>
          </cell>
        </row>
        <row r="651">
          <cell r="A651" t="str">
            <v>2 S 04 930 06</v>
          </cell>
          <cell r="B651" t="str">
            <v>Caixa coletora de sarjeta - CCS 06</v>
          </cell>
          <cell r="E651" t="str">
            <v>und</v>
          </cell>
        </row>
        <row r="652">
          <cell r="A652" t="str">
            <v>2 S 04 930 07</v>
          </cell>
          <cell r="B652" t="str">
            <v>Caixa coletora de sarjeta - CCS 07</v>
          </cell>
          <cell r="E652" t="str">
            <v>und</v>
          </cell>
        </row>
        <row r="653">
          <cell r="A653" t="str">
            <v>2 S 04 930 08</v>
          </cell>
          <cell r="B653" t="str">
            <v>Caixa coletora de sarjeta - CCS 08</v>
          </cell>
          <cell r="E653" t="str">
            <v>und</v>
          </cell>
        </row>
        <row r="654">
          <cell r="A654" t="str">
            <v>2 S 04 930 09</v>
          </cell>
          <cell r="B654" t="str">
            <v>Caixa coletora de sarjeta - CCS 09</v>
          </cell>
          <cell r="E654" t="str">
            <v>und</v>
          </cell>
        </row>
        <row r="655">
          <cell r="A655" t="str">
            <v>2 S 04 930 10</v>
          </cell>
          <cell r="B655" t="str">
            <v>Caixa coletora de sarjeta - CCS 10</v>
          </cell>
          <cell r="E655" t="str">
            <v>und</v>
          </cell>
        </row>
        <row r="656">
          <cell r="A656" t="str">
            <v>2 S 04 930 11</v>
          </cell>
          <cell r="B656" t="str">
            <v>Caixa coletora de sarjeta - CCS 11</v>
          </cell>
          <cell r="E656" t="str">
            <v>und</v>
          </cell>
        </row>
        <row r="657">
          <cell r="A657" t="str">
            <v>2 S 04 930 12</v>
          </cell>
          <cell r="B657" t="str">
            <v>Caixa coletora de sarjeta - CCS 12</v>
          </cell>
          <cell r="E657" t="str">
            <v>und</v>
          </cell>
        </row>
        <row r="658">
          <cell r="A658" t="str">
            <v>2 S 04 930 13</v>
          </cell>
          <cell r="B658" t="str">
            <v>Caixa coletora de sarjeta - CCS 13</v>
          </cell>
          <cell r="E658" t="str">
            <v>und</v>
          </cell>
        </row>
        <row r="659">
          <cell r="A659" t="str">
            <v>2 S 04 930 14</v>
          </cell>
          <cell r="B659" t="str">
            <v>Caixa coletora de sarjeta - CCS14</v>
          </cell>
          <cell r="E659" t="str">
            <v>und</v>
          </cell>
        </row>
        <row r="660">
          <cell r="A660" t="str">
            <v>2 S 04 930 15</v>
          </cell>
          <cell r="B660" t="str">
            <v>Caixa coletora de sarjeta - CCS 15</v>
          </cell>
          <cell r="E660" t="str">
            <v>und</v>
          </cell>
        </row>
        <row r="661">
          <cell r="A661" t="str">
            <v>2 S 04 930 16</v>
          </cell>
          <cell r="B661" t="str">
            <v>Caixa coletora de sarjeta - CCS 16</v>
          </cell>
          <cell r="E661" t="str">
            <v>und</v>
          </cell>
        </row>
        <row r="662">
          <cell r="A662" t="str">
            <v>2 S 04 930 17</v>
          </cell>
          <cell r="B662" t="str">
            <v>Caixa coletora de sarjeta - CCS 17</v>
          </cell>
          <cell r="E662" t="str">
            <v>und</v>
          </cell>
        </row>
        <row r="663">
          <cell r="A663" t="str">
            <v>2 S 04 930 18</v>
          </cell>
          <cell r="B663" t="str">
            <v>Caixa coletora de sarjeta - CCS 18</v>
          </cell>
          <cell r="E663" t="str">
            <v>und</v>
          </cell>
        </row>
        <row r="664">
          <cell r="A664" t="str">
            <v>2 S 04 930 19</v>
          </cell>
          <cell r="B664" t="str">
            <v>Caixa coletora de sarjeta - CCS 19</v>
          </cell>
          <cell r="E664" t="str">
            <v>und</v>
          </cell>
        </row>
        <row r="665">
          <cell r="A665" t="str">
            <v>2 S 04 930 20</v>
          </cell>
          <cell r="B665" t="str">
            <v>Caixa coletora de sarjeta - CCS 20</v>
          </cell>
          <cell r="E665" t="str">
            <v>und</v>
          </cell>
        </row>
        <row r="666">
          <cell r="A666" t="str">
            <v>2 S 04 931 01</v>
          </cell>
          <cell r="B666" t="str">
            <v>Caixa coletora de talvegue - CCT 01</v>
          </cell>
          <cell r="E666" t="str">
            <v>und</v>
          </cell>
        </row>
        <row r="667">
          <cell r="A667" t="str">
            <v>2 S 04 931 02</v>
          </cell>
          <cell r="B667" t="str">
            <v>Caixa coletora de talvegue - CCT 02</v>
          </cell>
          <cell r="E667" t="str">
            <v>und</v>
          </cell>
        </row>
        <row r="668">
          <cell r="A668" t="str">
            <v>2 S 04 931 03</v>
          </cell>
          <cell r="B668" t="str">
            <v>Caixa coletora de talvegue - CCT 03</v>
          </cell>
          <cell r="E668" t="str">
            <v>und</v>
          </cell>
        </row>
        <row r="669">
          <cell r="A669" t="str">
            <v>2 S 04 931 04</v>
          </cell>
          <cell r="B669" t="str">
            <v>Caixa coletora de talvegue - CCT 04</v>
          </cell>
          <cell r="E669" t="str">
            <v>und</v>
          </cell>
        </row>
        <row r="670">
          <cell r="A670" t="str">
            <v>2 S 04 931 05</v>
          </cell>
          <cell r="B670" t="str">
            <v>Caixa coletora de talvegue - CCT 05</v>
          </cell>
          <cell r="E670" t="str">
            <v>und</v>
          </cell>
        </row>
        <row r="671">
          <cell r="A671" t="str">
            <v>2 S 04 931 06</v>
          </cell>
          <cell r="B671" t="str">
            <v>Caixa coletora de talvegue - CCT 06</v>
          </cell>
          <cell r="E671" t="str">
            <v>und</v>
          </cell>
        </row>
        <row r="672">
          <cell r="A672" t="str">
            <v>2 S 04 931 07</v>
          </cell>
          <cell r="B672" t="str">
            <v>Caixa coletora de talvegue - CCT 07</v>
          </cell>
          <cell r="E672" t="str">
            <v>und</v>
          </cell>
        </row>
        <row r="673">
          <cell r="A673" t="str">
            <v>2 S 04 931 08</v>
          </cell>
          <cell r="B673" t="str">
            <v>Caixa coletora de talvegue - CCT 08</v>
          </cell>
          <cell r="E673" t="str">
            <v>und</v>
          </cell>
        </row>
        <row r="674">
          <cell r="A674" t="str">
            <v>2 S 04 931 09</v>
          </cell>
          <cell r="B674" t="str">
            <v>Caixa coletora de talvegue - CCT 09</v>
          </cell>
          <cell r="E674" t="str">
            <v>und</v>
          </cell>
        </row>
        <row r="675">
          <cell r="A675" t="str">
            <v>2 S 04 931 10</v>
          </cell>
          <cell r="B675" t="str">
            <v>Caixa coletora de talvegue - CCT 10</v>
          </cell>
          <cell r="E675" t="str">
            <v>und</v>
          </cell>
        </row>
        <row r="676">
          <cell r="A676" t="str">
            <v>2 S 04 931 11</v>
          </cell>
          <cell r="B676" t="str">
            <v>Caixa coletora de talvegue - CCT 11</v>
          </cell>
          <cell r="E676" t="str">
            <v>und</v>
          </cell>
        </row>
        <row r="677">
          <cell r="A677" t="str">
            <v>2 S 04 931 12</v>
          </cell>
          <cell r="B677" t="str">
            <v>Caixa coletora de talvegue - CCT 12</v>
          </cell>
          <cell r="E677" t="str">
            <v>und</v>
          </cell>
        </row>
        <row r="678">
          <cell r="A678" t="str">
            <v>2 S 04 931 13</v>
          </cell>
          <cell r="B678" t="str">
            <v>Caixa coletora de talvegue - CCT 13</v>
          </cell>
          <cell r="E678" t="str">
            <v>und</v>
          </cell>
        </row>
        <row r="679">
          <cell r="A679" t="str">
            <v>2 S 04 931 14</v>
          </cell>
          <cell r="B679" t="str">
            <v>Caixa coletora de talvegue - CCT 14</v>
          </cell>
          <cell r="E679" t="str">
            <v>und</v>
          </cell>
        </row>
        <row r="680">
          <cell r="A680" t="str">
            <v>2 S 04 931 15</v>
          </cell>
          <cell r="B680" t="str">
            <v>Caixa coletora de talvegue - CCT 15</v>
          </cell>
          <cell r="E680" t="str">
            <v>und</v>
          </cell>
        </row>
        <row r="681">
          <cell r="A681" t="str">
            <v>2 S 04 931 16</v>
          </cell>
          <cell r="B681" t="str">
            <v>Caixa coletora de talvegue - CCT 16</v>
          </cell>
          <cell r="E681" t="str">
            <v>und</v>
          </cell>
        </row>
        <row r="682">
          <cell r="A682" t="str">
            <v>2 S 04 931 17</v>
          </cell>
          <cell r="B682" t="str">
            <v>Caixa coletora de talvegue - CCT 17</v>
          </cell>
          <cell r="E682" t="str">
            <v>und</v>
          </cell>
        </row>
        <row r="683">
          <cell r="A683" t="str">
            <v>2 S 04 931 18</v>
          </cell>
          <cell r="B683" t="str">
            <v>Caixa coletora de talvegue - CCT 18</v>
          </cell>
          <cell r="E683" t="str">
            <v>und</v>
          </cell>
        </row>
        <row r="684">
          <cell r="A684" t="str">
            <v>2 S 04 931 19</v>
          </cell>
          <cell r="B684" t="str">
            <v>Caixa coletora de talvegue - CCT 19</v>
          </cell>
          <cell r="E684" t="str">
            <v>und</v>
          </cell>
        </row>
        <row r="685">
          <cell r="A685" t="str">
            <v>2 S 04 931 20</v>
          </cell>
          <cell r="B685" t="str">
            <v>Caixa coletora de talvegue - CCT 20</v>
          </cell>
          <cell r="E685" t="str">
            <v>und</v>
          </cell>
        </row>
        <row r="686">
          <cell r="A686" t="str">
            <v>2 S 04 940 01</v>
          </cell>
          <cell r="B686" t="str">
            <v>Descida d'água tipo rap. - calha concr. - DAR 01</v>
          </cell>
          <cell r="E686" t="str">
            <v>m</v>
          </cell>
        </row>
        <row r="687">
          <cell r="A687" t="str">
            <v>2 S 04 940 02</v>
          </cell>
          <cell r="B687" t="str">
            <v>Descida d'água tipo rap. - canal retang.- DAR 02</v>
          </cell>
          <cell r="E687" t="str">
            <v>m</v>
          </cell>
        </row>
        <row r="688">
          <cell r="A688" t="str">
            <v>2 S 04 940 03</v>
          </cell>
          <cell r="B688" t="str">
            <v>Descida d'água tipo rap. - canal retang.- DAR 03</v>
          </cell>
          <cell r="E688" t="str">
            <v>m</v>
          </cell>
        </row>
        <row r="689">
          <cell r="A689" t="str">
            <v>2 S 04 940 04</v>
          </cell>
          <cell r="B689" t="str">
            <v>Descida d'água tipo rap. - calha metálica - DAR</v>
          </cell>
          <cell r="E689" t="str">
            <v>m</v>
          </cell>
        </row>
        <row r="690">
          <cell r="A690" t="str">
            <v>2 S 04 941 01</v>
          </cell>
          <cell r="B690" t="str">
            <v>Descida d'água aterros em degraus - DAD 01</v>
          </cell>
          <cell r="E690" t="str">
            <v>m</v>
          </cell>
        </row>
        <row r="691">
          <cell r="A691" t="str">
            <v>2 S 04 941 02</v>
          </cell>
          <cell r="B691" t="str">
            <v>Descida d'água aterros em degraus - arm - DAD</v>
          </cell>
          <cell r="E691" t="str">
            <v>m</v>
          </cell>
        </row>
        <row r="692">
          <cell r="A692" t="str">
            <v>2 S 04 941 03</v>
          </cell>
          <cell r="B692" t="str">
            <v>Descida d'água aterros em degraus - DAD 03</v>
          </cell>
          <cell r="E692" t="str">
            <v>m</v>
          </cell>
        </row>
        <row r="693">
          <cell r="A693" t="str">
            <v>2 S 04 941 04</v>
          </cell>
          <cell r="B693" t="str">
            <v>Descida d'água aterros em degraus - arm - DAD</v>
          </cell>
          <cell r="E693" t="str">
            <v>m</v>
          </cell>
        </row>
        <row r="694">
          <cell r="A694" t="str">
            <v>2 S 04 941 05</v>
          </cell>
          <cell r="B694" t="str">
            <v>Descida d'água aterros em degraus - DAD 05</v>
          </cell>
          <cell r="E694" t="str">
            <v>m</v>
          </cell>
        </row>
        <row r="695">
          <cell r="A695" t="str">
            <v>2 S 04 941 06</v>
          </cell>
          <cell r="B695" t="str">
            <v>Descida d'água aterros em degraus - arm - DAD</v>
          </cell>
          <cell r="E695" t="str">
            <v>m</v>
          </cell>
        </row>
        <row r="696">
          <cell r="A696" t="str">
            <v>2 S 04 941 07</v>
          </cell>
          <cell r="B696" t="str">
            <v>Descida d'água aterros em degraus - DAD 07</v>
          </cell>
          <cell r="E696" t="str">
            <v>m</v>
          </cell>
        </row>
        <row r="697">
          <cell r="A697" t="str">
            <v>2 S 04 941 08</v>
          </cell>
          <cell r="B697" t="str">
            <v>Descida d'água aterros em degraus - arm - DAD</v>
          </cell>
          <cell r="E697" t="str">
            <v>m</v>
          </cell>
        </row>
        <row r="698">
          <cell r="A698" t="str">
            <v>2 S 04 941 09</v>
          </cell>
          <cell r="B698" t="str">
            <v>Descida d'água aterros em degraus - DAD 09</v>
          </cell>
          <cell r="E698" t="str">
            <v>m</v>
          </cell>
        </row>
        <row r="699">
          <cell r="A699" t="str">
            <v>2 S 04 941 10</v>
          </cell>
          <cell r="B699" t="str">
            <v>Descida d'água aterros em degraus - arm - DAD</v>
          </cell>
          <cell r="E699" t="str">
            <v>m</v>
          </cell>
        </row>
        <row r="700">
          <cell r="A700" t="str">
            <v>2 S 04 941 11</v>
          </cell>
          <cell r="B700" t="str">
            <v>Descida d'água aterros em degraus - DAD 11</v>
          </cell>
          <cell r="E700" t="str">
            <v>m</v>
          </cell>
        </row>
        <row r="701">
          <cell r="A701" t="str">
            <v>2 S 04 941 12</v>
          </cell>
          <cell r="B701" t="str">
            <v>Descida d'água aterros em degraus - arm - dad 12</v>
          </cell>
          <cell r="E701" t="str">
            <v>m</v>
          </cell>
        </row>
        <row r="702">
          <cell r="A702" t="str">
            <v>2 S 04 941 13</v>
          </cell>
          <cell r="B702" t="str">
            <v>Descida d'água aterros em degraus - DAD 13</v>
          </cell>
          <cell r="E702" t="str">
            <v>m</v>
          </cell>
        </row>
        <row r="703">
          <cell r="A703" t="str">
            <v>2 S 04 941 14</v>
          </cell>
          <cell r="B703" t="str">
            <v>Descida d'água aterros em degraus - arm - DAD 14</v>
          </cell>
          <cell r="E703" t="str">
            <v>m</v>
          </cell>
        </row>
        <row r="704">
          <cell r="A704" t="str">
            <v>2 S 04 941 15</v>
          </cell>
          <cell r="B704" t="str">
            <v>Descida d'água aterros em degraus - DAD 15</v>
          </cell>
          <cell r="E704" t="str">
            <v>m</v>
          </cell>
        </row>
        <row r="705">
          <cell r="A705" t="str">
            <v>2 S 04 941 16</v>
          </cell>
          <cell r="B705" t="str">
            <v>Descida d'água aterros em degraus - arm - DAD 16</v>
          </cell>
          <cell r="E705" t="str">
            <v>m</v>
          </cell>
        </row>
        <row r="706">
          <cell r="A706" t="str">
            <v>2 S 04 941 17</v>
          </cell>
          <cell r="B706" t="str">
            <v>Descida d'água aterros em degraus - DAD 17</v>
          </cell>
          <cell r="E706" t="str">
            <v>m</v>
          </cell>
        </row>
        <row r="707">
          <cell r="A707" t="str">
            <v>2 S 04 941 18</v>
          </cell>
          <cell r="B707" t="str">
            <v>Descida d'água aterros em degraus - arm - DAD 18</v>
          </cell>
          <cell r="E707" t="str">
            <v>m</v>
          </cell>
        </row>
        <row r="708">
          <cell r="A708" t="str">
            <v>2 S 04 941 31</v>
          </cell>
          <cell r="B708" t="str">
            <v>Descida d'água cortes em degraus - DCD 01</v>
          </cell>
          <cell r="E708" t="str">
            <v>m</v>
          </cell>
        </row>
        <row r="709">
          <cell r="A709" t="str">
            <v>2 S 04 941 32</v>
          </cell>
          <cell r="B709" t="str">
            <v>Descida d'água cortes em degraus - arm - DCD 02</v>
          </cell>
          <cell r="E709" t="str">
            <v>m</v>
          </cell>
        </row>
        <row r="710">
          <cell r="A710" t="str">
            <v>2 S 04 941 33</v>
          </cell>
          <cell r="B710" t="str">
            <v>Descida d'água cortes em degraus - DCD 03</v>
          </cell>
          <cell r="E710" t="str">
            <v>m</v>
          </cell>
        </row>
        <row r="711">
          <cell r="A711" t="str">
            <v>2 S 04 941 34</v>
          </cell>
          <cell r="B711" t="str">
            <v>Descida d'água cortes em degraus - arm - DCD 04</v>
          </cell>
          <cell r="E711" t="str">
            <v>m</v>
          </cell>
        </row>
        <row r="712">
          <cell r="A712" t="str">
            <v>2 S 04 942 01</v>
          </cell>
          <cell r="B712" t="str">
            <v>Entrada d'água - EDA 01</v>
          </cell>
          <cell r="E712" t="str">
            <v>und</v>
          </cell>
        </row>
        <row r="713">
          <cell r="A713" t="str">
            <v>2 S 04 942 02</v>
          </cell>
          <cell r="B713" t="str">
            <v>Entrada d'água - EDA 02</v>
          </cell>
          <cell r="E713" t="str">
            <v>und</v>
          </cell>
        </row>
        <row r="714">
          <cell r="A714" t="str">
            <v>2 S 04 950 01</v>
          </cell>
          <cell r="B714" t="str">
            <v>Dissipador de energia - DES 01</v>
          </cell>
          <cell r="E714" t="str">
            <v>und</v>
          </cell>
        </row>
        <row r="715">
          <cell r="A715" t="str">
            <v>2 S 04 950 02</v>
          </cell>
          <cell r="B715" t="str">
            <v>Dissipador de energia - DES 02</v>
          </cell>
          <cell r="E715" t="str">
            <v>und</v>
          </cell>
        </row>
        <row r="716">
          <cell r="A716" t="str">
            <v>2 S 04 950 03</v>
          </cell>
          <cell r="B716" t="str">
            <v>Dissipador de energia - DES 03</v>
          </cell>
          <cell r="E716" t="str">
            <v>und</v>
          </cell>
        </row>
        <row r="717">
          <cell r="A717" t="str">
            <v>2 S 04 950 04</v>
          </cell>
          <cell r="B717" t="str">
            <v>Dissipador de energia - DES04</v>
          </cell>
          <cell r="E717" t="str">
            <v>und</v>
          </cell>
        </row>
        <row r="718">
          <cell r="A718" t="str">
            <v>2 S 04 950 21</v>
          </cell>
          <cell r="B718" t="str">
            <v>Dissipador de energia - DEB 01</v>
          </cell>
          <cell r="E718" t="str">
            <v>und</v>
          </cell>
        </row>
        <row r="719">
          <cell r="A719" t="str">
            <v>2 S 04 950 22</v>
          </cell>
          <cell r="B719" t="str">
            <v>Dissipador de energia - DEB 02</v>
          </cell>
          <cell r="E719" t="str">
            <v>und</v>
          </cell>
        </row>
        <row r="720">
          <cell r="A720" t="str">
            <v>2 S 04 950 23</v>
          </cell>
          <cell r="B720" t="str">
            <v>Dissipador de energia - DEB 03</v>
          </cell>
          <cell r="E720" t="str">
            <v>und</v>
          </cell>
        </row>
        <row r="721">
          <cell r="A721" t="str">
            <v>2 S 04 950 24</v>
          </cell>
          <cell r="B721" t="str">
            <v>Dissipador de energia - DEB 04</v>
          </cell>
          <cell r="E721" t="str">
            <v>und</v>
          </cell>
        </row>
        <row r="722">
          <cell r="A722" t="str">
            <v>2 S 04 950 25</v>
          </cell>
          <cell r="B722" t="str">
            <v>Dissipador de energia - DEB 05</v>
          </cell>
          <cell r="E722" t="str">
            <v>und</v>
          </cell>
        </row>
        <row r="723">
          <cell r="A723" t="str">
            <v>2 S 04 950 26</v>
          </cell>
          <cell r="B723" t="str">
            <v>Dissipador de energia - DEB 06</v>
          </cell>
          <cell r="E723" t="str">
            <v>und</v>
          </cell>
        </row>
        <row r="724">
          <cell r="A724" t="str">
            <v>2 S 04 950 27</v>
          </cell>
          <cell r="B724" t="str">
            <v>Dissipador de energia - DEB 07</v>
          </cell>
          <cell r="E724" t="str">
            <v>und</v>
          </cell>
        </row>
        <row r="725">
          <cell r="A725" t="str">
            <v>2 S 04 950 28</v>
          </cell>
          <cell r="B725" t="str">
            <v>Dissipador de energia - DEB 08</v>
          </cell>
          <cell r="E725" t="str">
            <v>und</v>
          </cell>
        </row>
        <row r="726">
          <cell r="A726" t="str">
            <v>2 S 04 950 29</v>
          </cell>
          <cell r="B726" t="str">
            <v>Dissipador de energia - DEB 09</v>
          </cell>
          <cell r="E726" t="str">
            <v>und</v>
          </cell>
        </row>
        <row r="727">
          <cell r="A727" t="str">
            <v>2 S 04 950 30</v>
          </cell>
          <cell r="B727" t="str">
            <v>Dissipador de energia - DEB 10</v>
          </cell>
          <cell r="E727" t="str">
            <v>und</v>
          </cell>
        </row>
        <row r="728">
          <cell r="A728" t="str">
            <v>2 S 04 950 31</v>
          </cell>
          <cell r="B728" t="str">
            <v>Dissipador de energia - DEB 11</v>
          </cell>
          <cell r="E728" t="str">
            <v>und</v>
          </cell>
        </row>
        <row r="729">
          <cell r="A729" t="str">
            <v>2 S 04 950 32</v>
          </cell>
          <cell r="B729" t="str">
            <v>Dissipador de energia - DEB 12</v>
          </cell>
          <cell r="E729" t="str">
            <v>und</v>
          </cell>
        </row>
        <row r="730">
          <cell r="A730" t="str">
            <v>2 S 04 950 51</v>
          </cell>
          <cell r="B730" t="str">
            <v>Dissipador de energia - DED 01</v>
          </cell>
          <cell r="E730" t="str">
            <v>und</v>
          </cell>
        </row>
        <row r="731">
          <cell r="A731" t="str">
            <v>2 S 04 960 01</v>
          </cell>
          <cell r="B731" t="str">
            <v>Boca de lobo simples grelha concr. - BLS 01</v>
          </cell>
          <cell r="E731" t="str">
            <v>und</v>
          </cell>
        </row>
        <row r="732">
          <cell r="A732" t="str">
            <v>2 S 04 960 02</v>
          </cell>
          <cell r="B732" t="str">
            <v>Boca de lobo simples grelha concr. - BLS 02</v>
          </cell>
          <cell r="E732" t="str">
            <v>und</v>
          </cell>
        </row>
        <row r="733">
          <cell r="A733" t="str">
            <v>2 S 04 960 03</v>
          </cell>
          <cell r="B733" t="str">
            <v>Boca de lobo simples grelha concr. - BLS 03</v>
          </cell>
          <cell r="E733" t="str">
            <v>und</v>
          </cell>
        </row>
        <row r="734">
          <cell r="A734" t="str">
            <v>2 S 04 960 04</v>
          </cell>
          <cell r="B734" t="str">
            <v>Boca de lobo simples grelha concr. - BLS 04</v>
          </cell>
          <cell r="E734" t="str">
            <v>und</v>
          </cell>
        </row>
        <row r="735">
          <cell r="A735" t="str">
            <v>2 S 04 960 05</v>
          </cell>
          <cell r="B735" t="str">
            <v>Boca de lobo simples grelha concr. - BLS 05</v>
          </cell>
          <cell r="E735" t="str">
            <v>und</v>
          </cell>
        </row>
        <row r="736">
          <cell r="A736" t="str">
            <v>2 S 04 960 06</v>
          </cell>
          <cell r="B736" t="str">
            <v>Boca de lobo simples grelha concr. - BLS 06</v>
          </cell>
          <cell r="E736" t="str">
            <v>und</v>
          </cell>
        </row>
        <row r="737">
          <cell r="A737" t="str">
            <v>2 S 04 960 07</v>
          </cell>
          <cell r="B737" t="str">
            <v>Boca de lobo simples grelha concr. - BLS 07</v>
          </cell>
          <cell r="E737" t="str">
            <v>und</v>
          </cell>
        </row>
        <row r="738">
          <cell r="A738" t="str">
            <v>2 S 04 961 01</v>
          </cell>
          <cell r="B738" t="str">
            <v>Boca de lobo dupla com grelha de concreto - BLD 01</v>
          </cell>
          <cell r="E738" t="str">
            <v>und</v>
          </cell>
        </row>
        <row r="739">
          <cell r="A739" t="str">
            <v>2 S 04 961 02</v>
          </cell>
          <cell r="B739" t="str">
            <v>Boca de lobo dupla com grelha de concreto - BLD 02</v>
          </cell>
          <cell r="E739" t="str">
            <v>und</v>
          </cell>
        </row>
        <row r="740">
          <cell r="A740" t="str">
            <v>2 S 04 961 03</v>
          </cell>
          <cell r="B740" t="str">
            <v>Boca de lobo dupla com grelha de concreto - BLD 03</v>
          </cell>
          <cell r="E740" t="str">
            <v>und</v>
          </cell>
        </row>
        <row r="741">
          <cell r="A741" t="str">
            <v>2 S 04 961 04</v>
          </cell>
          <cell r="B741" t="str">
            <v>Boca de lobo dupla com grelha de concreto - BLD 04</v>
          </cell>
          <cell r="E741" t="str">
            <v>und</v>
          </cell>
        </row>
        <row r="742">
          <cell r="A742" t="str">
            <v>2 S 04 961 05</v>
          </cell>
          <cell r="B742" t="str">
            <v>Boca de lobo dupla com grelha de concreto - BLD 05</v>
          </cell>
          <cell r="E742" t="str">
            <v>und</v>
          </cell>
        </row>
        <row r="743">
          <cell r="A743" t="str">
            <v>2 S 04 961 06</v>
          </cell>
          <cell r="B743" t="str">
            <v>Boca de lobo dupla com grelha de concreto - BLD 06</v>
          </cell>
          <cell r="E743" t="str">
            <v>und</v>
          </cell>
        </row>
        <row r="744">
          <cell r="A744" t="str">
            <v>2 S 04 961 07</v>
          </cell>
          <cell r="B744" t="str">
            <v>Boca de lobo dupla com grelha de concreto - BLD 07</v>
          </cell>
          <cell r="E744" t="str">
            <v>und</v>
          </cell>
        </row>
        <row r="745">
          <cell r="A745" t="str">
            <v>2 S 04 962 01</v>
          </cell>
          <cell r="B745" t="str">
            <v>Caixa de ligação e passagem - CLP 01</v>
          </cell>
          <cell r="E745" t="str">
            <v>und</v>
          </cell>
        </row>
        <row r="746">
          <cell r="A746" t="str">
            <v>2 S 04 962 02</v>
          </cell>
          <cell r="B746" t="str">
            <v>Caixa de ligação e passagem - CLP 02</v>
          </cell>
          <cell r="E746" t="str">
            <v>und</v>
          </cell>
        </row>
        <row r="747">
          <cell r="A747" t="str">
            <v>2 S 04 962 03</v>
          </cell>
          <cell r="B747" t="str">
            <v>Caixa de ligação e passagem - CLP 03</v>
          </cell>
          <cell r="E747" t="str">
            <v>und</v>
          </cell>
        </row>
        <row r="748">
          <cell r="A748" t="str">
            <v>2 S 04 962 04</v>
          </cell>
          <cell r="B748" t="str">
            <v>Caixa de ligação e passagem - CLP 04</v>
          </cell>
          <cell r="E748" t="str">
            <v>und</v>
          </cell>
        </row>
        <row r="749">
          <cell r="A749" t="str">
            <v>2 S 04 962 05</v>
          </cell>
          <cell r="B749" t="str">
            <v>Caixa de ligação e passagem - CLP 05</v>
          </cell>
          <cell r="E749" t="str">
            <v>und</v>
          </cell>
        </row>
        <row r="750">
          <cell r="A750" t="str">
            <v>2 S 04 962 06</v>
          </cell>
          <cell r="B750" t="str">
            <v>Caixa de ligação e passagem - CLP 06</v>
          </cell>
          <cell r="E750" t="str">
            <v>und</v>
          </cell>
        </row>
        <row r="751">
          <cell r="A751" t="str">
            <v>2 S 04 962 07</v>
          </cell>
          <cell r="B751" t="str">
            <v>Caixa de ligação e passagem - CLP 07</v>
          </cell>
          <cell r="E751" t="str">
            <v>und</v>
          </cell>
        </row>
        <row r="752">
          <cell r="A752" t="str">
            <v>2 S 04 962 08</v>
          </cell>
          <cell r="B752" t="str">
            <v>Caixa de ligação e passagem - CLP 08</v>
          </cell>
          <cell r="E752" t="str">
            <v>und</v>
          </cell>
        </row>
        <row r="753">
          <cell r="A753" t="str">
            <v>2 S 04 962 09</v>
          </cell>
          <cell r="B753" t="str">
            <v>Caixa de ligação e passagem - CLP 09</v>
          </cell>
          <cell r="E753" t="str">
            <v>und</v>
          </cell>
        </row>
        <row r="754">
          <cell r="A754" t="str">
            <v>2 S 04 962 10</v>
          </cell>
          <cell r="B754" t="str">
            <v>Caixa de ligação e passagem - CLP 10</v>
          </cell>
          <cell r="E754" t="str">
            <v>und</v>
          </cell>
        </row>
        <row r="755">
          <cell r="A755" t="str">
            <v>2 S 04 962 11</v>
          </cell>
          <cell r="B755" t="str">
            <v>Caixa de ligação e passagem - CLP 11</v>
          </cell>
          <cell r="E755" t="str">
            <v>und</v>
          </cell>
        </row>
        <row r="756">
          <cell r="A756" t="str">
            <v>2 S 04 962 12</v>
          </cell>
          <cell r="B756" t="str">
            <v>Caixa de ligação e passagem - CLP 12</v>
          </cell>
          <cell r="E756" t="str">
            <v>und</v>
          </cell>
        </row>
        <row r="757">
          <cell r="A757" t="str">
            <v>2 S 04 962 13</v>
          </cell>
          <cell r="B757" t="str">
            <v>Caixa de ligação e passagem - CLP 13</v>
          </cell>
          <cell r="E757" t="str">
            <v>und</v>
          </cell>
        </row>
        <row r="758">
          <cell r="A758" t="str">
            <v>2 S 04 962 14</v>
          </cell>
          <cell r="B758" t="str">
            <v>Caixa de ligação e passagem - CLP 14</v>
          </cell>
          <cell r="E758" t="str">
            <v>und</v>
          </cell>
        </row>
        <row r="759">
          <cell r="A759" t="str">
            <v>2 S 04 962 15</v>
          </cell>
          <cell r="B759" t="str">
            <v>Caixa de ligação e passagem - CLP 15</v>
          </cell>
          <cell r="E759" t="str">
            <v>und</v>
          </cell>
        </row>
        <row r="760">
          <cell r="A760" t="str">
            <v>2 S 04 962 16</v>
          </cell>
          <cell r="B760" t="str">
            <v>Caixa de ligação e passagem - CLP 16</v>
          </cell>
          <cell r="E760" t="str">
            <v>und</v>
          </cell>
        </row>
        <row r="761">
          <cell r="A761" t="str">
            <v>2 S 04 962 17</v>
          </cell>
          <cell r="B761" t="str">
            <v>Caixa de ligação e passagem - CLP 17</v>
          </cell>
          <cell r="E761" t="str">
            <v>und</v>
          </cell>
        </row>
        <row r="762">
          <cell r="A762" t="str">
            <v>2 S 04 962 18</v>
          </cell>
          <cell r="B762" t="str">
            <v>Caixa de ligação e passagem - CLP 18</v>
          </cell>
          <cell r="E762" t="str">
            <v>und</v>
          </cell>
        </row>
        <row r="763">
          <cell r="A763" t="str">
            <v>2 S 04 963 01</v>
          </cell>
          <cell r="B763" t="str">
            <v>Poço de visita - PVI 01</v>
          </cell>
          <cell r="E763" t="str">
            <v>und</v>
          </cell>
        </row>
        <row r="764">
          <cell r="A764" t="str">
            <v>2 S 04 963 02</v>
          </cell>
          <cell r="B764" t="str">
            <v>Poço de visita - PVI 02</v>
          </cell>
          <cell r="E764" t="str">
            <v>und</v>
          </cell>
        </row>
        <row r="765">
          <cell r="A765" t="str">
            <v>2 S 04 963 03</v>
          </cell>
          <cell r="B765" t="str">
            <v>Poço de visita - PVI 03</v>
          </cell>
          <cell r="E765" t="str">
            <v>und</v>
          </cell>
        </row>
        <row r="766">
          <cell r="A766" t="str">
            <v>2 S 04 963 04</v>
          </cell>
          <cell r="B766" t="str">
            <v>Poço de visita - PVI 04</v>
          </cell>
          <cell r="E766" t="str">
            <v>und</v>
          </cell>
        </row>
        <row r="767">
          <cell r="A767" t="str">
            <v>2 S 04 963 05</v>
          </cell>
          <cell r="B767" t="str">
            <v>Poço de visita - PVI 05</v>
          </cell>
          <cell r="E767" t="str">
            <v>und</v>
          </cell>
        </row>
        <row r="768">
          <cell r="A768" t="str">
            <v>2 S 04 963 06</v>
          </cell>
          <cell r="B768" t="str">
            <v>Poço de visita - PVI 06</v>
          </cell>
          <cell r="E768" t="str">
            <v>und</v>
          </cell>
        </row>
        <row r="769">
          <cell r="A769" t="str">
            <v>2 S 04 963 07</v>
          </cell>
          <cell r="B769" t="str">
            <v>Poço de visita - PVI 07</v>
          </cell>
          <cell r="E769" t="str">
            <v>und</v>
          </cell>
        </row>
        <row r="770">
          <cell r="A770" t="str">
            <v>2 S 04 963 08</v>
          </cell>
          <cell r="B770" t="str">
            <v>Poço de visita - PVI 08</v>
          </cell>
          <cell r="E770" t="str">
            <v>und</v>
          </cell>
        </row>
        <row r="771">
          <cell r="A771" t="str">
            <v>2 S 04 963 09</v>
          </cell>
          <cell r="B771" t="str">
            <v>Poço de visita - PVI 09</v>
          </cell>
          <cell r="E771" t="str">
            <v>und</v>
          </cell>
        </row>
        <row r="772">
          <cell r="A772" t="str">
            <v>2 S 04 963 10</v>
          </cell>
          <cell r="B772" t="str">
            <v>Poço de visita - PVI 10</v>
          </cell>
          <cell r="E772" t="str">
            <v>und</v>
          </cell>
        </row>
        <row r="773">
          <cell r="A773" t="str">
            <v>2 S 04 963 11</v>
          </cell>
          <cell r="B773" t="str">
            <v>Poço de visita - PVI 11</v>
          </cell>
          <cell r="E773" t="str">
            <v>und</v>
          </cell>
        </row>
        <row r="774">
          <cell r="A774" t="str">
            <v>2 S 04 963 12</v>
          </cell>
          <cell r="B774" t="str">
            <v>Poço de visita - PVI 12</v>
          </cell>
          <cell r="E774" t="str">
            <v>und</v>
          </cell>
        </row>
        <row r="775">
          <cell r="A775" t="str">
            <v>2 S 04 963 13</v>
          </cell>
          <cell r="B775" t="str">
            <v>Poço de visita - PVI 13</v>
          </cell>
          <cell r="E775" t="str">
            <v>und</v>
          </cell>
        </row>
        <row r="776">
          <cell r="A776" t="str">
            <v>2 S 04 963 14</v>
          </cell>
          <cell r="B776" t="str">
            <v>Poço de visita - PVI 14</v>
          </cell>
          <cell r="E776" t="str">
            <v>und</v>
          </cell>
        </row>
        <row r="777">
          <cell r="A777" t="str">
            <v>2 S 04 963 15</v>
          </cell>
          <cell r="B777" t="str">
            <v>Poço de visita - PVI 15</v>
          </cell>
          <cell r="E777" t="str">
            <v>und</v>
          </cell>
        </row>
        <row r="778">
          <cell r="A778" t="str">
            <v>2 S 04 963 16</v>
          </cell>
          <cell r="B778" t="str">
            <v>Poço de visita - PVI 16</v>
          </cell>
          <cell r="E778" t="str">
            <v>und</v>
          </cell>
        </row>
        <row r="779">
          <cell r="A779" t="str">
            <v>2 S 04 963 17</v>
          </cell>
          <cell r="B779" t="str">
            <v>Poço de visita - PVI 17</v>
          </cell>
          <cell r="E779" t="str">
            <v>und</v>
          </cell>
        </row>
        <row r="780">
          <cell r="A780" t="str">
            <v>2 S 04 963 18</v>
          </cell>
          <cell r="B780" t="str">
            <v>Poço de visita - PVI 18</v>
          </cell>
          <cell r="E780" t="str">
            <v>und</v>
          </cell>
        </row>
        <row r="781">
          <cell r="A781" t="str">
            <v>2 S 04 963 31</v>
          </cell>
          <cell r="B781" t="str">
            <v>Chaminé dos poços de visita - CPV 01</v>
          </cell>
          <cell r="E781" t="str">
            <v>und</v>
          </cell>
        </row>
        <row r="782">
          <cell r="A782" t="str">
            <v>2 S 04 963 32</v>
          </cell>
          <cell r="B782" t="str">
            <v>Chaminé dos poços de visita - CPV 02</v>
          </cell>
          <cell r="E782" t="str">
            <v>und</v>
          </cell>
        </row>
        <row r="783">
          <cell r="A783" t="str">
            <v>2 S 04 963 33</v>
          </cell>
          <cell r="B783" t="str">
            <v>Chaminé dos poços de visita - CPV 03</v>
          </cell>
          <cell r="E783" t="str">
            <v>und</v>
          </cell>
        </row>
        <row r="784">
          <cell r="A784" t="str">
            <v>2 S 04 963 34</v>
          </cell>
          <cell r="B784" t="str">
            <v>Chaminé dos poços de visita - CPV 04</v>
          </cell>
          <cell r="E784" t="str">
            <v>und</v>
          </cell>
        </row>
        <row r="785">
          <cell r="A785" t="str">
            <v>2 S 04 963 35</v>
          </cell>
          <cell r="B785" t="str">
            <v>Chaminé dos poços de visita - CPV 05</v>
          </cell>
          <cell r="E785" t="str">
            <v>und</v>
          </cell>
        </row>
        <row r="786">
          <cell r="A786" t="str">
            <v>2 S 04 963 36</v>
          </cell>
          <cell r="B786" t="str">
            <v>Chaminé dos poços de visita - CPV 06</v>
          </cell>
          <cell r="E786" t="str">
            <v>und</v>
          </cell>
        </row>
        <row r="787">
          <cell r="A787" t="str">
            <v>2 S 04 963 37</v>
          </cell>
          <cell r="B787" t="str">
            <v>Chaminé dos poços de visita - CPV 07</v>
          </cell>
          <cell r="E787" t="str">
            <v>und</v>
          </cell>
        </row>
        <row r="788">
          <cell r="A788" t="str">
            <v>2 S 04 964 01</v>
          </cell>
          <cell r="B788" t="str">
            <v>Tubulação de drenagem urbana - D=0,40 m s/ berço</v>
          </cell>
          <cell r="E788" t="str">
            <v>m</v>
          </cell>
        </row>
        <row r="789">
          <cell r="A789" t="str">
            <v>2 S 04 964 02</v>
          </cell>
          <cell r="B789" t="str">
            <v>Tubulação de drenagem urbana - D=0,60 m s/ berço</v>
          </cell>
          <cell r="E789" t="str">
            <v>m</v>
          </cell>
        </row>
        <row r="790">
          <cell r="A790" t="str">
            <v>2 S 04 964 03</v>
          </cell>
          <cell r="B790" t="str">
            <v>Tubulação de drenagem urbana - D=0,80 m s/ berço</v>
          </cell>
          <cell r="E790" t="str">
            <v>m</v>
          </cell>
        </row>
        <row r="791">
          <cell r="A791" t="str">
            <v>2 S 04 964 04</v>
          </cell>
          <cell r="B791" t="str">
            <v>Tubulação de drenagem urbana - D=1,00 m s/ berço</v>
          </cell>
          <cell r="E791" t="str">
            <v>m</v>
          </cell>
        </row>
        <row r="792">
          <cell r="A792" t="str">
            <v>2 S 04 964 05</v>
          </cell>
          <cell r="B792" t="str">
            <v>Tubulação de drenagem urbana - D=1,20 m s/ berço</v>
          </cell>
          <cell r="E792" t="str">
            <v>m</v>
          </cell>
        </row>
        <row r="793">
          <cell r="A793" t="str">
            <v>2 S 04 964 06</v>
          </cell>
          <cell r="B793" t="str">
            <v>Tubulação de drenagem urbana - D=1,50 m s/ berço</v>
          </cell>
          <cell r="E793" t="str">
            <v>m</v>
          </cell>
        </row>
        <row r="794">
          <cell r="A794" t="str">
            <v>2 S 04 990 01</v>
          </cell>
          <cell r="B794" t="str">
            <v>Transposição de segmento de sarjetas - TSS 01</v>
          </cell>
          <cell r="E794" t="str">
            <v>m</v>
          </cell>
        </row>
        <row r="795">
          <cell r="A795" t="str">
            <v>2 S 04 990 02</v>
          </cell>
          <cell r="B795" t="str">
            <v>Transposição de segmento de sarjetas - TSS 02</v>
          </cell>
          <cell r="E795" t="str">
            <v>m</v>
          </cell>
        </row>
        <row r="796">
          <cell r="A796" t="str">
            <v>2 S 04 990 03</v>
          </cell>
          <cell r="B796" t="str">
            <v>Transposição de segmento de sarjetas - TSS 03</v>
          </cell>
          <cell r="E796" t="str">
            <v>m</v>
          </cell>
        </row>
        <row r="797">
          <cell r="A797" t="str">
            <v>2 S 04 990 04</v>
          </cell>
          <cell r="B797" t="str">
            <v>Transposição de segmento de sarjetas - TSS 04</v>
          </cell>
          <cell r="E797" t="str">
            <v>m</v>
          </cell>
        </row>
        <row r="798">
          <cell r="A798" t="str">
            <v>2 S 04 990 05</v>
          </cell>
          <cell r="B798" t="str">
            <v>Transposição de segmento de sarjetas - TSS 05</v>
          </cell>
          <cell r="E798" t="str">
            <v>m</v>
          </cell>
        </row>
        <row r="799">
          <cell r="A799" t="str">
            <v>2 S 04 990 06</v>
          </cell>
          <cell r="B799" t="str">
            <v>Transposição de segmento de sarjetas - TSS 06</v>
          </cell>
          <cell r="E799" t="str">
            <v>m</v>
          </cell>
        </row>
        <row r="800">
          <cell r="A800" t="str">
            <v>2 S 04 991 01</v>
          </cell>
          <cell r="B800" t="str">
            <v>Tampa concr. p/caixa colet. (4 nervuras) - TCC 01</v>
          </cell>
          <cell r="E800" t="str">
            <v>und</v>
          </cell>
        </row>
        <row r="801">
          <cell r="A801" t="str">
            <v>2 S 04 991 02</v>
          </cell>
          <cell r="B801" t="str">
            <v>Tampa de ferro p/ caixa coletora - TCC 02</v>
          </cell>
          <cell r="E801" t="str">
            <v>und</v>
          </cell>
        </row>
        <row r="802">
          <cell r="A802" t="str">
            <v>2 S 04 999 03</v>
          </cell>
          <cell r="B802" t="str">
            <v>Escoramento de bueiros celulares</v>
          </cell>
          <cell r="E802" t="str">
            <v>m3</v>
          </cell>
        </row>
        <row r="803">
          <cell r="A803" t="str">
            <v>2 S 04 999 06</v>
          </cell>
          <cell r="B803" t="str">
            <v>Solo local / selo de argila apiloado</v>
          </cell>
          <cell r="E803" t="str">
            <v>m3</v>
          </cell>
        </row>
        <row r="804">
          <cell r="A804" t="str">
            <v>2 S 04 999 07</v>
          </cell>
          <cell r="B804" t="str">
            <v>Lastro de brita</v>
          </cell>
          <cell r="E804" t="str">
            <v>m3</v>
          </cell>
        </row>
        <row r="805">
          <cell r="A805" t="str">
            <v>2 S 05 000 06</v>
          </cell>
          <cell r="B805" t="str">
            <v>Calha metálica semi-circular D=0,40 m</v>
          </cell>
          <cell r="E805" t="str">
            <v>m</v>
          </cell>
        </row>
        <row r="806">
          <cell r="A806" t="str">
            <v>2 S 05 000 09</v>
          </cell>
          <cell r="B806" t="str">
            <v>Dentes para bueiros simples D=0,60 m</v>
          </cell>
          <cell r="E806" t="str">
            <v>und</v>
          </cell>
        </row>
        <row r="807">
          <cell r="A807" t="str">
            <v>2 S 05 000 10</v>
          </cell>
          <cell r="B807" t="str">
            <v>Dentes para bueiros simples D=0,80 m</v>
          </cell>
          <cell r="E807" t="str">
            <v>und</v>
          </cell>
        </row>
        <row r="808">
          <cell r="A808" t="str">
            <v>2 S 05 000 11</v>
          </cell>
          <cell r="B808" t="str">
            <v>Dentes para bueiros simples D=1,00 m</v>
          </cell>
          <cell r="E808" t="str">
            <v>und</v>
          </cell>
        </row>
        <row r="809">
          <cell r="A809" t="str">
            <v>2 S 05 000 12</v>
          </cell>
          <cell r="B809" t="str">
            <v>Dentes para bueiros simples D=1,20 m</v>
          </cell>
          <cell r="E809" t="str">
            <v>und</v>
          </cell>
        </row>
        <row r="810">
          <cell r="A810" t="str">
            <v>2 S 05 000 13</v>
          </cell>
          <cell r="B810" t="str">
            <v>Dentes para bueiros simples D=1,50 m</v>
          </cell>
          <cell r="E810" t="str">
            <v>und</v>
          </cell>
        </row>
        <row r="811">
          <cell r="A811" t="str">
            <v>2 S 05 000 14</v>
          </cell>
          <cell r="B811" t="str">
            <v>Dentes para bueiros duplos D=1,00 m</v>
          </cell>
          <cell r="E811" t="str">
            <v>und</v>
          </cell>
        </row>
        <row r="812">
          <cell r="A812" t="str">
            <v>2 S 05 000 15</v>
          </cell>
          <cell r="B812" t="str">
            <v>Dentes para bueiros duplos D=1,20 m</v>
          </cell>
          <cell r="E812" t="str">
            <v>und</v>
          </cell>
        </row>
        <row r="813">
          <cell r="A813" t="str">
            <v>2 S 05 000 16</v>
          </cell>
          <cell r="B813" t="str">
            <v>Dentes para bueiros duplos D=1,50 m</v>
          </cell>
          <cell r="E813" t="str">
            <v>und</v>
          </cell>
        </row>
        <row r="814">
          <cell r="A814" t="str">
            <v>2 S 05 000 17</v>
          </cell>
          <cell r="B814" t="str">
            <v>Dentes para bueiros triplos D=1,00 m</v>
          </cell>
          <cell r="E814" t="str">
            <v>und</v>
          </cell>
        </row>
        <row r="815">
          <cell r="A815" t="str">
            <v>2 S 05 000 18</v>
          </cell>
          <cell r="B815" t="str">
            <v>Dentes para bueiros triplos D=1,20</v>
          </cell>
          <cell r="E815" t="str">
            <v>und</v>
          </cell>
        </row>
        <row r="816">
          <cell r="A816" t="str">
            <v>2 S 05 000 19</v>
          </cell>
          <cell r="B816" t="str">
            <v>Dentes para bueiros triplos D=1,50 m</v>
          </cell>
          <cell r="E816" t="str">
            <v>und</v>
          </cell>
        </row>
        <row r="817">
          <cell r="A817" t="str">
            <v>2 S 05 100 00</v>
          </cell>
          <cell r="B817" t="str">
            <v>Enleivamento</v>
          </cell>
          <cell r="E817" t="str">
            <v>m2</v>
          </cell>
        </row>
        <row r="818">
          <cell r="A818" t="str">
            <v>2 S 05 102 00</v>
          </cell>
          <cell r="B818" t="str">
            <v>Hidrossemeadura</v>
          </cell>
          <cell r="E818" t="str">
            <v>m2</v>
          </cell>
        </row>
        <row r="819">
          <cell r="A819" t="str">
            <v>2 S 05 300 01</v>
          </cell>
          <cell r="B819" t="str">
            <v>Alvenaria de pedra arrumada</v>
          </cell>
          <cell r="E819" t="str">
            <v>m3</v>
          </cell>
        </row>
        <row r="820">
          <cell r="A820" t="str">
            <v>2 S 05 300 02</v>
          </cell>
          <cell r="B820" t="str">
            <v>Enrocamento de pedra jogada</v>
          </cell>
          <cell r="E820" t="str">
            <v>m3</v>
          </cell>
        </row>
        <row r="821">
          <cell r="A821" t="str">
            <v>2 S 05 301 00</v>
          </cell>
          <cell r="B821" t="str">
            <v>Alvenaria de pedra argamassada</v>
          </cell>
          <cell r="E821" t="str">
            <v>m3</v>
          </cell>
        </row>
        <row r="822">
          <cell r="A822" t="str">
            <v>2 S 05 301 01</v>
          </cell>
          <cell r="B822" t="str">
            <v>Alvenaria tijolos de 20 cm de espessura</v>
          </cell>
          <cell r="E822" t="str">
            <v>m2</v>
          </cell>
        </row>
        <row r="823">
          <cell r="A823" t="str">
            <v>2 S 05 302 01</v>
          </cell>
          <cell r="B823" t="str">
            <v>Muro gabião tipo caixa</v>
          </cell>
          <cell r="E823" t="str">
            <v>m3</v>
          </cell>
        </row>
        <row r="824">
          <cell r="A824" t="str">
            <v>2 S 05 303 01</v>
          </cell>
          <cell r="B824" t="str">
            <v>Terra armada - ECE - greide 0,0&lt;h&lt;6,00m</v>
          </cell>
          <cell r="E824" t="str">
            <v>m2</v>
          </cell>
        </row>
        <row r="825">
          <cell r="A825" t="str">
            <v>2 S 05 303 02</v>
          </cell>
          <cell r="B825" t="str">
            <v>Terra armada - ECE - greide 6,0&lt;h&lt;9,00m</v>
          </cell>
          <cell r="E825" t="str">
            <v>m2</v>
          </cell>
        </row>
        <row r="826">
          <cell r="A826" t="str">
            <v>2 S 05 303 03</v>
          </cell>
          <cell r="B826" t="str">
            <v>Terra armada - ECE - greide 9,0&lt;h&lt;12,00m</v>
          </cell>
          <cell r="E826" t="str">
            <v>m2</v>
          </cell>
        </row>
        <row r="827">
          <cell r="A827" t="str">
            <v>2 S 05 303 04</v>
          </cell>
          <cell r="B827" t="str">
            <v>Terra armada - ECE - pé de talude 0,0&lt;h&lt;6,00m</v>
          </cell>
          <cell r="E827" t="str">
            <v>m2</v>
          </cell>
        </row>
        <row r="828">
          <cell r="A828" t="str">
            <v>2 S 05 303 05</v>
          </cell>
          <cell r="B828" t="str">
            <v>Terra armada - ECE - pé de talude 6,0&lt;h&lt;9,00m</v>
          </cell>
          <cell r="E828" t="str">
            <v>m2</v>
          </cell>
        </row>
        <row r="829">
          <cell r="A829" t="str">
            <v>2 S 05 303 06</v>
          </cell>
          <cell r="B829" t="str">
            <v>Terra armada - ECE - pé de talude 9,0&lt;h&lt;12,00m</v>
          </cell>
          <cell r="E829" t="str">
            <v>m2</v>
          </cell>
        </row>
        <row r="830">
          <cell r="A830" t="str">
            <v>2 S 05 303 07</v>
          </cell>
          <cell r="B830" t="str">
            <v>Terra armada - ECE - encontro portante 0,0&lt;h&lt;6,00m</v>
          </cell>
          <cell r="E830" t="str">
            <v>m2</v>
          </cell>
        </row>
        <row r="831">
          <cell r="A831" t="str">
            <v>2 S 05 303 08</v>
          </cell>
          <cell r="B831" t="str">
            <v>Terra armada - ECE - encontro portante 6,0&lt;h&lt;9,00m</v>
          </cell>
          <cell r="E831" t="str">
            <v>m2</v>
          </cell>
        </row>
        <row r="832">
          <cell r="A832" t="str">
            <v>2 S 05 303 09</v>
          </cell>
          <cell r="B832" t="str">
            <v>Escamas de concreto armado para terra armada</v>
          </cell>
          <cell r="E832" t="str">
            <v>m3</v>
          </cell>
        </row>
        <row r="833">
          <cell r="A833" t="str">
            <v>2 S 05 303 10</v>
          </cell>
          <cell r="B833" t="str">
            <v>Concr. soleira e arremates de maciço terra armada</v>
          </cell>
          <cell r="E833" t="str">
            <v>m3</v>
          </cell>
        </row>
        <row r="834">
          <cell r="A834" t="str">
            <v>2 S 05 303 11</v>
          </cell>
          <cell r="B834" t="str">
            <v>Montagem de maciço terra armada</v>
          </cell>
          <cell r="E834" t="str">
            <v>m2</v>
          </cell>
        </row>
        <row r="835">
          <cell r="A835" t="str">
            <v>2 S 05 340 01</v>
          </cell>
          <cell r="B835" t="str">
            <v>Execução cortina atirantada conc.armado fck=15 MPa</v>
          </cell>
          <cell r="E835" t="str">
            <v>m2</v>
          </cell>
        </row>
        <row r="836">
          <cell r="A836" t="str">
            <v>2 S 05 900 01</v>
          </cell>
          <cell r="B836" t="str">
            <v>Tirante protendido p/ cort. aço st 85/105 D= 32mm</v>
          </cell>
          <cell r="E836" t="str">
            <v>m</v>
          </cell>
        </row>
        <row r="837">
          <cell r="A837" t="str">
            <v>2 S 06 210 01</v>
          </cell>
          <cell r="B837" t="str">
            <v>Pórtico metálico</v>
          </cell>
          <cell r="E837" t="str">
            <v>und</v>
          </cell>
        </row>
        <row r="838">
          <cell r="A838" t="str">
            <v>2 S 06 400 01</v>
          </cell>
          <cell r="B838" t="str">
            <v>Cerca arame farp. c/ mourão concr. seção quadrada</v>
          </cell>
          <cell r="E838" t="str">
            <v>m</v>
          </cell>
        </row>
        <row r="839">
          <cell r="A839" t="str">
            <v>2 S 06 400 02</v>
          </cell>
          <cell r="B839" t="str">
            <v>Cerca arame farp. c/ mourão concr. seção triang.</v>
          </cell>
          <cell r="E839" t="str">
            <v>m</v>
          </cell>
        </row>
        <row r="840">
          <cell r="A840" t="str">
            <v>2 S 06 410 00</v>
          </cell>
          <cell r="B840" t="str">
            <v>Cercas de arame farpado com suportes de madeira</v>
          </cell>
          <cell r="E840" t="str">
            <v>m</v>
          </cell>
        </row>
        <row r="841">
          <cell r="A841" t="str">
            <v>2 S 09 001 05</v>
          </cell>
          <cell r="B841" t="str">
            <v>Transporte local em rodov. não pav. (const.)</v>
          </cell>
          <cell r="E841" t="str">
            <v>tkm</v>
          </cell>
        </row>
        <row r="842">
          <cell r="A842" t="str">
            <v>2 S 09 001 40</v>
          </cell>
          <cell r="B842" t="str">
            <v>Transporte local c/ carroceria em rodovia não pav.</v>
          </cell>
          <cell r="E842" t="str">
            <v>tkm</v>
          </cell>
        </row>
        <row r="843">
          <cell r="A843" t="str">
            <v>2 S 09 001 90</v>
          </cell>
          <cell r="B843" t="str">
            <v>Transporte comercial c/ carr. rodov. não pav.</v>
          </cell>
          <cell r="E843" t="str">
            <v>tkm</v>
          </cell>
        </row>
        <row r="844">
          <cell r="A844" t="str">
            <v>2 S 09 002 05</v>
          </cell>
          <cell r="B844" t="str">
            <v>Transporte local em rodov. pavim. (const.)</v>
          </cell>
          <cell r="E844" t="str">
            <v>tkm</v>
          </cell>
        </row>
        <row r="845">
          <cell r="A845" t="str">
            <v>2 S 09 002 40</v>
          </cell>
          <cell r="B845" t="str">
            <v>Transporte local c/ carroceria em rodov. pavim.</v>
          </cell>
          <cell r="E845" t="str">
            <v>tkm</v>
          </cell>
        </row>
        <row r="846">
          <cell r="A846" t="str">
            <v>2 S 09 002 90</v>
          </cell>
          <cell r="B846" t="str">
            <v>Transporte comerc. c/ carr. rodov. pavim.</v>
          </cell>
          <cell r="E846" t="str">
            <v>tkm</v>
          </cell>
        </row>
        <row r="847">
          <cell r="B847" t="str">
            <v>Conservação</v>
          </cell>
        </row>
        <row r="848">
          <cell r="A848" t="str">
            <v>3 S 01 200 00</v>
          </cell>
          <cell r="B848" t="str">
            <v>Escavação e carga mat. jazida (consv)</v>
          </cell>
          <cell r="E848" t="str">
            <v>m3</v>
          </cell>
        </row>
        <row r="849">
          <cell r="A849" t="str">
            <v>3 S 01 401 00</v>
          </cell>
          <cell r="B849" t="str">
            <v>Recomposição de revestimento primário</v>
          </cell>
          <cell r="E849" t="str">
            <v>m3</v>
          </cell>
        </row>
        <row r="850">
          <cell r="A850" t="str">
            <v>3 S 01 930 00</v>
          </cell>
          <cell r="B850" t="str">
            <v>Regularização mecânica da faixa de domínio</v>
          </cell>
          <cell r="E850" t="str">
            <v>m2</v>
          </cell>
        </row>
        <row r="851">
          <cell r="A851" t="str">
            <v>3 S 02 200 00</v>
          </cell>
          <cell r="B851" t="str">
            <v>Solo p/ base de remendo profundo</v>
          </cell>
          <cell r="E851" t="str">
            <v>m3</v>
          </cell>
        </row>
        <row r="852">
          <cell r="A852" t="str">
            <v>3 S 02 200 01</v>
          </cell>
          <cell r="B852" t="str">
            <v>Recomposição de camada granular do pavimento</v>
          </cell>
          <cell r="E852" t="str">
            <v>m3</v>
          </cell>
        </row>
        <row r="853">
          <cell r="A853" t="str">
            <v>3 S 02 220 00</v>
          </cell>
          <cell r="B853" t="str">
            <v>Solo brita p/ base de rem. profundo</v>
          </cell>
          <cell r="E853" t="str">
            <v>m3</v>
          </cell>
        </row>
        <row r="854">
          <cell r="A854" t="str">
            <v>3 S 02 230 00</v>
          </cell>
          <cell r="B854" t="str">
            <v>Brita para base de remendo profundo</v>
          </cell>
          <cell r="E854" t="str">
            <v>m3</v>
          </cell>
        </row>
        <row r="855">
          <cell r="A855" t="str">
            <v>3 S 02 241 00</v>
          </cell>
          <cell r="B855" t="str">
            <v>Solo melhorado c/ cimento p/ base rem. profundo</v>
          </cell>
          <cell r="E855" t="str">
            <v>m3</v>
          </cell>
        </row>
        <row r="856">
          <cell r="A856" t="str">
            <v>3 S 02 300 00</v>
          </cell>
          <cell r="B856" t="str">
            <v>Imprimação</v>
          </cell>
          <cell r="E856" t="str">
            <v>m2</v>
          </cell>
        </row>
        <row r="857">
          <cell r="A857" t="str">
            <v>3 S 02 400 00</v>
          </cell>
          <cell r="B857" t="str">
            <v>Pintura de ligação</v>
          </cell>
          <cell r="E857" t="str">
            <v>m2</v>
          </cell>
        </row>
        <row r="858">
          <cell r="A858" t="str">
            <v>3 S 02 500 00</v>
          </cell>
          <cell r="B858" t="str">
            <v>Capa selante com pedrisco</v>
          </cell>
          <cell r="E858" t="str">
            <v>m2</v>
          </cell>
        </row>
        <row r="859">
          <cell r="A859" t="str">
            <v>3 S 02 500 01</v>
          </cell>
          <cell r="B859" t="str">
            <v>Capa selante com areia</v>
          </cell>
          <cell r="E859" t="str">
            <v>m2</v>
          </cell>
        </row>
        <row r="860">
          <cell r="A860" t="str">
            <v>3 S 02 500 02</v>
          </cell>
          <cell r="B860" t="str">
            <v>Tratamento superficial simples com CAP</v>
          </cell>
          <cell r="E860" t="str">
            <v>m2</v>
          </cell>
        </row>
        <row r="861">
          <cell r="A861" t="str">
            <v>3 S 02 500 03</v>
          </cell>
          <cell r="B861" t="str">
            <v>Tratamento superficial simples com emulsão</v>
          </cell>
          <cell r="E861" t="str">
            <v>m2</v>
          </cell>
        </row>
        <row r="862">
          <cell r="A862" t="str">
            <v>3 S 02 500 04</v>
          </cell>
          <cell r="B862" t="str">
            <v>Tratamento superficial simples c/ banho diluído</v>
          </cell>
          <cell r="E862" t="str">
            <v>m2</v>
          </cell>
        </row>
        <row r="863">
          <cell r="A863" t="str">
            <v>3 S 02 501 00</v>
          </cell>
          <cell r="B863" t="str">
            <v>Tratamento superficial duplo c/ CAP</v>
          </cell>
          <cell r="E863" t="str">
            <v>m2</v>
          </cell>
        </row>
        <row r="864">
          <cell r="A864" t="str">
            <v>3 S 02 501 01</v>
          </cell>
          <cell r="B864" t="str">
            <v>Tratamento superficial duplo com emulsão</v>
          </cell>
          <cell r="E864" t="str">
            <v>m2</v>
          </cell>
        </row>
        <row r="865">
          <cell r="A865" t="str">
            <v>3 S 02 501 02</v>
          </cell>
          <cell r="B865" t="str">
            <v>Tratamento superficial duplo com banho diluído</v>
          </cell>
          <cell r="E865" t="str">
            <v>m2</v>
          </cell>
        </row>
        <row r="866">
          <cell r="A866" t="str">
            <v>3 S 02 502 00</v>
          </cell>
          <cell r="B866" t="str">
            <v>Tratamento superficial triplo com c.a.p.</v>
          </cell>
          <cell r="E866" t="str">
            <v>m2</v>
          </cell>
        </row>
        <row r="867">
          <cell r="A867" t="str">
            <v>3 S 02 502 01</v>
          </cell>
          <cell r="B867" t="str">
            <v>Tratamento superficial triplo com emulsão</v>
          </cell>
          <cell r="E867" t="str">
            <v>m2</v>
          </cell>
        </row>
        <row r="868">
          <cell r="A868" t="str">
            <v>3 S 02 502 02</v>
          </cell>
          <cell r="B868" t="str">
            <v>Tratamento superficial triplo com banho diluído</v>
          </cell>
          <cell r="E868" t="str">
            <v>m2</v>
          </cell>
        </row>
        <row r="869">
          <cell r="A869" t="str">
            <v>3 S 02 510 00</v>
          </cell>
          <cell r="B869" t="str">
            <v>Lama asfáltica fina (granulometrias I e II )</v>
          </cell>
          <cell r="E869" t="str">
            <v>m2</v>
          </cell>
        </row>
        <row r="870">
          <cell r="A870" t="str">
            <v>3 S 02 510 01</v>
          </cell>
          <cell r="B870" t="str">
            <v>Lama asfáltica grossa (granulometrias III e IV)</v>
          </cell>
          <cell r="E870" t="str">
            <v>m2</v>
          </cell>
        </row>
        <row r="871">
          <cell r="A871" t="str">
            <v>3 S 02 520 00</v>
          </cell>
          <cell r="B871" t="str">
            <v>Mistura areia-asfalto em betoneira</v>
          </cell>
          <cell r="E871" t="str">
            <v>m3</v>
          </cell>
        </row>
        <row r="872">
          <cell r="A872" t="str">
            <v>3 S 02 520 01</v>
          </cell>
          <cell r="B872" t="str">
            <v>Mistura areia-asfalto usinada a frio</v>
          </cell>
          <cell r="E872" t="str">
            <v>m3</v>
          </cell>
        </row>
        <row r="873">
          <cell r="A873" t="str">
            <v>3 S 02 520 02</v>
          </cell>
          <cell r="B873" t="str">
            <v>Rec.do rev. com areia asfalto a frio</v>
          </cell>
          <cell r="E873" t="str">
            <v>m3</v>
          </cell>
        </row>
        <row r="874">
          <cell r="A874" t="str">
            <v>3 S 02 521 00</v>
          </cell>
          <cell r="B874" t="str">
            <v>Mistura areia-asfalto usinada a quente</v>
          </cell>
          <cell r="E874" t="str">
            <v>m3</v>
          </cell>
        </row>
        <row r="875">
          <cell r="A875" t="str">
            <v>3 S 02 521 01</v>
          </cell>
          <cell r="B875" t="str">
            <v>Rec. do rev. com areia asfalto a quente</v>
          </cell>
          <cell r="E875" t="str">
            <v>m3</v>
          </cell>
        </row>
        <row r="876">
          <cell r="A876" t="str">
            <v>3 S 02 530 00</v>
          </cell>
          <cell r="B876" t="str">
            <v>Mistura betuminosa em betoneira</v>
          </cell>
          <cell r="E876" t="str">
            <v>m3</v>
          </cell>
        </row>
        <row r="877">
          <cell r="A877" t="str">
            <v>3 S 02 530 01</v>
          </cell>
          <cell r="B877" t="str">
            <v>Mistura betuminosa usinada a frio</v>
          </cell>
          <cell r="E877" t="str">
            <v>m3</v>
          </cell>
        </row>
        <row r="878">
          <cell r="A878" t="str">
            <v>3 S 02 530 02</v>
          </cell>
          <cell r="B878" t="str">
            <v>Rec.do rev. com mistura betuminosa a frio</v>
          </cell>
          <cell r="E878" t="str">
            <v>m3</v>
          </cell>
        </row>
        <row r="879">
          <cell r="A879" t="str">
            <v>3 S 02 540 00</v>
          </cell>
          <cell r="B879" t="str">
            <v>Mistura betuminosa usinada a quente</v>
          </cell>
          <cell r="E879" t="str">
            <v>m3</v>
          </cell>
        </row>
        <row r="880">
          <cell r="A880" t="str">
            <v>3 S 02 540 01</v>
          </cell>
          <cell r="B880" t="str">
            <v>Rec.do rev.com mistura betuminosa a quente</v>
          </cell>
          <cell r="E880" t="str">
            <v>m3</v>
          </cell>
        </row>
        <row r="881">
          <cell r="A881" t="str">
            <v>3 S 02 601 00</v>
          </cell>
          <cell r="B881" t="str">
            <v>Recomposição de placa de concreto</v>
          </cell>
          <cell r="E881" t="str">
            <v>m3</v>
          </cell>
        </row>
        <row r="882">
          <cell r="A882" t="str">
            <v>3 S 02 900 00</v>
          </cell>
          <cell r="B882" t="str">
            <v>Remoção mecanizada de revestimento betuminoso</v>
          </cell>
          <cell r="E882" t="str">
            <v>m3</v>
          </cell>
        </row>
        <row r="883">
          <cell r="A883" t="str">
            <v>3 S 02 901 00</v>
          </cell>
          <cell r="B883" t="str">
            <v>Remoção manual de revestimento betuminoso</v>
          </cell>
          <cell r="E883" t="str">
            <v>m3</v>
          </cell>
        </row>
        <row r="884">
          <cell r="A884" t="str">
            <v>3 S 02 902 00</v>
          </cell>
          <cell r="B884" t="str">
            <v>Remoção mecanizada da camada granular do pavimento</v>
          </cell>
          <cell r="E884" t="str">
            <v>m3</v>
          </cell>
        </row>
        <row r="885">
          <cell r="A885" t="str">
            <v>3 S 02 903 00</v>
          </cell>
          <cell r="B885" t="str">
            <v>Remoção manual da camada granular do pavimento</v>
          </cell>
          <cell r="E885" t="str">
            <v>m3</v>
          </cell>
        </row>
        <row r="886">
          <cell r="A886" t="str">
            <v>3 S 02 999 00</v>
          </cell>
          <cell r="B886" t="str">
            <v>Peneiramento</v>
          </cell>
          <cell r="E886" t="str">
            <v>m3</v>
          </cell>
        </row>
        <row r="887">
          <cell r="A887" t="str">
            <v>3 S 03 310 00</v>
          </cell>
          <cell r="B887" t="str">
            <v>Concreto ciclópico</v>
          </cell>
          <cell r="E887" t="str">
            <v>m3</v>
          </cell>
        </row>
        <row r="888">
          <cell r="A888" t="str">
            <v>3 S 03 329 00</v>
          </cell>
          <cell r="B888" t="str">
            <v>Concreto de cimento (confecção e lançamento)</v>
          </cell>
          <cell r="E888" t="str">
            <v>m3</v>
          </cell>
        </row>
        <row r="889">
          <cell r="A889" t="str">
            <v>3 S 03 329 01</v>
          </cell>
          <cell r="B889" t="str">
            <v>Concreto de cimento(confecção manual e lançamento)</v>
          </cell>
          <cell r="E889" t="str">
            <v>m3</v>
          </cell>
        </row>
        <row r="890">
          <cell r="A890" t="str">
            <v>3 S 03 340 02</v>
          </cell>
          <cell r="B890" t="str">
            <v>Argamassa cimento areia 1-6</v>
          </cell>
          <cell r="E890" t="str">
            <v>m3</v>
          </cell>
        </row>
        <row r="891">
          <cell r="A891" t="str">
            <v>3 S 03 340 03</v>
          </cell>
          <cell r="B891" t="str">
            <v>Argamassa cimento solo 1:10</v>
          </cell>
          <cell r="E891" t="str">
            <v>m3</v>
          </cell>
        </row>
        <row r="892">
          <cell r="A892" t="str">
            <v>3 S 03 353 00</v>
          </cell>
          <cell r="B892" t="str">
            <v>Dobragem e colocação de armadura</v>
          </cell>
          <cell r="E892" t="str">
            <v>kg</v>
          </cell>
        </row>
        <row r="893">
          <cell r="A893" t="str">
            <v>3 S 03 370 00</v>
          </cell>
          <cell r="B893" t="str">
            <v>Forma comum de madeira</v>
          </cell>
          <cell r="E893" t="str">
            <v>m2</v>
          </cell>
        </row>
        <row r="894">
          <cell r="A894" t="str">
            <v>3 S 03 940 01</v>
          </cell>
          <cell r="B894" t="str">
            <v>Reaterro e compactação p/ bueiro</v>
          </cell>
          <cell r="E894" t="str">
            <v>m3</v>
          </cell>
        </row>
        <row r="895">
          <cell r="A895" t="str">
            <v>3 S 03 940 02</v>
          </cell>
          <cell r="B895" t="str">
            <v>Reaterro apiloado</v>
          </cell>
          <cell r="E895" t="str">
            <v>m3</v>
          </cell>
        </row>
        <row r="896">
          <cell r="A896" t="str">
            <v>3 S 03 950 00</v>
          </cell>
          <cell r="B896" t="str">
            <v>Limpeza de ponte</v>
          </cell>
          <cell r="E896" t="str">
            <v>m</v>
          </cell>
        </row>
        <row r="897">
          <cell r="A897" t="str">
            <v>3 S 04 000 00</v>
          </cell>
          <cell r="B897" t="str">
            <v>Escavação manual em material de 1a categoria</v>
          </cell>
          <cell r="E897" t="str">
            <v>m3</v>
          </cell>
        </row>
        <row r="898">
          <cell r="A898" t="str">
            <v>3 S 04 000 01</v>
          </cell>
          <cell r="B898" t="str">
            <v>Escavação manual em material de 2a categoria</v>
          </cell>
          <cell r="E898" t="str">
            <v>m3</v>
          </cell>
        </row>
        <row r="899">
          <cell r="A899" t="str">
            <v>3 S 04 001 00</v>
          </cell>
          <cell r="B899" t="str">
            <v>Escavação mecaniz. de vala em mater. de 1a cat.</v>
          </cell>
          <cell r="E899" t="str">
            <v>m3</v>
          </cell>
        </row>
        <row r="900">
          <cell r="A900" t="str">
            <v>3 S 04 010 00</v>
          </cell>
          <cell r="B900" t="str">
            <v>Escavação mecaniz.de vala em material de 2a cat.</v>
          </cell>
          <cell r="E900" t="str">
            <v>m3</v>
          </cell>
        </row>
        <row r="901">
          <cell r="A901" t="str">
            <v>3 S 04 020 00</v>
          </cell>
          <cell r="B901" t="str">
            <v>Escavação e carga de material de 3a cat. em valas</v>
          </cell>
          <cell r="E901" t="str">
            <v>m3</v>
          </cell>
        </row>
        <row r="902">
          <cell r="A902" t="str">
            <v>3 S 04 300 16</v>
          </cell>
          <cell r="B902" t="str">
            <v>Bueiro met. chapa múltipla D=1,60m galv.</v>
          </cell>
          <cell r="E902" t="str">
            <v>m</v>
          </cell>
        </row>
        <row r="903">
          <cell r="A903" t="str">
            <v>3 S 04 300 20</v>
          </cell>
          <cell r="B903" t="str">
            <v>Bueiro met. chapa múltipla D=2,00m galv.</v>
          </cell>
          <cell r="E903" t="str">
            <v>m</v>
          </cell>
        </row>
        <row r="904">
          <cell r="A904" t="str">
            <v>3 S 04 301 16</v>
          </cell>
          <cell r="B904" t="str">
            <v>Bueiro met.chapas múlt. D=1,60 m rev. epoxy</v>
          </cell>
          <cell r="E904" t="str">
            <v>m</v>
          </cell>
        </row>
        <row r="905">
          <cell r="A905" t="str">
            <v>3 S 04 301 20</v>
          </cell>
          <cell r="B905" t="str">
            <v>Bueiro met. chapas múlt. D=2,00 m rev. epoxy</v>
          </cell>
          <cell r="E905" t="str">
            <v>m</v>
          </cell>
        </row>
        <row r="906">
          <cell r="A906" t="str">
            <v>3 S 04 310 16</v>
          </cell>
          <cell r="B906" t="str">
            <v>Bueiro met. s/interrupção tráf. D=1,60 m galv.</v>
          </cell>
          <cell r="E906" t="str">
            <v>m</v>
          </cell>
        </row>
        <row r="907">
          <cell r="A907" t="str">
            <v>3 S 04 310 20</v>
          </cell>
          <cell r="B907" t="str">
            <v>Bueiro met. s/interrupção tráf. D=2,00 m galv.</v>
          </cell>
          <cell r="E907" t="str">
            <v>m</v>
          </cell>
        </row>
        <row r="908">
          <cell r="A908" t="str">
            <v>3 S 04 311 16</v>
          </cell>
          <cell r="B908" t="str">
            <v>Bueiro met.s/interrupção tráf. D=1,60 m rev. epoxy</v>
          </cell>
          <cell r="E908" t="str">
            <v>m</v>
          </cell>
        </row>
        <row r="909">
          <cell r="A909" t="str">
            <v>3 S 04 311 20</v>
          </cell>
          <cell r="B909" t="str">
            <v>Bueiro met.s/interrupção tráf. D=2,00 m rev. epoxy</v>
          </cell>
          <cell r="E909" t="str">
            <v>m</v>
          </cell>
        </row>
        <row r="910">
          <cell r="A910" t="str">
            <v>3 S 04 590 00</v>
          </cell>
          <cell r="B910" t="str">
            <v>Assentamento de dreno profundo</v>
          </cell>
          <cell r="E910" t="str">
            <v>m</v>
          </cell>
        </row>
        <row r="911">
          <cell r="A911" t="str">
            <v>3 S 04 999 08</v>
          </cell>
          <cell r="B911" t="str">
            <v>Selo de argila apiloado com solo local</v>
          </cell>
          <cell r="E911" t="str">
            <v>m3</v>
          </cell>
        </row>
        <row r="912">
          <cell r="A912" t="str">
            <v>3 S 05 000 00</v>
          </cell>
          <cell r="B912" t="str">
            <v>Enrocamento de pedra arrumada</v>
          </cell>
          <cell r="E912" t="str">
            <v>m3</v>
          </cell>
        </row>
        <row r="913">
          <cell r="A913" t="str">
            <v>3 S 05 001 00</v>
          </cell>
          <cell r="B913" t="str">
            <v>Enrocamento de pedra jogada</v>
          </cell>
          <cell r="E913" t="str">
            <v>m3</v>
          </cell>
        </row>
        <row r="914">
          <cell r="A914" t="str">
            <v>3 S 05 101 01</v>
          </cell>
          <cell r="B914" t="str">
            <v>Revestimento vegetal com mudas</v>
          </cell>
          <cell r="E914" t="str">
            <v>m2</v>
          </cell>
        </row>
        <row r="915">
          <cell r="A915" t="str">
            <v>3 S 05 101 02</v>
          </cell>
          <cell r="B915" t="str">
            <v>Revestimento vegetal com grama em leivas</v>
          </cell>
          <cell r="E915" t="str">
            <v>m2</v>
          </cell>
        </row>
        <row r="916">
          <cell r="A916" t="str">
            <v>3 S 08 001 00</v>
          </cell>
          <cell r="B916" t="str">
            <v>Reconformação da plataforma</v>
          </cell>
          <cell r="E916" t="str">
            <v>ha</v>
          </cell>
        </row>
        <row r="917">
          <cell r="A917" t="str">
            <v>3 S 08 100 00</v>
          </cell>
          <cell r="B917" t="str">
            <v>Tapa buraco</v>
          </cell>
          <cell r="E917" t="str">
            <v>m3</v>
          </cell>
        </row>
        <row r="918">
          <cell r="A918" t="str">
            <v>3 S 08 101 01</v>
          </cell>
          <cell r="B918" t="str">
            <v>Remendo profundo com demolição manual</v>
          </cell>
          <cell r="E918" t="str">
            <v>m3</v>
          </cell>
        </row>
        <row r="919">
          <cell r="A919" t="str">
            <v>3 S 08 101 02</v>
          </cell>
          <cell r="B919" t="str">
            <v>Remendo profundo com demolição mecanizada</v>
          </cell>
          <cell r="E919" t="str">
            <v>m3</v>
          </cell>
        </row>
        <row r="920">
          <cell r="A920" t="str">
            <v>3 S 08 102 00</v>
          </cell>
          <cell r="B920" t="str">
            <v>Limpeza ench. juntas pav. concr. a quente (consv)</v>
          </cell>
          <cell r="E920" t="str">
            <v>m</v>
          </cell>
        </row>
        <row r="921">
          <cell r="A921" t="str">
            <v>3 S 08 102 01</v>
          </cell>
          <cell r="B921" t="str">
            <v>Limpeza ench. juntas pav. concr. a frio (consv)</v>
          </cell>
          <cell r="E921" t="str">
            <v>m</v>
          </cell>
        </row>
        <row r="922">
          <cell r="A922" t="str">
            <v>3 S 08 103 00</v>
          </cell>
          <cell r="B922" t="str">
            <v>Selagem de trinca</v>
          </cell>
          <cell r="E922" t="str">
            <v>l</v>
          </cell>
        </row>
        <row r="923">
          <cell r="A923" t="str">
            <v>3 S 08 104 01</v>
          </cell>
          <cell r="B923" t="str">
            <v>Combate à exsudação com areia</v>
          </cell>
          <cell r="E923" t="str">
            <v>m2</v>
          </cell>
        </row>
        <row r="924">
          <cell r="A924" t="str">
            <v>3 S 08 104 02</v>
          </cell>
          <cell r="B924" t="str">
            <v>Combate à exsudação com pedrisco</v>
          </cell>
          <cell r="E924" t="str">
            <v>m2</v>
          </cell>
        </row>
        <row r="925">
          <cell r="A925" t="str">
            <v>3 S 08 109 00</v>
          </cell>
          <cell r="B925" t="str">
            <v>Correção de defeitos com mistura betuminosa</v>
          </cell>
          <cell r="E925" t="str">
            <v>m3</v>
          </cell>
        </row>
        <row r="926">
          <cell r="A926" t="str">
            <v>3 S 08 109 12</v>
          </cell>
          <cell r="B926" t="str">
            <v>Correção de defeitos por fresagem descontínua</v>
          </cell>
          <cell r="E926" t="str">
            <v>m3</v>
          </cell>
        </row>
        <row r="927">
          <cell r="A927" t="str">
            <v>3 S 08 110 00</v>
          </cell>
          <cell r="B927" t="str">
            <v>Correção de defeitos por penetração</v>
          </cell>
          <cell r="E927" t="str">
            <v>m2</v>
          </cell>
        </row>
        <row r="928">
          <cell r="A928" t="str">
            <v>3 S 08 200 00</v>
          </cell>
          <cell r="B928" t="str">
            <v>Recomp. de guarda corpo</v>
          </cell>
          <cell r="E928" t="str">
            <v>m</v>
          </cell>
        </row>
        <row r="929">
          <cell r="A929" t="str">
            <v>3 S 08 200 01</v>
          </cell>
          <cell r="B929" t="str">
            <v>Recomposição de sarjeta em alvenaria de tijolo</v>
          </cell>
          <cell r="E929" t="str">
            <v>m2</v>
          </cell>
        </row>
        <row r="930">
          <cell r="A930" t="str">
            <v>3 S 08 300 01</v>
          </cell>
          <cell r="B930" t="str">
            <v>Limpeza de sarjeta e meio fio</v>
          </cell>
          <cell r="E930" t="str">
            <v>m</v>
          </cell>
        </row>
        <row r="931">
          <cell r="A931" t="str">
            <v>3 S 08 301 01</v>
          </cell>
          <cell r="B931" t="str">
            <v>Limpeza de valeta de corte</v>
          </cell>
          <cell r="E931" t="str">
            <v>m</v>
          </cell>
        </row>
        <row r="932">
          <cell r="A932" t="str">
            <v>3 S 08 301 02</v>
          </cell>
          <cell r="B932" t="str">
            <v>Limpeza de vala de drenagem</v>
          </cell>
          <cell r="E932" t="str">
            <v>m</v>
          </cell>
        </row>
        <row r="933">
          <cell r="A933" t="str">
            <v>3 S 08 301 03</v>
          </cell>
          <cell r="B933" t="str">
            <v>Limpeza de descida d'água</v>
          </cell>
          <cell r="E933" t="str">
            <v>m</v>
          </cell>
        </row>
        <row r="934">
          <cell r="A934" t="str">
            <v>3 S 08 302 01</v>
          </cell>
          <cell r="B934" t="str">
            <v>Limpeza de bueiro</v>
          </cell>
          <cell r="E934" t="str">
            <v>m3</v>
          </cell>
        </row>
        <row r="935">
          <cell r="A935" t="str">
            <v>3 S 08 302 02</v>
          </cell>
          <cell r="B935" t="str">
            <v>Desobstrução de bueiro</v>
          </cell>
          <cell r="E935" t="str">
            <v>m3</v>
          </cell>
        </row>
        <row r="936">
          <cell r="A936" t="str">
            <v>3 S 08 302 03</v>
          </cell>
          <cell r="B936" t="str">
            <v>Assentamento de tubo D=0,60 m</v>
          </cell>
          <cell r="E936" t="str">
            <v>m</v>
          </cell>
        </row>
        <row r="937">
          <cell r="A937" t="str">
            <v>3 S 08 302 04</v>
          </cell>
          <cell r="B937" t="str">
            <v>Assentamento de tubo D=0,80 m</v>
          </cell>
          <cell r="E937" t="str">
            <v>m</v>
          </cell>
        </row>
        <row r="938">
          <cell r="A938" t="str">
            <v>3 S 08 302 05</v>
          </cell>
          <cell r="B938" t="str">
            <v>Assentamento de tubo D=1,0 m</v>
          </cell>
          <cell r="E938" t="str">
            <v>m</v>
          </cell>
        </row>
        <row r="939">
          <cell r="A939" t="str">
            <v>3 S 08 302 06</v>
          </cell>
          <cell r="B939" t="str">
            <v>Assentamento de tubo D=1,20 m</v>
          </cell>
          <cell r="E939" t="str">
            <v>m</v>
          </cell>
        </row>
        <row r="940">
          <cell r="A940" t="str">
            <v>3 S 08 400 00</v>
          </cell>
          <cell r="B940" t="str">
            <v>Limpeza de placa de sinalização</v>
          </cell>
          <cell r="E940" t="str">
            <v>m2</v>
          </cell>
        </row>
        <row r="941">
          <cell r="A941" t="str">
            <v>3 S 08 400 01</v>
          </cell>
          <cell r="B941" t="str">
            <v>Recomposição placa de sinalização</v>
          </cell>
          <cell r="E941" t="str">
            <v>m2</v>
          </cell>
        </row>
        <row r="942">
          <cell r="A942" t="str">
            <v>3 S 08 400 02</v>
          </cell>
          <cell r="B942" t="str">
            <v>Substituição de balizador</v>
          </cell>
          <cell r="E942" t="str">
            <v>un</v>
          </cell>
        </row>
        <row r="943">
          <cell r="A943" t="str">
            <v>3 S 08 401 00</v>
          </cell>
          <cell r="B943" t="str">
            <v>Recomposição de defensa metálica</v>
          </cell>
          <cell r="E943" t="str">
            <v>m</v>
          </cell>
        </row>
        <row r="944">
          <cell r="A944" t="str">
            <v>3 S 08 402 00</v>
          </cell>
          <cell r="B944" t="str">
            <v>Caiação</v>
          </cell>
          <cell r="E944" t="str">
            <v>m2</v>
          </cell>
        </row>
        <row r="945">
          <cell r="A945" t="str">
            <v>3 S 08 403 00</v>
          </cell>
          <cell r="B945" t="str">
            <v>Renovação de sinalização horizontal</v>
          </cell>
          <cell r="E945" t="str">
            <v>m2</v>
          </cell>
        </row>
        <row r="946">
          <cell r="A946" t="str">
            <v>3 S 08 404 00</v>
          </cell>
          <cell r="B946" t="str">
            <v>Recomp. tot. cerca c/ mourão de conc. secção quad.</v>
          </cell>
          <cell r="E946" t="str">
            <v>m</v>
          </cell>
        </row>
        <row r="947">
          <cell r="A947" t="str">
            <v>3 S 08 404 01</v>
          </cell>
          <cell r="B947" t="str">
            <v>Recomp. parc. cerca de conc. seção quad. - mourão</v>
          </cell>
          <cell r="E947" t="str">
            <v>m</v>
          </cell>
        </row>
        <row r="948">
          <cell r="A948" t="str">
            <v>3 S 08 404 02</v>
          </cell>
          <cell r="B948" t="str">
            <v>Recomp. parc. cerca c/ mourão de concr.-arame</v>
          </cell>
          <cell r="E948" t="str">
            <v>m</v>
          </cell>
        </row>
        <row r="949">
          <cell r="A949" t="str">
            <v>3 S 08 404 03</v>
          </cell>
          <cell r="B949" t="str">
            <v>Recomp. tot. cerca c/ mourão concr. seção triang.</v>
          </cell>
          <cell r="E949" t="str">
            <v>m</v>
          </cell>
        </row>
        <row r="950">
          <cell r="A950" t="str">
            <v>3 S 08 404 04</v>
          </cell>
          <cell r="B950" t="str">
            <v>Recomp. parc. cerca c/ mourão concr. seção triang.</v>
          </cell>
          <cell r="E950" t="str">
            <v>m</v>
          </cell>
        </row>
        <row r="951">
          <cell r="A951" t="str">
            <v>3 S 08 414 00</v>
          </cell>
          <cell r="B951" t="str">
            <v>Recomposição total de cerca com mourão de madeira</v>
          </cell>
          <cell r="E951" t="str">
            <v>m</v>
          </cell>
        </row>
        <row r="952">
          <cell r="A952" t="str">
            <v>3 S 08 414 01</v>
          </cell>
          <cell r="B952" t="str">
            <v>Recomposição parcial cerca de madeira - mourão</v>
          </cell>
          <cell r="E952" t="str">
            <v>m</v>
          </cell>
        </row>
        <row r="953">
          <cell r="A953" t="str">
            <v>3 S 08 414 02</v>
          </cell>
          <cell r="B953" t="str">
            <v>Recomp. parcial cerca c/ mourão de madeira - arame</v>
          </cell>
          <cell r="E953" t="str">
            <v>m</v>
          </cell>
        </row>
        <row r="954">
          <cell r="A954" t="str">
            <v>3 S 08 500 00</v>
          </cell>
          <cell r="B954" t="str">
            <v>Recomposição manual de aterro</v>
          </cell>
          <cell r="E954" t="str">
            <v>m3</v>
          </cell>
        </row>
        <row r="955">
          <cell r="A955" t="str">
            <v>3 S 08 501 00</v>
          </cell>
          <cell r="B955" t="str">
            <v>Recomposição mecanizada de aterro</v>
          </cell>
          <cell r="E955" t="str">
            <v>m3</v>
          </cell>
        </row>
        <row r="956">
          <cell r="A956" t="str">
            <v>3 S 08 510 00</v>
          </cell>
          <cell r="B956" t="str">
            <v>Remoção manual de barreira em solo</v>
          </cell>
          <cell r="E956" t="str">
            <v>m3</v>
          </cell>
        </row>
        <row r="957">
          <cell r="A957" t="str">
            <v>3 S 08 510 01</v>
          </cell>
          <cell r="B957" t="str">
            <v>Remoção manual de barreira em rocha</v>
          </cell>
          <cell r="E957" t="str">
            <v>m3</v>
          </cell>
        </row>
        <row r="958">
          <cell r="A958" t="str">
            <v>3 S 08 511 00</v>
          </cell>
          <cell r="B958" t="str">
            <v>Remoção mecanizada de barreira - solo</v>
          </cell>
          <cell r="E958" t="str">
            <v>m3</v>
          </cell>
        </row>
        <row r="959">
          <cell r="A959" t="str">
            <v>3 S 08 512 00</v>
          </cell>
          <cell r="B959" t="str">
            <v>Remoção mecanizada de barreira - rocha</v>
          </cell>
          <cell r="E959" t="str">
            <v>m3</v>
          </cell>
        </row>
        <row r="960">
          <cell r="A960" t="str">
            <v>3 S 08 513 00</v>
          </cell>
          <cell r="B960" t="str">
            <v>Remoção de matacões</v>
          </cell>
          <cell r="E960" t="str">
            <v>m3</v>
          </cell>
        </row>
        <row r="961">
          <cell r="A961" t="str">
            <v>3 S 08 900 00</v>
          </cell>
          <cell r="B961" t="str">
            <v>Roçada manual</v>
          </cell>
          <cell r="E961" t="str">
            <v>ha</v>
          </cell>
        </row>
        <row r="962">
          <cell r="A962" t="str">
            <v>3 S 08 900 01</v>
          </cell>
          <cell r="B962" t="str">
            <v>Roçada de capim colonião</v>
          </cell>
          <cell r="E962" t="str">
            <v>ha</v>
          </cell>
        </row>
        <row r="963">
          <cell r="A963" t="str">
            <v>3 S 08 901 00</v>
          </cell>
          <cell r="B963" t="str">
            <v>Roçada mecanizada</v>
          </cell>
          <cell r="E963" t="str">
            <v>ha</v>
          </cell>
        </row>
        <row r="964">
          <cell r="A964" t="str">
            <v>3 S 08 901 01</v>
          </cell>
          <cell r="B964" t="str">
            <v>Corte e limpeza de áreas gramadas</v>
          </cell>
          <cell r="E964" t="str">
            <v>m2</v>
          </cell>
        </row>
        <row r="965">
          <cell r="A965" t="str">
            <v>3 S 08 910 00</v>
          </cell>
          <cell r="B965" t="str">
            <v>Capina manual</v>
          </cell>
          <cell r="E965" t="str">
            <v>m2</v>
          </cell>
        </row>
        <row r="966">
          <cell r="A966" t="str">
            <v>3 S 09 001 00</v>
          </cell>
          <cell r="B966" t="str">
            <v>Transporte local c/ basc. 5m3 em rodov. não pav.</v>
          </cell>
          <cell r="E966" t="str">
            <v>tkm</v>
          </cell>
        </row>
        <row r="967">
          <cell r="A967" t="str">
            <v>3 S 09 001 06</v>
          </cell>
          <cell r="B967" t="str">
            <v>Transporte local c/ basc. 10m3 em rodov. não pav.</v>
          </cell>
          <cell r="E967" t="str">
            <v>tkm</v>
          </cell>
        </row>
        <row r="968">
          <cell r="A968" t="str">
            <v>3 S 09 001 41</v>
          </cell>
          <cell r="B968" t="str">
            <v>Transp. local c/ carroceria 4t em rodov. não pav.</v>
          </cell>
          <cell r="E968" t="str">
            <v>tkm</v>
          </cell>
        </row>
        <row r="969">
          <cell r="A969" t="str">
            <v>3 S 09 001 90</v>
          </cell>
          <cell r="B969" t="str">
            <v>Transporte comercial c/ carroc. rodov. não pav.</v>
          </cell>
          <cell r="E969" t="str">
            <v>tkm</v>
          </cell>
        </row>
        <row r="970">
          <cell r="A970" t="str">
            <v>3 S 09 002 00</v>
          </cell>
          <cell r="B970" t="str">
            <v>Transporte local basc. 5m3 em rodov. pav.</v>
          </cell>
          <cell r="E970" t="str">
            <v>tkm</v>
          </cell>
        </row>
        <row r="971">
          <cell r="A971" t="str">
            <v>3 S 09 002 03</v>
          </cell>
          <cell r="B971" t="str">
            <v>Transporte local de material para remendos</v>
          </cell>
          <cell r="E971" t="str">
            <v>tkm</v>
          </cell>
        </row>
        <row r="972">
          <cell r="A972" t="str">
            <v>3 S 09 002 06</v>
          </cell>
          <cell r="B972" t="str">
            <v>Transporte local c/ basc. 10m3 em rodov. pav.</v>
          </cell>
          <cell r="E972" t="str">
            <v>tkm</v>
          </cell>
        </row>
        <row r="973">
          <cell r="A973" t="str">
            <v>3 S 09 002 41</v>
          </cell>
          <cell r="B973" t="str">
            <v>Transp. local c/ carroceria 4t em rodov. pav.</v>
          </cell>
          <cell r="E973" t="str">
            <v>tkm</v>
          </cell>
        </row>
        <row r="974">
          <cell r="A974" t="str">
            <v>3 S 09 002 90</v>
          </cell>
          <cell r="B974" t="str">
            <v>Transporte comercial c/ carroceria rodov. pav.</v>
          </cell>
          <cell r="E974" t="str">
            <v>tkm</v>
          </cell>
        </row>
        <row r="975">
          <cell r="A975" t="str">
            <v>3 S 09 102 00</v>
          </cell>
          <cell r="B975" t="str">
            <v>Transporte local material betuminoso</v>
          </cell>
          <cell r="E975" t="str">
            <v>tkm</v>
          </cell>
        </row>
        <row r="976">
          <cell r="A976" t="str">
            <v>3 S 09 201 70</v>
          </cell>
          <cell r="B976" t="str">
            <v>Transp. local água c/ cam. tanque rodov. não pav.</v>
          </cell>
          <cell r="E976" t="str">
            <v>tkm</v>
          </cell>
        </row>
        <row r="977">
          <cell r="A977" t="str">
            <v>3 S 09 202 70</v>
          </cell>
          <cell r="B977" t="str">
            <v>Transp. local água c/ cam. tanque em rodov. pav.</v>
          </cell>
          <cell r="E977" t="str">
            <v>tkm</v>
          </cell>
        </row>
        <row r="978">
          <cell r="B978" t="str">
            <v>Sinalização</v>
          </cell>
        </row>
        <row r="979">
          <cell r="A979" t="str">
            <v>4 S 03 300 01</v>
          </cell>
          <cell r="B979" t="str">
            <v>Confecção e lanç. de concreto magro em betoneira</v>
          </cell>
          <cell r="E979" t="str">
            <v>m3</v>
          </cell>
        </row>
        <row r="980">
          <cell r="A980" t="str">
            <v>4 S 03 323 01</v>
          </cell>
          <cell r="B980" t="str">
            <v>Conc.estr.fck=22 MPa contr.raz.uso ger.conf.e lanç</v>
          </cell>
          <cell r="E980" t="str">
            <v>m3</v>
          </cell>
        </row>
        <row r="981">
          <cell r="A981" t="str">
            <v>4 S 03 353 00</v>
          </cell>
          <cell r="B981" t="str">
            <v>Fornecimento, preparo colocação aço CA-50</v>
          </cell>
          <cell r="E981" t="str">
            <v>kg</v>
          </cell>
        </row>
        <row r="982">
          <cell r="A982" t="str">
            <v>4 S 03 370 00</v>
          </cell>
          <cell r="B982" t="str">
            <v>Forma comum de madeira</v>
          </cell>
          <cell r="E982" t="str">
            <v>m2</v>
          </cell>
        </row>
        <row r="983">
          <cell r="A983" t="str">
            <v>4 S 06 000 01</v>
          </cell>
          <cell r="B983" t="str">
            <v>Defensa maleável simples (forn./ impl.)</v>
          </cell>
          <cell r="E983" t="str">
            <v>m</v>
          </cell>
        </row>
        <row r="984">
          <cell r="A984" t="str">
            <v>4 S 06 000 02</v>
          </cell>
          <cell r="B984" t="str">
            <v>Ancoragem de defensa maleável simples (forn/ impl)</v>
          </cell>
          <cell r="E984" t="str">
            <v>m</v>
          </cell>
        </row>
        <row r="985">
          <cell r="A985" t="str">
            <v>4 S 06 000 11</v>
          </cell>
          <cell r="B985" t="str">
            <v>Defensa maleável dupla (forn./ impl.)</v>
          </cell>
          <cell r="E985" t="str">
            <v>m</v>
          </cell>
        </row>
        <row r="986">
          <cell r="A986" t="str">
            <v>4 S 06 000 12</v>
          </cell>
          <cell r="B986" t="str">
            <v>Ancoragem de defensa maleável dupla (forn./ impl.)</v>
          </cell>
          <cell r="E986" t="str">
            <v>m</v>
          </cell>
        </row>
        <row r="987">
          <cell r="A987" t="str">
            <v>4 S 06 010 01</v>
          </cell>
          <cell r="B987" t="str">
            <v>Defensa semi-maleável simples (forn./ impl.)</v>
          </cell>
          <cell r="E987" t="str">
            <v>m</v>
          </cell>
        </row>
        <row r="988">
          <cell r="A988" t="str">
            <v>4 S 06 010 02</v>
          </cell>
          <cell r="B988" t="str">
            <v>Ancoragem defensa semi-maleável simples (forn/imp)</v>
          </cell>
          <cell r="E988" t="str">
            <v>m</v>
          </cell>
        </row>
        <row r="989">
          <cell r="A989" t="str">
            <v>4 S 06 010 11</v>
          </cell>
          <cell r="B989" t="str">
            <v>Defensa semi-maleável dupla (forn./ impl.)</v>
          </cell>
          <cell r="E989" t="str">
            <v>m</v>
          </cell>
        </row>
        <row r="990">
          <cell r="A990" t="str">
            <v>4 S 06 010 12</v>
          </cell>
          <cell r="B990" t="str">
            <v>Ancoragem defensa semi-maleável dupla (forn/ impl)</v>
          </cell>
          <cell r="E990" t="str">
            <v>m</v>
          </cell>
        </row>
        <row r="991">
          <cell r="A991" t="str">
            <v>4 S 06 030 11</v>
          </cell>
          <cell r="B991" t="str">
            <v>Barreira de segurança dupla DNER PRO 176/86</v>
          </cell>
          <cell r="E991" t="str">
            <v>m</v>
          </cell>
        </row>
        <row r="992">
          <cell r="A992" t="str">
            <v>4 S 06 100 11</v>
          </cell>
          <cell r="B992" t="str">
            <v>Pintura de faixa - tinta durabilidade - 1 ano</v>
          </cell>
          <cell r="E992" t="str">
            <v>m2</v>
          </cell>
        </row>
        <row r="993">
          <cell r="A993" t="str">
            <v>4 S 06 100 12</v>
          </cell>
          <cell r="B993" t="str">
            <v>Pint. setas e zebrado - tinta durabilidade - 1 ano</v>
          </cell>
          <cell r="E993" t="str">
            <v>m2</v>
          </cell>
        </row>
        <row r="994">
          <cell r="A994" t="str">
            <v>4 S 06 100 21</v>
          </cell>
          <cell r="B994" t="str">
            <v>Pintura faixa - tinta durabilidade - 2 anos</v>
          </cell>
          <cell r="E994" t="str">
            <v>m2</v>
          </cell>
        </row>
        <row r="995">
          <cell r="A995" t="str">
            <v>4 S 06 100 22</v>
          </cell>
          <cell r="B995" t="str">
            <v>Pintura setas e zebrado - 2 anos</v>
          </cell>
          <cell r="E995" t="str">
            <v>m2</v>
          </cell>
        </row>
        <row r="996">
          <cell r="A996" t="str">
            <v>4 S 06 110 01</v>
          </cell>
          <cell r="B996" t="str">
            <v>Pintura faixa c/termoplástico-3 anos (p/ aspersão)</v>
          </cell>
          <cell r="E996" t="str">
            <v>m2</v>
          </cell>
        </row>
        <row r="997">
          <cell r="A997" t="str">
            <v>4 S 06 110 02</v>
          </cell>
          <cell r="B997" t="str">
            <v>Pintura setas e zebrado term.-3 anos (p/ aspersão)</v>
          </cell>
          <cell r="E997" t="str">
            <v>m2</v>
          </cell>
        </row>
        <row r="998">
          <cell r="A998" t="str">
            <v>4 S 06 110 03</v>
          </cell>
          <cell r="B998" t="str">
            <v>Pintura setas e zebrado term.-5 anos (p/ extrusão)</v>
          </cell>
          <cell r="E998" t="str">
            <v>m2</v>
          </cell>
        </row>
        <row r="999">
          <cell r="A999" t="str">
            <v>4 S 06 120 01</v>
          </cell>
          <cell r="B999" t="str">
            <v>Forn. e colocação de tacha reflet. monodirecional</v>
          </cell>
          <cell r="E999" t="str">
            <v>und</v>
          </cell>
        </row>
        <row r="1000">
          <cell r="A1000" t="str">
            <v>4 S 06 120 11</v>
          </cell>
          <cell r="B1000" t="str">
            <v>Forn. e colocação de tachão reflet. monodirecional</v>
          </cell>
          <cell r="E1000" t="str">
            <v>und</v>
          </cell>
        </row>
        <row r="1001">
          <cell r="A1001" t="str">
            <v>4 S 06 121 01</v>
          </cell>
          <cell r="B1001" t="str">
            <v>Forn. e colocação de tacha reflet. bidirecional</v>
          </cell>
          <cell r="E1001" t="str">
            <v>und</v>
          </cell>
        </row>
        <row r="1002">
          <cell r="A1002" t="str">
            <v>4 S 06 121 11</v>
          </cell>
          <cell r="B1002" t="str">
            <v>Forn. e colocação de tachão reflet. bidirecional</v>
          </cell>
          <cell r="E1002" t="str">
            <v>und</v>
          </cell>
        </row>
        <row r="1003">
          <cell r="A1003" t="str">
            <v>4 S 06 200 01</v>
          </cell>
          <cell r="B1003" t="str">
            <v>Forn. e implantação placa sinaliz. semi-refletiva</v>
          </cell>
          <cell r="E1003" t="str">
            <v>m2</v>
          </cell>
        </row>
        <row r="1004">
          <cell r="A1004" t="str">
            <v>4 S 06 200 02</v>
          </cell>
          <cell r="B1004" t="str">
            <v>Forn. e implantação placa sinaliz. tot.refletiva</v>
          </cell>
          <cell r="E1004" t="str">
            <v>m2</v>
          </cell>
        </row>
        <row r="1005">
          <cell r="A1005" t="str">
            <v>4 S 06 200 91</v>
          </cell>
          <cell r="B1005" t="str">
            <v>Remoção de placa de sinalização</v>
          </cell>
          <cell r="E1005" t="str">
            <v>m2</v>
          </cell>
        </row>
        <row r="1006">
          <cell r="A1006" t="str">
            <v>4 S 06 200 92</v>
          </cell>
          <cell r="B1006" t="str">
            <v>Recuperação de chapa p/placa de sinalização</v>
          </cell>
          <cell r="E1006" t="str">
            <v>m2</v>
          </cell>
        </row>
        <row r="1007">
          <cell r="A1007" t="str">
            <v>4 S 06 202 01</v>
          </cell>
          <cell r="B1007" t="str">
            <v>Confecção de placa sinalização semi-refletiva</v>
          </cell>
          <cell r="E1007" t="str">
            <v>m2</v>
          </cell>
        </row>
        <row r="1008">
          <cell r="A1008" t="str">
            <v>4 S 06 202 11</v>
          </cell>
          <cell r="B1008" t="str">
            <v>Confecção placa sinalização tot.refletiva</v>
          </cell>
          <cell r="E1008" t="str">
            <v>m2</v>
          </cell>
        </row>
        <row r="1009">
          <cell r="A1009" t="str">
            <v>4 S 06 202 21</v>
          </cell>
          <cell r="B1009" t="str">
            <v>Conf.placa sinal.semi-refletiva chapa recuperada</v>
          </cell>
          <cell r="E1009" t="str">
            <v>m2</v>
          </cell>
        </row>
        <row r="1010">
          <cell r="A1010" t="str">
            <v>4 S 06 202 31</v>
          </cell>
          <cell r="B1010" t="str">
            <v>Conf.placa sinal.tot.refletiva - chapa recuperada</v>
          </cell>
          <cell r="E1010" t="str">
            <v>m2</v>
          </cell>
        </row>
        <row r="1011">
          <cell r="A1011" t="str">
            <v>4 S 06 203 01</v>
          </cell>
          <cell r="B1011" t="str">
            <v>Confecção suporte e travessa p/placa sinaliz.</v>
          </cell>
          <cell r="E1011" t="str">
            <v>und</v>
          </cell>
        </row>
        <row r="1012">
          <cell r="A1012" t="str">
            <v>4 S 06 230 01</v>
          </cell>
          <cell r="B1012" t="str">
            <v>Forn. e implantação de balizador de concreto</v>
          </cell>
          <cell r="E1012" t="str">
            <v>und</v>
          </cell>
        </row>
        <row r="1013">
          <cell r="A1013" t="str">
            <v>4 S 09 002 00</v>
          </cell>
          <cell r="B1013" t="str">
            <v>Transporte local c/ basc. 5 m3 rodov. pav.</v>
          </cell>
          <cell r="E1013" t="str">
            <v>tkm</v>
          </cell>
        </row>
        <row r="1014">
          <cell r="A1014" t="str">
            <v>4 S 09 002 41</v>
          </cell>
          <cell r="B1014" t="str">
            <v>Transporte local c/ carroceria 4t rodov. pav.</v>
          </cell>
          <cell r="E1014" t="str">
            <v>tkm</v>
          </cell>
        </row>
        <row r="1015">
          <cell r="A1015" t="str">
            <v>4 S 09 202 70</v>
          </cell>
          <cell r="B1015" t="str">
            <v>Transp. local de água c/ cam. tanque rodov. pav.</v>
          </cell>
          <cell r="E1015" t="str">
            <v>tkm</v>
          </cell>
        </row>
        <row r="1016">
          <cell r="B1016" t="str">
            <v>Restauração</v>
          </cell>
        </row>
        <row r="1017">
          <cell r="A1017" t="str">
            <v>5 S 01 000 00</v>
          </cell>
          <cell r="B1017" t="str">
            <v>Desm. dest. e limp. áreas c/ arv. diam. até 0,15m</v>
          </cell>
          <cell r="E1017" t="str">
            <v>m2</v>
          </cell>
        </row>
        <row r="1018">
          <cell r="A1018" t="str">
            <v>5 S 01 010 00</v>
          </cell>
          <cell r="B1018" t="str">
            <v>Destocamento de árvores c/ diâm. 0,15 a 030m</v>
          </cell>
          <cell r="E1018" t="str">
            <v>und</v>
          </cell>
        </row>
        <row r="1019">
          <cell r="A1019" t="str">
            <v>5 S 01 011 00</v>
          </cell>
          <cell r="B1019" t="str">
            <v>Destocamento de árvores c/ diâm. &gt; 0,30m</v>
          </cell>
          <cell r="E1019" t="str">
            <v>und</v>
          </cell>
        </row>
        <row r="1020">
          <cell r="A1020" t="str">
            <v>5 S 01 100 01</v>
          </cell>
          <cell r="B1020" t="str">
            <v>Esc. carga transp. mat 1a cat DMT 50m</v>
          </cell>
          <cell r="E1020" t="str">
            <v>m3</v>
          </cell>
        </row>
        <row r="1021">
          <cell r="A1021" t="str">
            <v>5 S 01 100 09</v>
          </cell>
          <cell r="B1021" t="str">
            <v>Esc. carga tr. mat 1a c. DMT 50 a 200m c/carreg</v>
          </cell>
          <cell r="E1021" t="str">
            <v>m3</v>
          </cell>
        </row>
        <row r="1022">
          <cell r="A1022" t="str">
            <v>5 S 01 100 10</v>
          </cell>
          <cell r="B1022" t="str">
            <v>Esc. carga tr. mat 1a c. DMT 200 a 400m c/carreg</v>
          </cell>
          <cell r="E1022" t="str">
            <v>m3</v>
          </cell>
        </row>
        <row r="1023">
          <cell r="A1023" t="str">
            <v>5 S 01 100 11</v>
          </cell>
          <cell r="B1023" t="str">
            <v>Esc. carga tr. mat 1a c. DMT 400 a 600m c/carreg</v>
          </cell>
          <cell r="E1023" t="str">
            <v>m3</v>
          </cell>
        </row>
        <row r="1024">
          <cell r="A1024" t="str">
            <v>5 S 01 100 12</v>
          </cell>
          <cell r="B1024" t="str">
            <v>Esc. carga tr. mat 1a c. DMT 600 a 800m c/carreg</v>
          </cell>
          <cell r="E1024" t="str">
            <v>m3</v>
          </cell>
        </row>
        <row r="1025">
          <cell r="A1025" t="str">
            <v>5 S 01 100 13</v>
          </cell>
          <cell r="B1025" t="str">
            <v>Esc. carga tr. mat 1a c. DMT 800 a 1000m c/carreg</v>
          </cell>
          <cell r="E1025" t="str">
            <v>m3</v>
          </cell>
        </row>
        <row r="1026">
          <cell r="A1026" t="str">
            <v>5 S 01 100 14</v>
          </cell>
          <cell r="B1026" t="str">
            <v>Esc. carga tr. mat 1a c. DMT 1000 a 1200m c/carreg</v>
          </cell>
          <cell r="E1026" t="str">
            <v>m3</v>
          </cell>
        </row>
        <row r="1027">
          <cell r="A1027" t="str">
            <v>5 S 01 100 15</v>
          </cell>
          <cell r="B1027" t="str">
            <v>Esc. carga tr. mat 1a c. DMT 1200 a 1400m c/carreg</v>
          </cell>
          <cell r="E1027" t="str">
            <v>m3</v>
          </cell>
        </row>
        <row r="1028">
          <cell r="A1028" t="str">
            <v>5 S 01 100 16</v>
          </cell>
          <cell r="B1028" t="str">
            <v>Esc. carga tr. mat 1a c. DMT 1400 a 1600m c/carreg</v>
          </cell>
          <cell r="E1028" t="str">
            <v>m3</v>
          </cell>
        </row>
        <row r="1029">
          <cell r="A1029" t="str">
            <v>5 S 01 100 17</v>
          </cell>
          <cell r="B1029" t="str">
            <v>Esc. carga tr. mat 1a c. DMT 1600 a 1800m c/carreg</v>
          </cell>
          <cell r="E1029" t="str">
            <v>m3</v>
          </cell>
        </row>
        <row r="1030">
          <cell r="A1030" t="str">
            <v>5 S 01 100 18</v>
          </cell>
          <cell r="B1030" t="str">
            <v>Esc. carga tr. mat 1a c. DMT 1800 a 2000m c/carreg</v>
          </cell>
          <cell r="E1030" t="str">
            <v>m3</v>
          </cell>
        </row>
        <row r="1031">
          <cell r="A1031" t="str">
            <v>5 S 01 100 19</v>
          </cell>
          <cell r="B1031" t="str">
            <v>Esc. carga tr. mat 1a c. DMT 2000 a 3000m c/carreg</v>
          </cell>
          <cell r="E1031" t="str">
            <v>m3</v>
          </cell>
        </row>
        <row r="1032">
          <cell r="A1032" t="str">
            <v>5 S 01 100 20</v>
          </cell>
          <cell r="B1032" t="str">
            <v>Esc. carga tr. mat 1a c. DMT 3000 a 5000m c/carreg</v>
          </cell>
          <cell r="E1032" t="str">
            <v>m3</v>
          </cell>
        </row>
        <row r="1033">
          <cell r="A1033" t="str">
            <v>5 S 01 100 22</v>
          </cell>
          <cell r="B1033" t="str">
            <v>Esc. carga transp. mat 1a cat DMT 50 a 200m c/e</v>
          </cell>
          <cell r="E1033" t="str">
            <v>m3</v>
          </cell>
        </row>
        <row r="1034">
          <cell r="A1034" t="str">
            <v>5 S 01 100 23</v>
          </cell>
          <cell r="B1034" t="str">
            <v>Esc. carga transp. mat 1a cat DMT 200 a 400m c/e</v>
          </cell>
          <cell r="E1034" t="str">
            <v>m3</v>
          </cell>
        </row>
        <row r="1035">
          <cell r="A1035" t="str">
            <v>5 S 01 100 24</v>
          </cell>
          <cell r="B1035" t="str">
            <v>Esc. carga transp. mat 1a cat DMT 400 a 600m c/e</v>
          </cell>
          <cell r="E1035" t="str">
            <v>m3</v>
          </cell>
        </row>
        <row r="1036">
          <cell r="A1036" t="str">
            <v>5 S 01 100 25</v>
          </cell>
          <cell r="B1036" t="str">
            <v>Esc. carga transp. mat 1a cat DMT 600 a 800m c/e</v>
          </cell>
          <cell r="E1036" t="str">
            <v>m3</v>
          </cell>
        </row>
        <row r="1037">
          <cell r="A1037" t="str">
            <v>5 S 01 100 26</v>
          </cell>
          <cell r="B1037" t="str">
            <v>Esc. carga transp. mat 1a cat DMT 800 a 1000m c/e</v>
          </cell>
          <cell r="E1037" t="str">
            <v>m3</v>
          </cell>
        </row>
        <row r="1038">
          <cell r="A1038" t="str">
            <v>5 S 01 100 27</v>
          </cell>
          <cell r="B1038" t="str">
            <v>Esc. carga transp. mat 1a cat DMT 1000 a 1200m c/e</v>
          </cell>
          <cell r="E1038" t="str">
            <v>m3</v>
          </cell>
        </row>
        <row r="1039">
          <cell r="A1039" t="str">
            <v>5 S 01 100 28</v>
          </cell>
          <cell r="B1039" t="str">
            <v>Esc. carga transp. mat 1a cat DMT 1200 a 1400m c/e</v>
          </cell>
          <cell r="E1039" t="str">
            <v>m3</v>
          </cell>
        </row>
        <row r="1040">
          <cell r="A1040" t="str">
            <v>5 S 01 100 29</v>
          </cell>
          <cell r="B1040" t="str">
            <v>Esc. carga transp. mat 1a cat DMT 1400 a 1600m c/e</v>
          </cell>
          <cell r="E1040" t="str">
            <v>m3</v>
          </cell>
        </row>
        <row r="1041">
          <cell r="A1041" t="str">
            <v>5 S 01 100 30</v>
          </cell>
          <cell r="B1041" t="str">
            <v>Esc. carga transp .mat 1a cat DMT 1600 a 1800m c/e</v>
          </cell>
          <cell r="E1041" t="str">
            <v>m3</v>
          </cell>
        </row>
        <row r="1042">
          <cell r="A1042" t="str">
            <v>5 S 01 100 31</v>
          </cell>
          <cell r="B1042" t="str">
            <v>Esc. carga transp. mat 1a cat DMT 1800 a 2000m c/e</v>
          </cell>
          <cell r="E1042" t="str">
            <v>m3</v>
          </cell>
        </row>
        <row r="1043">
          <cell r="A1043" t="str">
            <v>5 S 01 100 32</v>
          </cell>
          <cell r="B1043" t="str">
            <v>Esc. carga transp. mat 1a cat DMT 2000 a 3000m c/e</v>
          </cell>
          <cell r="E1043" t="str">
            <v>m3</v>
          </cell>
        </row>
        <row r="1044">
          <cell r="A1044" t="str">
            <v>5 S 01 100 33</v>
          </cell>
          <cell r="B1044" t="str">
            <v>Esc. carga transp. mat 1a cat DMT 3000 a 5000m c/e</v>
          </cell>
          <cell r="E1044" t="str">
            <v>m3</v>
          </cell>
        </row>
        <row r="1045">
          <cell r="A1045" t="str">
            <v>5 S 01 101 01</v>
          </cell>
          <cell r="B1045" t="str">
            <v>Esc. carga transp. mat 2a cat DMT 50m</v>
          </cell>
          <cell r="E1045" t="str">
            <v>m3</v>
          </cell>
        </row>
        <row r="1046">
          <cell r="A1046" t="str">
            <v>5 S 01 101 09</v>
          </cell>
          <cell r="B1046" t="str">
            <v>Esc. carga tr. mat 2a c. DMT 50 a 200m c/carreg</v>
          </cell>
          <cell r="E1046" t="str">
            <v>m3</v>
          </cell>
        </row>
        <row r="1047">
          <cell r="A1047" t="str">
            <v>5 S 01 101 10</v>
          </cell>
          <cell r="B1047" t="str">
            <v>Esc. carga tr. mat 2a c. DMT 200 a 400m c/carreg</v>
          </cell>
          <cell r="E1047" t="str">
            <v>m3</v>
          </cell>
        </row>
        <row r="1048">
          <cell r="A1048" t="str">
            <v>5 S 01 101 11</v>
          </cell>
          <cell r="B1048" t="str">
            <v>Esc. carga tr. mat 2a c. DMT 400 a 600m c/carreg</v>
          </cell>
          <cell r="E1048" t="str">
            <v>m3</v>
          </cell>
        </row>
        <row r="1049">
          <cell r="A1049" t="str">
            <v>5 S 01 101 12</v>
          </cell>
          <cell r="B1049" t="str">
            <v>Esc. carga tr. mat 2a c. DMT 600 a 800m c/carreg</v>
          </cell>
          <cell r="E1049" t="str">
            <v>m3</v>
          </cell>
        </row>
        <row r="1050">
          <cell r="A1050" t="str">
            <v>5 S 01 101 13</v>
          </cell>
          <cell r="B1050" t="str">
            <v>Esc. carga tr. mat 2a c. DMT 800 a 1000m c/carreg</v>
          </cell>
          <cell r="E1050" t="str">
            <v>m3</v>
          </cell>
        </row>
        <row r="1051">
          <cell r="A1051" t="str">
            <v>5 S 01 101 14</v>
          </cell>
          <cell r="B1051" t="str">
            <v>Esc. carga tr. mat 2a c. DMT 1000 a 1200m c/carreg</v>
          </cell>
          <cell r="E1051" t="str">
            <v>m3</v>
          </cell>
        </row>
        <row r="1052">
          <cell r="A1052" t="str">
            <v>5 S 01 101 15</v>
          </cell>
          <cell r="B1052" t="str">
            <v>Esc. carga tr. mat 2a c. DMT 1200 a 1400m c/carreg</v>
          </cell>
          <cell r="E1052" t="str">
            <v>m3</v>
          </cell>
        </row>
        <row r="1053">
          <cell r="A1053" t="str">
            <v>5 S 01 101 16</v>
          </cell>
          <cell r="B1053" t="str">
            <v>Esc. carga tr. mat 2a c. DMT 1400 a 1600m c/carreg</v>
          </cell>
          <cell r="E1053" t="str">
            <v>m3</v>
          </cell>
        </row>
        <row r="1054">
          <cell r="A1054" t="str">
            <v>5 S 01 101 17</v>
          </cell>
          <cell r="B1054" t="str">
            <v>Esc. carga tr. mat 2a c. DMT 1600 a 1800m c/carreg</v>
          </cell>
          <cell r="E1054" t="str">
            <v>m3</v>
          </cell>
        </row>
        <row r="1055">
          <cell r="A1055" t="str">
            <v>5 S 01 101 18</v>
          </cell>
          <cell r="B1055" t="str">
            <v>Esc. carga tr. mat 2a c. DMT 1800 a 2000m c/carreg</v>
          </cell>
          <cell r="E1055" t="str">
            <v>m3</v>
          </cell>
        </row>
        <row r="1056">
          <cell r="A1056" t="str">
            <v>5 S 01 101 19</v>
          </cell>
          <cell r="B1056" t="str">
            <v>Esc. carga tr. mat 2a c. DMT 2000 a 3000m c/carreg</v>
          </cell>
          <cell r="E1056" t="str">
            <v>m3</v>
          </cell>
        </row>
        <row r="1057">
          <cell r="A1057" t="str">
            <v>5 S 01 101 20</v>
          </cell>
          <cell r="B1057" t="str">
            <v>Esc. carga tr. mat 2a c. DMT 3000 a 5000m c/carreg</v>
          </cell>
          <cell r="E1057" t="str">
            <v>m3</v>
          </cell>
        </row>
        <row r="1058">
          <cell r="A1058" t="str">
            <v>5 S 01 101 22</v>
          </cell>
          <cell r="B1058" t="str">
            <v>Esc. carga transp. mat 2a cat DMT 50 a 200m c/e</v>
          </cell>
          <cell r="E1058" t="str">
            <v>m3</v>
          </cell>
        </row>
        <row r="1059">
          <cell r="A1059" t="str">
            <v>5 S 01 101 23</v>
          </cell>
          <cell r="B1059" t="str">
            <v>Esc. carga transp. mat 2a cat DMT 200 a 400m c/e</v>
          </cell>
          <cell r="E1059" t="str">
            <v>m3</v>
          </cell>
        </row>
        <row r="1060">
          <cell r="A1060" t="str">
            <v>5 S 01 101 24</v>
          </cell>
          <cell r="B1060" t="str">
            <v>Esc. carga transp. mat 2a cat DMT 400 a 600m c/e</v>
          </cell>
          <cell r="E1060" t="str">
            <v>m3</v>
          </cell>
        </row>
        <row r="1061">
          <cell r="A1061" t="str">
            <v>5 S 01 101 25</v>
          </cell>
          <cell r="B1061" t="str">
            <v>Esc. carga transp. mat 2a cat DMT 600 a 800m c/e</v>
          </cell>
          <cell r="E1061" t="str">
            <v>m3</v>
          </cell>
        </row>
        <row r="1062">
          <cell r="A1062" t="str">
            <v>5 S 01 101 26</v>
          </cell>
          <cell r="B1062" t="str">
            <v>Esc. carga transp. mat 2a cat DMT 800 a 1000m c/e</v>
          </cell>
          <cell r="E1062" t="str">
            <v>m3</v>
          </cell>
        </row>
        <row r="1063">
          <cell r="A1063" t="str">
            <v>5 S 01 101 27</v>
          </cell>
          <cell r="B1063" t="str">
            <v>Esc. carga transp. mat 2a cat DMT 1000 a 1200m c/e</v>
          </cell>
          <cell r="E1063" t="str">
            <v>m3</v>
          </cell>
        </row>
        <row r="1064">
          <cell r="A1064" t="str">
            <v>5 S 01 101 28</v>
          </cell>
          <cell r="B1064" t="str">
            <v>Esc. carga transp. mat 2a cat DMT 1200 a 1400m c/e</v>
          </cell>
          <cell r="E1064" t="str">
            <v>m3</v>
          </cell>
        </row>
        <row r="1065">
          <cell r="A1065" t="str">
            <v>5 S 01 101 29</v>
          </cell>
          <cell r="B1065" t="str">
            <v>Esc. carga transp. mat 2a cat DMT 1400 a 1600m c/e</v>
          </cell>
          <cell r="E1065" t="str">
            <v>m3</v>
          </cell>
        </row>
        <row r="1066">
          <cell r="A1066" t="str">
            <v>5 S 01 101 30</v>
          </cell>
          <cell r="B1066" t="str">
            <v>Esc. carga transp. mat 2a cat DMT 1600 a 1800m c/e</v>
          </cell>
          <cell r="E1066" t="str">
            <v>m3</v>
          </cell>
        </row>
        <row r="1067">
          <cell r="A1067" t="str">
            <v>5 S 01 101 31</v>
          </cell>
          <cell r="B1067" t="str">
            <v>Esc. carga transp. mat 2a cat DMT 1800 a 2000m c/e</v>
          </cell>
          <cell r="E1067" t="str">
            <v>m3</v>
          </cell>
        </row>
        <row r="1068">
          <cell r="A1068" t="str">
            <v>5 S 01 101 32</v>
          </cell>
          <cell r="B1068" t="str">
            <v>Esc. carga transp. mat 2a cat DMT 2000 a 3000m c/e</v>
          </cell>
          <cell r="E1068" t="str">
            <v>m3</v>
          </cell>
        </row>
        <row r="1069">
          <cell r="A1069" t="str">
            <v>5 S 01 101 33</v>
          </cell>
          <cell r="B1069" t="str">
            <v>Esc. carga transp. mat 2a cat DMT 3000 a 5000m c/e</v>
          </cell>
          <cell r="E1069" t="str">
            <v>m3</v>
          </cell>
        </row>
        <row r="1070">
          <cell r="A1070" t="str">
            <v>5 S 01 102 01</v>
          </cell>
          <cell r="B1070" t="str">
            <v>Esc. carga transp. mat 3a cat DMT até 50m</v>
          </cell>
          <cell r="E1070" t="str">
            <v>m3</v>
          </cell>
        </row>
        <row r="1071">
          <cell r="A1071" t="str">
            <v>5 S 01 102 02</v>
          </cell>
          <cell r="B1071" t="str">
            <v>Esc. carga transp. mat 3a cat DMT 50 a 200m</v>
          </cell>
          <cell r="E1071" t="str">
            <v>m3</v>
          </cell>
        </row>
        <row r="1072">
          <cell r="A1072" t="str">
            <v>5 S 01 102 03</v>
          </cell>
          <cell r="B1072" t="str">
            <v>Esc. carga transp. mat 3a cat DMT 200 a 400m</v>
          </cell>
          <cell r="E1072" t="str">
            <v>m3</v>
          </cell>
        </row>
        <row r="1073">
          <cell r="A1073" t="str">
            <v>5 S 01 102 04</v>
          </cell>
          <cell r="B1073" t="str">
            <v>Esc. carga transp. mat 3a cat DMT 400 a 600m</v>
          </cell>
          <cell r="E1073" t="str">
            <v>m3</v>
          </cell>
        </row>
        <row r="1074">
          <cell r="A1074" t="str">
            <v>5 S 01 102 05</v>
          </cell>
          <cell r="B1074" t="str">
            <v>Esc. carga transp. mat 3a cat DMT 600 a 800m</v>
          </cell>
          <cell r="E1074" t="str">
            <v>m3</v>
          </cell>
        </row>
        <row r="1075">
          <cell r="A1075" t="str">
            <v>5 S 01 102 06</v>
          </cell>
          <cell r="B1075" t="str">
            <v>Esc. carga transp. mat 3a cat DMT 800 a 1000m</v>
          </cell>
          <cell r="E1075" t="str">
            <v>m3</v>
          </cell>
        </row>
        <row r="1076">
          <cell r="A1076" t="str">
            <v>5 S 01 102 07</v>
          </cell>
          <cell r="B1076" t="str">
            <v>Esc. carga transp. mat 3a cat DMT 1000 a 1200m</v>
          </cell>
          <cell r="E1076" t="str">
            <v>m3</v>
          </cell>
        </row>
        <row r="1077">
          <cell r="A1077" t="str">
            <v>5 S 01 510 00</v>
          </cell>
          <cell r="B1077" t="str">
            <v>Compactação de aterros a 95% proctor normal</v>
          </cell>
          <cell r="E1077" t="str">
            <v>m3</v>
          </cell>
        </row>
        <row r="1078">
          <cell r="A1078" t="str">
            <v>5 S 01 511 00</v>
          </cell>
          <cell r="B1078" t="str">
            <v>Compactação de aterros a 100% proctor normal</v>
          </cell>
          <cell r="E1078" t="str">
            <v>m3</v>
          </cell>
        </row>
        <row r="1079">
          <cell r="A1079" t="str">
            <v>5 S 01 513 01</v>
          </cell>
          <cell r="B1079" t="str">
            <v>Compactação de material de "bota-fora"</v>
          </cell>
          <cell r="E1079" t="str">
            <v>m3</v>
          </cell>
        </row>
        <row r="1080">
          <cell r="A1080" t="str">
            <v>5 S 02 100 00</v>
          </cell>
          <cell r="B1080" t="str">
            <v>Reforço do subleito</v>
          </cell>
          <cell r="E1080" t="str">
            <v>m3</v>
          </cell>
        </row>
        <row r="1081">
          <cell r="A1081" t="str">
            <v>5 S 02 110 00</v>
          </cell>
          <cell r="B1081" t="str">
            <v>Regularização do subleito</v>
          </cell>
          <cell r="E1081" t="str">
            <v>m2</v>
          </cell>
        </row>
        <row r="1082">
          <cell r="A1082" t="str">
            <v>5 S 02 110 01</v>
          </cell>
          <cell r="B1082" t="str">
            <v>Regul. subleito c/ fresa. corte contr. aut. greide</v>
          </cell>
          <cell r="E1082" t="str">
            <v>m2</v>
          </cell>
        </row>
        <row r="1083">
          <cell r="A1083" t="str">
            <v>5 S 02 200 00</v>
          </cell>
          <cell r="B1083" t="str">
            <v>Sub-base solo estabilizado granul. s/ mistura</v>
          </cell>
          <cell r="E1083" t="str">
            <v>m3</v>
          </cell>
        </row>
        <row r="1084">
          <cell r="A1084" t="str">
            <v>5 S 02 200 01</v>
          </cell>
          <cell r="B1084" t="str">
            <v>Base solo estabilizado granul. s/ mistura</v>
          </cell>
          <cell r="E1084" t="str">
            <v>m3</v>
          </cell>
        </row>
        <row r="1085">
          <cell r="A1085" t="str">
            <v>5 S 02 201 00</v>
          </cell>
          <cell r="B1085" t="str">
            <v>Recomposição camada de base s/ adição de material</v>
          </cell>
          <cell r="E1085" t="str">
            <v>m2</v>
          </cell>
        </row>
        <row r="1086">
          <cell r="A1086" t="str">
            <v>5 S 02 210 00</v>
          </cell>
          <cell r="B1086" t="str">
            <v>Sub-base estabiliz. granul. c/ mist. solo na pista</v>
          </cell>
          <cell r="E1086" t="str">
            <v>m3</v>
          </cell>
        </row>
        <row r="1087">
          <cell r="A1087" t="str">
            <v>5 S 02 210 01</v>
          </cell>
          <cell r="B1087" t="str">
            <v>Sub-base estab. granul.c/mist. solo-areia na pista</v>
          </cell>
          <cell r="E1087" t="str">
            <v>m3</v>
          </cell>
        </row>
        <row r="1088">
          <cell r="A1088" t="str">
            <v>5 S 02 210 02</v>
          </cell>
          <cell r="B1088" t="str">
            <v>Base estabiliz.granul.c/ mist. solo areia na pista</v>
          </cell>
          <cell r="E1088" t="str">
            <v>m3</v>
          </cell>
        </row>
        <row r="1089">
          <cell r="A1089" t="str">
            <v>5 S 02 220 00</v>
          </cell>
          <cell r="B1089" t="str">
            <v>Base estabilizada granul. c/ mistura solo-brita</v>
          </cell>
          <cell r="E1089" t="str">
            <v>m3</v>
          </cell>
        </row>
        <row r="1090">
          <cell r="A1090" t="str">
            <v>5 S 02 230 00</v>
          </cell>
          <cell r="B1090" t="str">
            <v>Base de brita graduada</v>
          </cell>
          <cell r="E1090" t="str">
            <v>m3</v>
          </cell>
        </row>
        <row r="1091">
          <cell r="A1091" t="str">
            <v>5 S 02 230 01</v>
          </cell>
          <cell r="B1091" t="str">
            <v>Base brita grad.c/distr.agreg. contr. autom.greide</v>
          </cell>
          <cell r="E1091" t="str">
            <v>m3</v>
          </cell>
        </row>
        <row r="1092">
          <cell r="A1092" t="str">
            <v>5 S 02 231 00</v>
          </cell>
          <cell r="B1092" t="str">
            <v>Base de macadame hidraúlico</v>
          </cell>
          <cell r="E1092" t="str">
            <v>m3</v>
          </cell>
        </row>
        <row r="1093">
          <cell r="A1093" t="str">
            <v>5 S 02 240 11</v>
          </cell>
          <cell r="B1093" t="str">
            <v>Recomposição camada de base c/ adição de cimento</v>
          </cell>
          <cell r="E1093" t="str">
            <v>m3</v>
          </cell>
        </row>
        <row r="1094">
          <cell r="A1094" t="str">
            <v>5 S 02 241 01</v>
          </cell>
          <cell r="B1094" t="str">
            <v>Base de solo cimento com mistura em usina</v>
          </cell>
          <cell r="E1094" t="str">
            <v>m3</v>
          </cell>
        </row>
        <row r="1095">
          <cell r="A1095" t="str">
            <v>5 S 02 243 01</v>
          </cell>
          <cell r="B1095" t="str">
            <v>Sub-base solo melhorado c/cimento c/mist. em usina</v>
          </cell>
          <cell r="E1095" t="str">
            <v>m3</v>
          </cell>
        </row>
        <row r="1096">
          <cell r="A1096" t="str">
            <v>5 S 02 249 11</v>
          </cell>
          <cell r="B1096" t="str">
            <v>Recomp. base c/ demol. do rev. e incorp. à base</v>
          </cell>
          <cell r="E1096" t="str">
            <v>m3</v>
          </cell>
        </row>
        <row r="1097">
          <cell r="A1097" t="str">
            <v>5 S 02 300 00</v>
          </cell>
          <cell r="B1097" t="str">
            <v>Imprimação</v>
          </cell>
          <cell r="E1097" t="str">
            <v>m2</v>
          </cell>
        </row>
        <row r="1098">
          <cell r="A1098" t="str">
            <v>5 S 02 400 00</v>
          </cell>
          <cell r="B1098" t="str">
            <v>Pintura de ligação</v>
          </cell>
          <cell r="E1098" t="str">
            <v>m2</v>
          </cell>
        </row>
        <row r="1099">
          <cell r="A1099" t="str">
            <v>5 S 02 500 00</v>
          </cell>
          <cell r="B1099" t="str">
            <v>Tratamento superficial simples c/ CAP</v>
          </cell>
          <cell r="E1099" t="str">
            <v>m2</v>
          </cell>
        </row>
        <row r="1100">
          <cell r="A1100" t="str">
            <v>5 S 02 500 01</v>
          </cell>
          <cell r="B1100" t="str">
            <v>Tratamento superficial simples c/ emulsão</v>
          </cell>
          <cell r="E1100" t="str">
            <v>m2</v>
          </cell>
        </row>
        <row r="1101">
          <cell r="A1101" t="str">
            <v>5 S 02 500 02</v>
          </cell>
          <cell r="B1101" t="str">
            <v>Tratamento superficial simples c/ banho diluído</v>
          </cell>
          <cell r="E1101" t="str">
            <v>m2</v>
          </cell>
        </row>
        <row r="1102">
          <cell r="A1102" t="str">
            <v>5 S 02 501 00</v>
          </cell>
          <cell r="B1102" t="str">
            <v>Tratamento superficial duplo c/ CAP</v>
          </cell>
          <cell r="E1102" t="str">
            <v>m2</v>
          </cell>
        </row>
        <row r="1103">
          <cell r="A1103" t="str">
            <v>5 S 02 501 01</v>
          </cell>
          <cell r="B1103" t="str">
            <v>Tratamento superficial duplo c/ emulsão</v>
          </cell>
          <cell r="E1103" t="str">
            <v>m2</v>
          </cell>
        </row>
        <row r="1104">
          <cell r="A1104" t="str">
            <v>5 S 02 501 02</v>
          </cell>
          <cell r="B1104" t="str">
            <v>Tratamento superficial duplo c/ banho diluído</v>
          </cell>
          <cell r="E1104" t="str">
            <v>m2</v>
          </cell>
        </row>
        <row r="1105">
          <cell r="A1105" t="str">
            <v>5 S 02 502 00</v>
          </cell>
          <cell r="B1105" t="str">
            <v>Tratamento superficial triplo c/ CAP</v>
          </cell>
          <cell r="E1105" t="str">
            <v>m2</v>
          </cell>
        </row>
        <row r="1106">
          <cell r="A1106" t="str">
            <v>5 S 02 502 01</v>
          </cell>
          <cell r="B1106" t="str">
            <v>Tratamento superficial triplo c/ emulsão</v>
          </cell>
          <cell r="E1106" t="str">
            <v>m2</v>
          </cell>
        </row>
        <row r="1107">
          <cell r="A1107" t="str">
            <v>5 S 02 502 02</v>
          </cell>
          <cell r="B1107" t="str">
            <v>Tratamento superficial triplo c/ banho diluído</v>
          </cell>
          <cell r="E1107" t="str">
            <v>m2</v>
          </cell>
        </row>
        <row r="1108">
          <cell r="A1108" t="str">
            <v>5 S 02 511 01</v>
          </cell>
          <cell r="B1108" t="str">
            <v>Micro-revestimento a frio - Microflex 0,8cm</v>
          </cell>
          <cell r="E1108" t="str">
            <v>m2</v>
          </cell>
        </row>
        <row r="1109">
          <cell r="A1109" t="str">
            <v>5 S 02 511 02</v>
          </cell>
          <cell r="B1109" t="str">
            <v>Micro-revestimento a frio - Microflex 1,5 cm</v>
          </cell>
          <cell r="E1109" t="str">
            <v>m2</v>
          </cell>
        </row>
        <row r="1110">
          <cell r="A1110" t="str">
            <v>5 S 02 511 03</v>
          </cell>
          <cell r="B1110" t="str">
            <v>Micro-revestimento a frio - Microflex 2,0 cm</v>
          </cell>
          <cell r="E1110" t="str">
            <v>m2</v>
          </cell>
        </row>
        <row r="1111">
          <cell r="A1111" t="str">
            <v>5 S 02 511 04</v>
          </cell>
          <cell r="B1111" t="str">
            <v>Micro-revestimento a frio - Microflex - 2,5 cm</v>
          </cell>
          <cell r="E1111" t="str">
            <v>m2</v>
          </cell>
        </row>
        <row r="1112">
          <cell r="A1112" t="str">
            <v>5 S 02 512 01</v>
          </cell>
          <cell r="B1112" t="str">
            <v>Lama asfáltica fina (granulometrias I e II)</v>
          </cell>
          <cell r="E1112" t="str">
            <v>m2</v>
          </cell>
        </row>
        <row r="1113">
          <cell r="A1113" t="str">
            <v>5 S 02 512 02</v>
          </cell>
          <cell r="B1113" t="str">
            <v>Lama asfáltica grossa (granulometrias III e IV)</v>
          </cell>
          <cell r="E1113" t="str">
            <v>m2</v>
          </cell>
        </row>
        <row r="1114">
          <cell r="A1114" t="str">
            <v>5 S 02 530 00</v>
          </cell>
          <cell r="B1114" t="str">
            <v>Pré-misturado a frio</v>
          </cell>
          <cell r="E1114" t="str">
            <v>m3</v>
          </cell>
        </row>
        <row r="1115">
          <cell r="A1115" t="str">
            <v>5 S 02 531 00</v>
          </cell>
          <cell r="B1115" t="str">
            <v>Macadame betuminoso por penetração</v>
          </cell>
          <cell r="E1115" t="str">
            <v>m3</v>
          </cell>
        </row>
        <row r="1116">
          <cell r="A1116" t="str">
            <v>5 S 02 532 00</v>
          </cell>
          <cell r="B1116" t="str">
            <v>Areia-asfalto a quente</v>
          </cell>
          <cell r="E1116" t="str">
            <v>t</v>
          </cell>
        </row>
        <row r="1117">
          <cell r="A1117" t="str">
            <v>5 S 02 540 01</v>
          </cell>
          <cell r="B1117" t="str">
            <v>Conc. betumin.usinado a quente - capa de rolamento</v>
          </cell>
          <cell r="E1117" t="str">
            <v>t</v>
          </cell>
        </row>
        <row r="1118">
          <cell r="A1118" t="str">
            <v>5 S 02 540 02</v>
          </cell>
          <cell r="B1118" t="str">
            <v>Concreto betuminoso usinado a quente - binder</v>
          </cell>
          <cell r="E1118" t="str">
            <v>t</v>
          </cell>
        </row>
        <row r="1119">
          <cell r="A1119" t="str">
            <v>5 S 02 540 11</v>
          </cell>
          <cell r="B1119" t="str">
            <v>CBUQ reciclado a quente no local</v>
          </cell>
          <cell r="E1119" t="str">
            <v>t</v>
          </cell>
        </row>
        <row r="1120">
          <cell r="A1120" t="str">
            <v>5 S 02 540 12</v>
          </cell>
          <cell r="B1120" t="str">
            <v>CBUQ reciclado em usina fixa</v>
          </cell>
          <cell r="E1120" t="str">
            <v>t</v>
          </cell>
        </row>
        <row r="1121">
          <cell r="A1121" t="str">
            <v>5 S 02 600 00</v>
          </cell>
          <cell r="B1121" t="str">
            <v>Manta sintét. p/ recap.asfál.- fornec. e aplicação</v>
          </cell>
          <cell r="E1121" t="str">
            <v>m2</v>
          </cell>
        </row>
        <row r="1122">
          <cell r="A1122" t="str">
            <v>5 S 02 607 00</v>
          </cell>
          <cell r="B1122" t="str">
            <v>Concreto cimento portland c/ equip. pequeno porte</v>
          </cell>
          <cell r="E1122" t="str">
            <v>m3</v>
          </cell>
        </row>
        <row r="1123">
          <cell r="A1123" t="str">
            <v>5 S 02 702 00</v>
          </cell>
          <cell r="B1123" t="str">
            <v>Limpeza e enchimento de junta de pavimento de conc</v>
          </cell>
          <cell r="E1123" t="str">
            <v>m</v>
          </cell>
        </row>
        <row r="1124">
          <cell r="A1124" t="str">
            <v>5 S 02 905 00</v>
          </cell>
          <cell r="B1124" t="str">
            <v>Remoção mecanizada de revestimento betuminoso</v>
          </cell>
          <cell r="E1124" t="str">
            <v>m3</v>
          </cell>
        </row>
        <row r="1125">
          <cell r="A1125" t="str">
            <v>5 S 02 905 01</v>
          </cell>
          <cell r="B1125" t="str">
            <v>Remoção manual de revestimento betuminoso</v>
          </cell>
          <cell r="E1125" t="str">
            <v>m3</v>
          </cell>
        </row>
        <row r="1126">
          <cell r="A1126" t="str">
            <v>5 S 02 906 00</v>
          </cell>
          <cell r="B1126" t="str">
            <v>Remoção mecanizada da camada granular pavimento</v>
          </cell>
          <cell r="E1126" t="str">
            <v>m3</v>
          </cell>
        </row>
        <row r="1127">
          <cell r="A1127" t="str">
            <v>5 S 02 906 01</v>
          </cell>
          <cell r="B1127" t="str">
            <v>Remoção manual da camada granular do pavimento</v>
          </cell>
          <cell r="E1127" t="str">
            <v>m3</v>
          </cell>
        </row>
        <row r="1128">
          <cell r="A1128" t="str">
            <v>5 S 02 907 00</v>
          </cell>
          <cell r="B1128" t="str">
            <v>Remoção mecanizada material de baixa capac.suporte</v>
          </cell>
          <cell r="E1128" t="str">
            <v>m3</v>
          </cell>
        </row>
        <row r="1129">
          <cell r="A1129" t="str">
            <v>5 S 02 907 01</v>
          </cell>
          <cell r="B1129" t="str">
            <v>Remoção manual de material de baixa capac.suporte</v>
          </cell>
          <cell r="E1129" t="str">
            <v>m3</v>
          </cell>
        </row>
        <row r="1130">
          <cell r="A1130" t="str">
            <v>5 S 02 908 00</v>
          </cell>
          <cell r="B1130" t="str">
            <v>Arrancamento e remoção de paralelepípedos</v>
          </cell>
          <cell r="E1130" t="str">
            <v>m2</v>
          </cell>
        </row>
        <row r="1131">
          <cell r="A1131" t="str">
            <v>5 S 02 909 00</v>
          </cell>
          <cell r="B1131" t="str">
            <v>Arrancamento e remoção de meios-fios</v>
          </cell>
          <cell r="E1131" t="str">
            <v>m3</v>
          </cell>
        </row>
        <row r="1132">
          <cell r="A1132" t="str">
            <v>5 S 02 990 11</v>
          </cell>
          <cell r="B1132" t="str">
            <v>Fresagem contínua do revest. betuminoso</v>
          </cell>
          <cell r="E1132" t="str">
            <v>m3</v>
          </cell>
        </row>
        <row r="1133">
          <cell r="A1133" t="str">
            <v>5 S 02 990 12</v>
          </cell>
          <cell r="B1133" t="str">
            <v>Fresagem descontínua revest. betuminoso</v>
          </cell>
          <cell r="E1133" t="str">
            <v>m3</v>
          </cell>
        </row>
        <row r="1134">
          <cell r="A1134" t="str">
            <v>5 S 04 300 16</v>
          </cell>
          <cell r="B1134" t="str">
            <v>Bueiro met. chapas múltiplas D=1,60m galv.</v>
          </cell>
          <cell r="E1134" t="str">
            <v>m</v>
          </cell>
        </row>
        <row r="1135">
          <cell r="A1135" t="str">
            <v>5 S 04 300 20</v>
          </cell>
          <cell r="B1135" t="str">
            <v>Bueiro met. chapas múltiplas D=2,00m galv.</v>
          </cell>
          <cell r="E1135" t="str">
            <v>m</v>
          </cell>
        </row>
        <row r="1136">
          <cell r="A1136" t="str">
            <v>5 S 04 301 16</v>
          </cell>
          <cell r="B1136" t="str">
            <v>Bueiro met. chapas múltiplas D=1,60m rev. epoxy</v>
          </cell>
          <cell r="E1136" t="str">
            <v>m</v>
          </cell>
        </row>
        <row r="1137">
          <cell r="A1137" t="str">
            <v>5 S 04 301 20</v>
          </cell>
          <cell r="B1137" t="str">
            <v>Bueiro met. chapas múltiplas D=2,00m rev. epoxy</v>
          </cell>
          <cell r="E1137" t="str">
            <v>m</v>
          </cell>
        </row>
        <row r="1138">
          <cell r="A1138" t="str">
            <v>5 S 04 310 16</v>
          </cell>
          <cell r="B1138" t="str">
            <v>Bueiro met. s/ interrup. de tráf. D=1,60m galv.</v>
          </cell>
          <cell r="E1138" t="str">
            <v>m</v>
          </cell>
        </row>
        <row r="1139">
          <cell r="A1139" t="str">
            <v>5 S 04 310 20</v>
          </cell>
          <cell r="B1139" t="str">
            <v>Bueiro met. s/ interrup. de tráf. D=2,00m galv.</v>
          </cell>
          <cell r="E1139" t="str">
            <v>m</v>
          </cell>
        </row>
        <row r="1140">
          <cell r="A1140" t="str">
            <v>5 S 04 311 16</v>
          </cell>
          <cell r="B1140" t="str">
            <v>Bueiro met.s/interrupção traf. D=1,60 m rev.epoxy</v>
          </cell>
          <cell r="E1140" t="str">
            <v>m</v>
          </cell>
        </row>
        <row r="1141">
          <cell r="A1141" t="str">
            <v>5 S 04 311 20</v>
          </cell>
          <cell r="B1141" t="str">
            <v>Bueiro met.s/interrupção tráf. D=2,00 m rev. epoxy</v>
          </cell>
          <cell r="E1141" t="str">
            <v>m</v>
          </cell>
        </row>
        <row r="1142">
          <cell r="A1142" t="str">
            <v>5 S 04 999 01</v>
          </cell>
          <cell r="B1142" t="str">
            <v>Remoção de bueiros existentes</v>
          </cell>
          <cell r="E1142" t="str">
            <v>m</v>
          </cell>
        </row>
        <row r="1143">
          <cell r="A1143" t="str">
            <v>5 S 04 999 04</v>
          </cell>
          <cell r="B1143" t="str">
            <v>Restauração de disp. danif. com concr. fck=12 MPa</v>
          </cell>
          <cell r="E1143" t="str">
            <v>m3</v>
          </cell>
        </row>
        <row r="1144">
          <cell r="A1144" t="str">
            <v>5 S 04 999 07</v>
          </cell>
          <cell r="B1144" t="str">
            <v>Demolição de dispositivos de concreto simples</v>
          </cell>
          <cell r="E1144" t="str">
            <v>m3</v>
          </cell>
        </row>
        <row r="1145">
          <cell r="A1145" t="str">
            <v>5 S 04 999 08</v>
          </cell>
          <cell r="B1145" t="str">
            <v>Demolição de dispositivos de concreto armado</v>
          </cell>
          <cell r="E1145" t="str">
            <v>m3</v>
          </cell>
        </row>
        <row r="1146">
          <cell r="A1146" t="str">
            <v>5 S 05 100 00</v>
          </cell>
          <cell r="B1146" t="str">
            <v>Enleivamento</v>
          </cell>
          <cell r="E1146" t="str">
            <v>m2</v>
          </cell>
        </row>
        <row r="1147">
          <cell r="A1147" t="str">
            <v>5 S 05 102 00</v>
          </cell>
          <cell r="B1147" t="str">
            <v>Hidrossemeadura</v>
          </cell>
          <cell r="E1147" t="str">
            <v>m2</v>
          </cell>
        </row>
        <row r="1148">
          <cell r="A1148" t="str">
            <v>5 S 05 300 01</v>
          </cell>
          <cell r="B1148" t="str">
            <v>Alvenaria de pedra arrumada</v>
          </cell>
          <cell r="E1148" t="str">
            <v>m3</v>
          </cell>
        </row>
        <row r="1149">
          <cell r="A1149" t="str">
            <v>5 S 05 300 02</v>
          </cell>
          <cell r="B1149" t="str">
            <v>Enrocamento de pedra jogada</v>
          </cell>
          <cell r="E1149" t="str">
            <v>m3</v>
          </cell>
        </row>
        <row r="1150">
          <cell r="A1150" t="str">
            <v>5 S 05 301 00</v>
          </cell>
          <cell r="B1150" t="str">
            <v>Alvenaria de pedra argamassada</v>
          </cell>
          <cell r="E1150" t="str">
            <v>m3</v>
          </cell>
        </row>
        <row r="1151">
          <cell r="A1151" t="str">
            <v>5 S 05 302 01</v>
          </cell>
          <cell r="B1151" t="str">
            <v>Muro de gabião tipo caixa</v>
          </cell>
          <cell r="E1151" t="str">
            <v>m3</v>
          </cell>
        </row>
        <row r="1152">
          <cell r="A1152" t="str">
            <v>5 S 05 303 01</v>
          </cell>
          <cell r="B1152" t="str">
            <v>Terra armada - ECE - greide 0,0&lt;h&lt;6,00m</v>
          </cell>
          <cell r="E1152" t="str">
            <v>m2</v>
          </cell>
        </row>
        <row r="1153">
          <cell r="A1153" t="str">
            <v>5 S 05 303 02</v>
          </cell>
          <cell r="B1153" t="str">
            <v>Terra armada - ECE - greide 6,0&lt;h&lt;9,00</v>
          </cell>
          <cell r="E1153" t="str">
            <v>m2</v>
          </cell>
        </row>
        <row r="1154">
          <cell r="A1154" t="str">
            <v>5 S 05 303 03</v>
          </cell>
          <cell r="B1154" t="str">
            <v>Terra armada - ECE - greide 9,0&lt;h&lt;12,00m</v>
          </cell>
          <cell r="E1154" t="str">
            <v>m2</v>
          </cell>
        </row>
        <row r="1155">
          <cell r="A1155" t="str">
            <v>5 S 05 303 04</v>
          </cell>
          <cell r="B1155" t="str">
            <v>Terra armada - ECE - pé de talude 0,0&lt;h&lt;6,00m</v>
          </cell>
          <cell r="E1155" t="str">
            <v>m2</v>
          </cell>
        </row>
        <row r="1156">
          <cell r="A1156" t="str">
            <v>5 S 05 303 05</v>
          </cell>
          <cell r="B1156" t="str">
            <v>Terra armada - ECE - pé de talude 6,0&lt;h&lt;9,00m</v>
          </cell>
          <cell r="E1156" t="str">
            <v>m2</v>
          </cell>
        </row>
        <row r="1157">
          <cell r="A1157" t="str">
            <v>5 S 05 303 06</v>
          </cell>
          <cell r="B1157" t="str">
            <v>Terra armada - ECE - pé de talude 9,0&lt;h&lt;12,00m</v>
          </cell>
          <cell r="E1157" t="str">
            <v>m2</v>
          </cell>
        </row>
        <row r="1158">
          <cell r="A1158" t="str">
            <v>5 S 05 303 07</v>
          </cell>
          <cell r="B1158" t="str">
            <v>Terra armada - ECE - encontro portante 0,0&lt;h&lt;6,0m</v>
          </cell>
          <cell r="E1158" t="str">
            <v>m2</v>
          </cell>
        </row>
        <row r="1159">
          <cell r="A1159" t="str">
            <v>5 S 05 303 08</v>
          </cell>
          <cell r="B1159" t="str">
            <v>Terra armada - ECE - encontro portante 6,0&lt;h&lt;9,00m</v>
          </cell>
          <cell r="E1159" t="str">
            <v>m2</v>
          </cell>
        </row>
        <row r="1160">
          <cell r="A1160" t="str">
            <v>5 S 05 303 09</v>
          </cell>
          <cell r="B1160" t="str">
            <v>Escamas de concreto armado para terra armada</v>
          </cell>
          <cell r="E1160" t="str">
            <v>m3</v>
          </cell>
        </row>
        <row r="1161">
          <cell r="A1161" t="str">
            <v>5 S 05 303 10</v>
          </cell>
          <cell r="B1161" t="str">
            <v>Conc. de soleira e arrem. de maciço de terra arm.</v>
          </cell>
          <cell r="E1161" t="str">
            <v>m3</v>
          </cell>
        </row>
        <row r="1162">
          <cell r="A1162" t="str">
            <v>5 S 05 303 11</v>
          </cell>
          <cell r="B1162" t="str">
            <v>Montagem de maciço terra armada</v>
          </cell>
          <cell r="E1162" t="str">
            <v>m2</v>
          </cell>
        </row>
        <row r="1163">
          <cell r="A1163" t="str">
            <v>5 S 05 340 01</v>
          </cell>
          <cell r="B1163" t="str">
            <v>Execução cortina atirantada conc.armado fck=15 MPa</v>
          </cell>
          <cell r="E1163" t="str">
            <v>m3</v>
          </cell>
        </row>
        <row r="1164">
          <cell r="A1164" t="str">
            <v>5 S 05 900 01</v>
          </cell>
          <cell r="B1164" t="str">
            <v>Execução tirante protendido cortina atirantada</v>
          </cell>
          <cell r="E1164" t="str">
            <v>m</v>
          </cell>
        </row>
        <row r="1165">
          <cell r="A1165" t="str">
            <v>5 S 06 400 01</v>
          </cell>
          <cell r="B1165" t="str">
            <v>Cêrcas arame farp. c/ mourão conc. seção quadr.</v>
          </cell>
          <cell r="E1165" t="str">
            <v>m</v>
          </cell>
        </row>
        <row r="1166">
          <cell r="A1166" t="str">
            <v>5 S 06 400 02</v>
          </cell>
          <cell r="B1166" t="str">
            <v>Cerca arame farp. c/ mourão de conc. seção triang</v>
          </cell>
          <cell r="E1166" t="str">
            <v>m</v>
          </cell>
        </row>
        <row r="1167">
          <cell r="A1167" t="str">
            <v>5 S 06 410 00</v>
          </cell>
          <cell r="B1167" t="str">
            <v>Cêrcas arame farpado com suporte madeira</v>
          </cell>
          <cell r="E1167" t="str">
            <v>m</v>
          </cell>
        </row>
        <row r="1168">
          <cell r="A1168" t="str">
            <v>5 S 09 001 07</v>
          </cell>
          <cell r="B1168" t="str">
            <v>Transporte local em rodov. não pavim.</v>
          </cell>
          <cell r="E1168" t="str">
            <v>tkm</v>
          </cell>
        </row>
        <row r="1169">
          <cell r="A1169" t="str">
            <v>5 S 09 001 90</v>
          </cell>
          <cell r="B1169" t="str">
            <v>Transporte comercial c/ carroc. rodov. não pav.</v>
          </cell>
          <cell r="E1169" t="str">
            <v>tkm</v>
          </cell>
        </row>
        <row r="1170">
          <cell r="A1170" t="str">
            <v>5 S 09 002 07</v>
          </cell>
          <cell r="B1170" t="str">
            <v>Transporte local em rodov. pavim.</v>
          </cell>
          <cell r="E1170" t="str">
            <v>tkm</v>
          </cell>
        </row>
        <row r="1171">
          <cell r="A1171" t="str">
            <v>5 S 09 002 90</v>
          </cell>
          <cell r="B1171" t="str">
            <v>Transporte comercial c/ carroceria rodov. pav.</v>
          </cell>
          <cell r="E1171" t="str">
            <v>tkm</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 val="5ª Med"/>
      <sheetName val="INSUMOS_Lab_cienc_"/>
      <sheetName val="INSUMOS_ARQUIBANCADA"/>
      <sheetName val="insumos_Urb_do_páteo_"/>
      <sheetName val="INSUMO_PARA_RAIO"/>
      <sheetName val="INSUMO_MURO"/>
      <sheetName val="Orçamento_(3)"/>
      <sheetName val="Inst__Elet_"/>
      <sheetName val="Rev__"/>
      <sheetName val="Muro_de_fech_"/>
      <sheetName val="Urb_do_páteo"/>
      <sheetName val="Arquib__e_mureta"/>
      <sheetName val="Lab_cienc_"/>
      <sheetName val="Orçamento_(2)"/>
      <sheetName val="RN_CONSTRUÇÕES"/>
      <sheetName val="5ª_Med"/>
      <sheetName val="Solum"/>
      <sheetName val="indice de reajuste"/>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Resumo"/>
      <sheetName val="Orçamento"/>
      <sheetName val="Composição"/>
      <sheetName val="Mapa de Cotação"/>
      <sheetName val="Cronograma"/>
      <sheetName val="BDI - Serviços"/>
      <sheetName val="BDI-Equipamentos"/>
      <sheetName val="Encargos Sociais"/>
      <sheetName val="ISS"/>
      <sheetName val="Composição - DESATUALIZADA"/>
      <sheetName val="Mem. Sanitários"/>
      <sheetName val="Mem. Calculo Hidro."/>
    </sheetNames>
    <sheetDataSet>
      <sheetData sheetId="0"/>
      <sheetData sheetId="1"/>
      <sheetData sheetId="2">
        <row r="1">
          <cell r="A1" t="str">
            <v>Construção da Escola Estadual Mário Raiter</v>
          </cell>
        </row>
        <row r="7">
          <cell r="E7" t="str">
            <v>Arredondamentos: Opções → Avançado → Fórmulas → "Definir Precisão Conforme Exibido"</v>
          </cell>
        </row>
      </sheetData>
      <sheetData sheetId="3"/>
      <sheetData sheetId="4">
        <row r="324">
          <cell r="A324">
            <v>78</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9"/>
  <sheetViews>
    <sheetView view="pageBreakPreview" topLeftCell="A40" zoomScaleNormal="100" zoomScaleSheetLayoutView="100" workbookViewId="0">
      <selection activeCell="A48" sqref="A48"/>
    </sheetView>
  </sheetViews>
  <sheetFormatPr defaultRowHeight="15"/>
  <cols>
    <col min="1" max="4" width="20.7109375" customWidth="1"/>
  </cols>
  <sheetData>
    <row r="3" spans="1:4">
      <c r="A3" s="4"/>
      <c r="B3" s="4"/>
      <c r="C3" s="4"/>
      <c r="D3" s="4"/>
    </row>
    <row r="4" spans="1:4">
      <c r="A4" s="4"/>
      <c r="B4" s="4"/>
      <c r="C4" s="4"/>
      <c r="D4" s="4"/>
    </row>
    <row r="5" spans="1:4">
      <c r="A5" s="4"/>
      <c r="B5" s="4"/>
      <c r="C5" s="4"/>
      <c r="D5" s="4"/>
    </row>
    <row r="6" spans="1:4">
      <c r="A6" s="4"/>
      <c r="B6" s="4"/>
      <c r="C6" s="4"/>
      <c r="D6" s="4"/>
    </row>
    <row r="7" spans="1:4">
      <c r="A7" s="6"/>
      <c r="B7" s="6"/>
      <c r="C7" s="1"/>
      <c r="D7" s="3"/>
    </row>
    <row r="8" spans="1:4">
      <c r="A8" s="4"/>
      <c r="B8" s="4"/>
      <c r="C8" s="4"/>
      <c r="D8" s="4"/>
    </row>
    <row r="9" spans="1:4">
      <c r="A9" s="4"/>
      <c r="B9" s="4"/>
      <c r="C9" s="4"/>
      <c r="D9" s="4"/>
    </row>
    <row r="10" spans="1:4">
      <c r="A10" s="4"/>
      <c r="B10" s="4"/>
      <c r="C10" s="4"/>
      <c r="D10" s="4"/>
    </row>
    <row r="11" spans="1:4">
      <c r="A11" s="4"/>
      <c r="B11" s="4"/>
      <c r="C11" s="4"/>
      <c r="D11" s="4"/>
    </row>
    <row r="12" spans="1:4" ht="15" customHeight="1"/>
    <row r="13" spans="1:4" ht="15" customHeight="1"/>
    <row r="14" spans="1:4" ht="15" customHeight="1">
      <c r="A14" s="7"/>
      <c r="B14" s="7"/>
      <c r="C14" s="7"/>
      <c r="D14" s="7"/>
    </row>
    <row r="15" spans="1:4" ht="15.75" customHeight="1">
      <c r="A15" s="7"/>
      <c r="B15" s="7"/>
      <c r="C15" s="7"/>
      <c r="D15" s="7"/>
    </row>
    <row r="16" spans="1:4">
      <c r="A16" s="6"/>
      <c r="B16" s="5"/>
      <c r="C16" s="1"/>
      <c r="D16" s="2"/>
    </row>
    <row r="17" spans="1:4">
      <c r="A17" s="4"/>
      <c r="B17" s="4"/>
      <c r="C17" s="4"/>
      <c r="D17" s="4"/>
    </row>
    <row r="18" spans="1:4">
      <c r="A18" s="4"/>
      <c r="B18" s="4"/>
      <c r="C18" s="4"/>
      <c r="D18" s="4"/>
    </row>
    <row r="19" spans="1:4" ht="15" customHeight="1">
      <c r="A19" s="545" t="s">
        <v>132</v>
      </c>
      <c r="B19" s="545"/>
      <c r="C19" s="545"/>
      <c r="D19" s="545"/>
    </row>
    <row r="20" spans="1:4" ht="15" customHeight="1">
      <c r="A20" s="545"/>
      <c r="B20" s="545"/>
      <c r="C20" s="545"/>
      <c r="D20" s="545"/>
    </row>
    <row r="21" spans="1:4">
      <c r="A21" s="545"/>
      <c r="B21" s="545"/>
      <c r="C21" s="545"/>
      <c r="D21" s="545"/>
    </row>
    <row r="22" spans="1:4">
      <c r="A22" s="545"/>
      <c r="B22" s="545"/>
      <c r="C22" s="545"/>
      <c r="D22" s="545"/>
    </row>
    <row r="23" spans="1:4">
      <c r="A23" s="545"/>
      <c r="B23" s="545"/>
      <c r="C23" s="545"/>
      <c r="D23" s="545"/>
    </row>
    <row r="24" spans="1:4">
      <c r="A24" s="545"/>
      <c r="B24" s="545"/>
      <c r="C24" s="545"/>
      <c r="D24" s="545"/>
    </row>
    <row r="25" spans="1:4">
      <c r="A25" s="545"/>
      <c r="B25" s="545"/>
      <c r="C25" s="545"/>
      <c r="D25" s="545"/>
    </row>
    <row r="26" spans="1:4" ht="15.75">
      <c r="A26" s="4"/>
      <c r="B26" s="4"/>
      <c r="D26" s="13"/>
    </row>
    <row r="27" spans="1:4" ht="15.75">
      <c r="A27" s="4"/>
      <c r="B27" s="4"/>
      <c r="D27" s="9"/>
    </row>
    <row r="28" spans="1:4" ht="15.75">
      <c r="A28" s="4"/>
      <c r="B28" s="4"/>
      <c r="D28" s="9"/>
    </row>
    <row r="29" spans="1:4">
      <c r="A29" s="4"/>
      <c r="B29" s="4"/>
      <c r="C29" s="4"/>
      <c r="D29" s="4"/>
    </row>
    <row r="30" spans="1:4">
      <c r="A30" s="4"/>
      <c r="B30" s="4"/>
      <c r="C30" s="4"/>
      <c r="D30" s="4"/>
    </row>
    <row r="46" spans="1:6">
      <c r="E46" s="4"/>
      <c r="F46" s="4"/>
    </row>
    <row r="47" spans="1:6" ht="15.75">
      <c r="A47" s="46" t="s">
        <v>89</v>
      </c>
      <c r="B47" s="46"/>
      <c r="C47" s="40"/>
      <c r="D47" s="40"/>
      <c r="E47" s="41"/>
      <c r="F47" s="10"/>
    </row>
    <row r="48" spans="1:6" ht="15.75">
      <c r="A48" s="9" t="s">
        <v>133</v>
      </c>
      <c r="B48" s="9"/>
      <c r="C48" s="9"/>
      <c r="D48" s="9"/>
      <c r="E48" s="9"/>
      <c r="F48" s="9"/>
    </row>
    <row r="49" spans="1:3" ht="15.75">
      <c r="A49" s="546" t="s">
        <v>450</v>
      </c>
      <c r="B49" s="546"/>
      <c r="C49" s="546"/>
    </row>
  </sheetData>
  <mergeCells count="2">
    <mergeCell ref="A19:D25"/>
    <mergeCell ref="A49:C49"/>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8"/>
  <sheetViews>
    <sheetView topLeftCell="A10" workbookViewId="0">
      <selection activeCell="G32" sqref="G32"/>
    </sheetView>
  </sheetViews>
  <sheetFormatPr defaultRowHeight="15"/>
  <cols>
    <col min="2" max="2" width="21.28515625" customWidth="1"/>
    <col min="3" max="3" width="29.5703125" customWidth="1"/>
    <col min="7" max="7" width="44" customWidth="1"/>
    <col min="8" max="8" width="11" customWidth="1"/>
    <col min="9" max="9" width="15.42578125" customWidth="1"/>
  </cols>
  <sheetData>
    <row r="2" spans="2:9" ht="24.75">
      <c r="B2" s="781" t="s">
        <v>167</v>
      </c>
      <c r="C2" s="782"/>
      <c r="D2" s="782"/>
      <c r="E2" s="782"/>
      <c r="F2" s="782"/>
      <c r="G2" s="782"/>
      <c r="H2" s="782"/>
      <c r="I2" s="783"/>
    </row>
    <row r="3" spans="2:9" ht="15.75">
      <c r="B3" s="784" t="s">
        <v>168</v>
      </c>
      <c r="C3" s="784"/>
      <c r="D3" s="784"/>
      <c r="E3" s="784"/>
      <c r="F3" s="784"/>
      <c r="G3" s="784"/>
      <c r="H3" s="784"/>
      <c r="I3" s="784"/>
    </row>
    <row r="4" spans="2:9" ht="15.75">
      <c r="B4" s="771" t="s">
        <v>169</v>
      </c>
      <c r="C4" s="771"/>
      <c r="D4" s="771"/>
      <c r="E4" s="771"/>
      <c r="F4" s="771"/>
      <c r="G4" s="771"/>
      <c r="H4" s="771"/>
      <c r="I4" s="771"/>
    </row>
    <row r="5" spans="2:9" ht="15.75">
      <c r="B5" s="771" t="s">
        <v>184</v>
      </c>
      <c r="C5" s="771"/>
      <c r="D5" s="771"/>
      <c r="E5" s="771"/>
      <c r="F5" s="771"/>
      <c r="G5" s="771"/>
      <c r="H5" s="771"/>
      <c r="I5" s="771"/>
    </row>
    <row r="6" spans="2:9" ht="15.75">
      <c r="B6" s="785" t="s">
        <v>170</v>
      </c>
      <c r="C6" s="771"/>
      <c r="D6" s="771"/>
      <c r="E6" s="771"/>
      <c r="F6" s="771"/>
      <c r="G6" s="771"/>
      <c r="H6" s="771"/>
      <c r="I6" s="771"/>
    </row>
    <row r="7" spans="2:9" ht="15.75">
      <c r="B7" s="776" t="s">
        <v>185</v>
      </c>
      <c r="C7" s="777"/>
      <c r="D7" s="777"/>
      <c r="E7" s="777"/>
      <c r="F7" s="777"/>
      <c r="G7" s="778"/>
      <c r="H7" s="779" t="s">
        <v>171</v>
      </c>
      <c r="I7" s="780"/>
    </row>
    <row r="8" spans="2:9" ht="15.75">
      <c r="B8" s="771"/>
      <c r="C8" s="771"/>
      <c r="D8" s="771"/>
      <c r="E8" s="771"/>
      <c r="F8" s="771"/>
      <c r="G8" s="771"/>
      <c r="H8" s="771"/>
      <c r="I8" s="771"/>
    </row>
    <row r="9" spans="2:9">
      <c r="B9" s="772"/>
      <c r="C9" s="772"/>
      <c r="D9" s="772"/>
      <c r="E9" s="772"/>
      <c r="F9" s="772"/>
      <c r="G9" s="772"/>
      <c r="H9" s="772"/>
      <c r="I9" s="772"/>
    </row>
    <row r="10" spans="2:9">
      <c r="B10" s="86" t="s">
        <v>18</v>
      </c>
      <c r="C10" s="772" t="s">
        <v>150</v>
      </c>
      <c r="D10" s="772"/>
      <c r="E10" s="772"/>
      <c r="F10" s="772"/>
      <c r="G10" s="772"/>
      <c r="H10" s="86" t="s">
        <v>139</v>
      </c>
      <c r="I10" s="86" t="s">
        <v>108</v>
      </c>
    </row>
    <row r="11" spans="2:9">
      <c r="B11" s="108"/>
      <c r="C11" s="772"/>
      <c r="D11" s="772"/>
      <c r="E11" s="772"/>
      <c r="F11" s="772"/>
      <c r="G11" s="772"/>
      <c r="H11" s="772"/>
      <c r="I11" s="772"/>
    </row>
    <row r="12" spans="2:9">
      <c r="B12" s="118">
        <v>1</v>
      </c>
      <c r="C12" s="769" t="s">
        <v>179</v>
      </c>
      <c r="D12" s="769"/>
      <c r="E12" s="769"/>
      <c r="F12" s="769"/>
      <c r="G12" s="769"/>
      <c r="H12" s="118" t="s">
        <v>173</v>
      </c>
      <c r="I12" s="119">
        <v>186</v>
      </c>
    </row>
    <row r="13" spans="2:9">
      <c r="B13" s="120">
        <v>2</v>
      </c>
      <c r="C13" s="768" t="s">
        <v>178</v>
      </c>
      <c r="D13" s="768"/>
      <c r="E13" s="768"/>
      <c r="F13" s="768"/>
      <c r="G13" s="768"/>
      <c r="H13" s="120" t="s">
        <v>173</v>
      </c>
      <c r="I13" s="120">
        <v>46</v>
      </c>
    </row>
    <row r="14" spans="2:9">
      <c r="B14" s="118">
        <v>3</v>
      </c>
      <c r="C14" s="773" t="s">
        <v>180</v>
      </c>
      <c r="D14" s="774"/>
      <c r="E14" s="774"/>
      <c r="F14" s="774"/>
      <c r="G14" s="775"/>
      <c r="H14" s="118" t="s">
        <v>173</v>
      </c>
      <c r="I14" s="118">
        <v>260</v>
      </c>
    </row>
    <row r="15" spans="2:9">
      <c r="B15" s="120">
        <v>4</v>
      </c>
      <c r="C15" s="768" t="s">
        <v>172</v>
      </c>
      <c r="D15" s="768"/>
      <c r="E15" s="768"/>
      <c r="F15" s="768"/>
      <c r="G15" s="768"/>
      <c r="H15" s="120" t="s">
        <v>163</v>
      </c>
      <c r="I15" s="120">
        <v>498</v>
      </c>
    </row>
    <row r="16" spans="2:9">
      <c r="B16" s="118">
        <v>5</v>
      </c>
      <c r="C16" s="769" t="s">
        <v>175</v>
      </c>
      <c r="D16" s="769"/>
      <c r="E16" s="769"/>
      <c r="F16" s="769"/>
      <c r="G16" s="769"/>
      <c r="H16" s="118" t="s">
        <v>163</v>
      </c>
      <c r="I16" s="118">
        <v>346</v>
      </c>
    </row>
    <row r="17" spans="2:9">
      <c r="B17" s="120">
        <v>6</v>
      </c>
      <c r="C17" s="768" t="s">
        <v>166</v>
      </c>
      <c r="D17" s="768"/>
      <c r="E17" s="768"/>
      <c r="F17" s="768"/>
      <c r="G17" s="768"/>
      <c r="H17" s="120" t="s">
        <v>173</v>
      </c>
      <c r="I17" s="120">
        <v>9960</v>
      </c>
    </row>
    <row r="18" spans="2:9">
      <c r="B18" s="118">
        <v>7</v>
      </c>
      <c r="C18" s="769" t="s">
        <v>174</v>
      </c>
      <c r="D18" s="769"/>
      <c r="E18" s="769"/>
      <c r="F18" s="769"/>
      <c r="G18" s="769"/>
      <c r="H18" s="118" t="s">
        <v>87</v>
      </c>
      <c r="I18" s="118">
        <v>77</v>
      </c>
    </row>
    <row r="19" spans="2:9">
      <c r="B19" s="120">
        <v>8</v>
      </c>
      <c r="C19" s="768" t="s">
        <v>182</v>
      </c>
      <c r="D19" s="768"/>
      <c r="E19" s="768"/>
      <c r="F19" s="768"/>
      <c r="G19" s="768"/>
      <c r="H19" s="120" t="s">
        <v>87</v>
      </c>
      <c r="I19" s="120">
        <v>30</v>
      </c>
    </row>
    <row r="20" spans="2:9">
      <c r="B20" s="118">
        <v>9</v>
      </c>
      <c r="C20" s="769" t="s">
        <v>186</v>
      </c>
      <c r="D20" s="769"/>
      <c r="E20" s="769"/>
      <c r="F20" s="769"/>
      <c r="G20" s="769"/>
      <c r="H20" s="118" t="s">
        <v>156</v>
      </c>
      <c r="I20" s="119">
        <v>82</v>
      </c>
    </row>
    <row r="21" spans="2:9">
      <c r="B21" s="120">
        <v>10</v>
      </c>
      <c r="C21" s="768" t="s">
        <v>176</v>
      </c>
      <c r="D21" s="768"/>
      <c r="E21" s="768"/>
      <c r="F21" s="768"/>
      <c r="G21" s="768"/>
      <c r="H21" s="120" t="s">
        <v>177</v>
      </c>
      <c r="I21" s="120">
        <v>5</v>
      </c>
    </row>
    <row r="22" spans="2:9" ht="15.75" customHeight="1">
      <c r="B22" s="118">
        <v>11</v>
      </c>
      <c r="C22" s="770" t="s">
        <v>183</v>
      </c>
      <c r="D22" s="770"/>
      <c r="E22" s="770"/>
      <c r="F22" s="770"/>
      <c r="G22" s="770"/>
      <c r="H22" s="118" t="s">
        <v>177</v>
      </c>
      <c r="I22" s="119">
        <v>22</v>
      </c>
    </row>
    <row r="23" spans="2:9">
      <c r="B23" s="120">
        <v>12</v>
      </c>
      <c r="C23" s="768" t="s">
        <v>151</v>
      </c>
      <c r="D23" s="768"/>
      <c r="E23" s="768"/>
      <c r="F23" s="768"/>
      <c r="G23" s="768"/>
      <c r="H23" s="120" t="s">
        <v>70</v>
      </c>
      <c r="I23" s="120">
        <v>384</v>
      </c>
    </row>
    <row r="24" spans="2:9">
      <c r="B24" s="118">
        <v>13</v>
      </c>
      <c r="C24" s="769" t="s">
        <v>152</v>
      </c>
      <c r="D24" s="769"/>
      <c r="E24" s="769"/>
      <c r="F24" s="769"/>
      <c r="G24" s="769"/>
      <c r="H24" s="118" t="s">
        <v>70</v>
      </c>
      <c r="I24" s="118">
        <v>198</v>
      </c>
    </row>
    <row r="25" spans="2:9">
      <c r="B25" s="120">
        <v>14</v>
      </c>
      <c r="C25" s="768" t="s">
        <v>153</v>
      </c>
      <c r="D25" s="768"/>
      <c r="E25" s="768"/>
      <c r="F25" s="768"/>
      <c r="G25" s="768"/>
      <c r="H25" s="120" t="s">
        <v>173</v>
      </c>
      <c r="I25" s="120">
        <v>144</v>
      </c>
    </row>
    <row r="26" spans="2:9">
      <c r="B26" s="118">
        <v>15</v>
      </c>
      <c r="C26" s="769" t="s">
        <v>159</v>
      </c>
      <c r="D26" s="769"/>
      <c r="E26" s="769"/>
      <c r="F26" s="769"/>
      <c r="G26" s="769"/>
      <c r="H26" s="118" t="s">
        <v>173</v>
      </c>
      <c r="I26" s="118">
        <v>432</v>
      </c>
    </row>
    <row r="27" spans="2:9">
      <c r="B27" s="118">
        <v>17</v>
      </c>
      <c r="C27" s="768" t="s">
        <v>162</v>
      </c>
      <c r="D27" s="768"/>
      <c r="E27" s="768"/>
      <c r="F27" s="768"/>
      <c r="G27" s="768"/>
      <c r="H27" s="121" t="s">
        <v>70</v>
      </c>
      <c r="I27" s="121">
        <v>201</v>
      </c>
    </row>
    <row r="28" spans="2:9">
      <c r="B28" s="120">
        <v>18</v>
      </c>
      <c r="C28" s="769" t="s">
        <v>181</v>
      </c>
      <c r="D28" s="769"/>
      <c r="E28" s="769"/>
      <c r="F28" s="769"/>
      <c r="G28" s="769"/>
      <c r="H28" s="122" t="s">
        <v>70</v>
      </c>
      <c r="I28" s="122">
        <v>72</v>
      </c>
    </row>
  </sheetData>
  <mergeCells count="28">
    <mergeCell ref="B7:G7"/>
    <mergeCell ref="H7:I7"/>
    <mergeCell ref="B2:I2"/>
    <mergeCell ref="B3:I3"/>
    <mergeCell ref="B4:I4"/>
    <mergeCell ref="B5:I5"/>
    <mergeCell ref="B6:I6"/>
    <mergeCell ref="C19:G19"/>
    <mergeCell ref="B8:I8"/>
    <mergeCell ref="B9:I9"/>
    <mergeCell ref="C10:G10"/>
    <mergeCell ref="C11:I11"/>
    <mergeCell ref="C12:G12"/>
    <mergeCell ref="C13:G13"/>
    <mergeCell ref="C14:G14"/>
    <mergeCell ref="C15:G15"/>
    <mergeCell ref="C16:G16"/>
    <mergeCell ref="C17:G17"/>
    <mergeCell ref="C18:G18"/>
    <mergeCell ref="C25:G25"/>
    <mergeCell ref="C26:G26"/>
    <mergeCell ref="C27:G27"/>
    <mergeCell ref="C28:G28"/>
    <mergeCell ref="C20:G20"/>
    <mergeCell ref="C21:G21"/>
    <mergeCell ref="C22:G22"/>
    <mergeCell ref="C23:G23"/>
    <mergeCell ref="C24:G24"/>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Layout" topLeftCell="A10" zoomScaleSheetLayoutView="100" workbookViewId="0">
      <selection activeCell="M16" sqref="M16"/>
    </sheetView>
  </sheetViews>
  <sheetFormatPr defaultRowHeight="15.75"/>
  <cols>
    <col min="1" max="1" width="11.85546875" style="21" customWidth="1"/>
    <col min="2" max="2" width="22.28515625" style="21" bestFit="1" customWidth="1"/>
    <col min="3" max="3" width="7.5703125" style="21" customWidth="1"/>
    <col min="4" max="4" width="4.85546875" style="21" customWidth="1"/>
    <col min="5" max="5" width="7.140625" style="21" customWidth="1"/>
    <col min="6" max="6" width="13.140625" style="21" customWidth="1"/>
    <col min="7" max="7" width="10.7109375" style="21" customWidth="1"/>
    <col min="8" max="8" width="9" style="21" customWidth="1"/>
    <col min="9" max="9" width="8.42578125" style="21" customWidth="1"/>
    <col min="10" max="10" width="10.7109375" style="21" customWidth="1"/>
    <col min="11" max="11" width="6.7109375" style="21" customWidth="1"/>
    <col min="12" max="13" width="9.140625" style="21"/>
    <col min="14" max="15" width="18.5703125" style="21" customWidth="1"/>
    <col min="16" max="16384" width="9.140625" style="21"/>
  </cols>
  <sheetData>
    <row r="1" spans="1:10" ht="15" customHeight="1">
      <c r="A1" s="786" t="str">
        <f>ORÇAMENTO!A1</f>
        <v>Ampliação Do Abrigo De Cães e Gatos</v>
      </c>
      <c r="B1" s="786"/>
      <c r="C1" s="786"/>
      <c r="D1" s="786"/>
      <c r="E1" s="786"/>
      <c r="F1" s="786"/>
      <c r="G1" s="786"/>
      <c r="H1" s="786"/>
      <c r="I1" s="786"/>
      <c r="J1" s="786"/>
    </row>
    <row r="2" spans="1:10" ht="21" customHeight="1">
      <c r="A2" s="60" t="str">
        <f>ORÇAMENTO!A3</f>
        <v>Proprietário:  Municipio de Sorriso</v>
      </c>
      <c r="B2" s="61"/>
      <c r="C2" s="62"/>
      <c r="D2" s="63"/>
      <c r="E2" s="552" t="s">
        <v>7</v>
      </c>
      <c r="F2" s="552"/>
      <c r="G2" s="64" t="e">
        <f>#REF!</f>
        <v>#REF!</v>
      </c>
      <c r="H2" s="65" t="s">
        <v>9</v>
      </c>
      <c r="I2" s="66">
        <f>ORÇAMENTO!J3</f>
        <v>44287</v>
      </c>
      <c r="J2" s="73"/>
    </row>
    <row r="3" spans="1:10" ht="21" customHeight="1">
      <c r="A3" s="60">
        <f>ORÇAMENTO!B4</f>
        <v>0</v>
      </c>
      <c r="B3" s="60"/>
      <c r="C3" s="60"/>
      <c r="D3" s="60"/>
      <c r="E3" s="68"/>
      <c r="F3" s="65" t="s">
        <v>8</v>
      </c>
      <c r="G3" s="64" t="e">
        <f>G2/B5</f>
        <v>#REF!</v>
      </c>
      <c r="H3" s="65" t="s">
        <v>10</v>
      </c>
      <c r="I3" s="69">
        <f>'BDI - Serviços'!I24</f>
        <v>0.24940000000000001</v>
      </c>
      <c r="J3" s="73"/>
    </row>
    <row r="4" spans="1:10" ht="31.5" customHeight="1">
      <c r="A4" s="60" t="str">
        <f>ORÇAMENTO!A5</f>
        <v>Local: BR 163, KM 772 - Sorriso Direção Sinop-MT   Sorriso- MT</v>
      </c>
      <c r="B4" s="743">
        <f>ORÇAMENTO!B5</f>
        <v>0</v>
      </c>
      <c r="C4" s="743"/>
      <c r="D4" s="743"/>
      <c r="E4" s="743"/>
      <c r="F4" s="743"/>
      <c r="G4" s="743"/>
      <c r="H4" s="70" t="s">
        <v>11</v>
      </c>
      <c r="I4" s="71">
        <f>ORÇAMENTO!J6</f>
        <v>0</v>
      </c>
      <c r="J4" s="73"/>
    </row>
    <row r="5" spans="1:10" ht="21" customHeight="1">
      <c r="A5" s="60" t="str">
        <f>ORÇAMENTO!A6</f>
        <v xml:space="preserve">Área ampliação: </v>
      </c>
      <c r="B5" s="51">
        <f>ORÇAMENTO!B6</f>
        <v>380.52</v>
      </c>
      <c r="C5" s="94"/>
      <c r="D5" s="95" t="str">
        <f>ORÇAMENTO!E7</f>
        <v>Arredondamentos: Opções → Avançado → Fórmulas → "Definir Precisão Conforme Exibido"</v>
      </c>
      <c r="G5" s="91"/>
      <c r="H5" s="91"/>
      <c r="I5" s="94"/>
      <c r="J5" s="22"/>
    </row>
    <row r="6" spans="1:10" ht="21" customHeight="1">
      <c r="A6" s="71" t="str">
        <f>ORÇAMENTO!A7</f>
        <v>Responsável Técnico:  Jessica Tauane Nogueira de Araujo CREA MT 49704</v>
      </c>
      <c r="B6" s="61"/>
      <c r="C6" s="62"/>
      <c r="D6" s="63"/>
      <c r="E6" s="61"/>
      <c r="F6" s="61"/>
      <c r="G6" s="67"/>
      <c r="H6" s="61"/>
      <c r="I6" s="60"/>
      <c r="J6" s="73"/>
    </row>
    <row r="7" spans="1:10" ht="17.25">
      <c r="A7" s="52"/>
      <c r="B7" s="55"/>
      <c r="C7" s="56"/>
      <c r="D7" s="57"/>
      <c r="E7" s="55"/>
      <c r="F7" s="55"/>
      <c r="G7" s="15"/>
      <c r="H7" s="55"/>
      <c r="I7" s="9"/>
      <c r="J7" s="11"/>
    </row>
    <row r="8" spans="1:10" ht="17.25">
      <c r="A8" s="790" t="s">
        <v>75</v>
      </c>
      <c r="B8" s="790"/>
      <c r="C8" s="790"/>
      <c r="D8" s="790"/>
      <c r="E8" s="790"/>
      <c r="F8" s="790"/>
      <c r="G8" s="790"/>
      <c r="H8" s="790"/>
      <c r="I8" s="790"/>
      <c r="J8" s="790"/>
    </row>
    <row r="9" spans="1:10">
      <c r="A9" s="26" t="s">
        <v>21</v>
      </c>
      <c r="B9" s="757" t="s">
        <v>22</v>
      </c>
      <c r="C9" s="758"/>
      <c r="D9" s="758"/>
      <c r="E9" s="758"/>
      <c r="F9" s="758"/>
      <c r="G9" s="758"/>
      <c r="H9" s="759"/>
      <c r="I9" s="760">
        <f>SUM(I10:I13)</f>
        <v>6.8500000000000005E-2</v>
      </c>
      <c r="J9" s="760"/>
    </row>
    <row r="10" spans="1:10">
      <c r="A10" s="42" t="s">
        <v>23</v>
      </c>
      <c r="B10" s="761" t="s">
        <v>24</v>
      </c>
      <c r="C10" s="761"/>
      <c r="D10" s="761"/>
      <c r="E10" s="761"/>
      <c r="F10" s="756" t="s">
        <v>25</v>
      </c>
      <c r="G10" s="756"/>
      <c r="H10" s="756"/>
      <c r="I10" s="755">
        <v>3.7999999999999999E-2</v>
      </c>
      <c r="J10" s="755"/>
    </row>
    <row r="11" spans="1:10">
      <c r="A11" s="42" t="s">
        <v>26</v>
      </c>
      <c r="B11" s="761" t="s">
        <v>27</v>
      </c>
      <c r="C11" s="761"/>
      <c r="D11" s="761"/>
      <c r="E11" s="761"/>
      <c r="F11" s="756" t="s">
        <v>28</v>
      </c>
      <c r="G11" s="756"/>
      <c r="H11" s="756"/>
      <c r="I11" s="755">
        <v>7.0000000000000001E-3</v>
      </c>
      <c r="J11" s="755"/>
    </row>
    <row r="12" spans="1:10">
      <c r="A12" s="42" t="s">
        <v>29</v>
      </c>
      <c r="B12" s="761" t="s">
        <v>30</v>
      </c>
      <c r="C12" s="761"/>
      <c r="D12" s="761"/>
      <c r="E12" s="761"/>
      <c r="F12" s="756" t="s">
        <v>31</v>
      </c>
      <c r="G12" s="756"/>
      <c r="H12" s="756"/>
      <c r="I12" s="755">
        <v>1.2E-2</v>
      </c>
      <c r="J12" s="755"/>
    </row>
    <row r="13" spans="1:10">
      <c r="A13" s="42" t="s">
        <v>32</v>
      </c>
      <c r="B13" s="761" t="s">
        <v>33</v>
      </c>
      <c r="C13" s="761"/>
      <c r="D13" s="761"/>
      <c r="E13" s="761"/>
      <c r="F13" s="756" t="s">
        <v>34</v>
      </c>
      <c r="G13" s="756"/>
      <c r="H13" s="756"/>
      <c r="I13" s="755">
        <v>1.15E-2</v>
      </c>
      <c r="J13" s="755"/>
    </row>
    <row r="14" spans="1:10">
      <c r="A14" s="42"/>
      <c r="B14" s="756"/>
      <c r="C14" s="756"/>
      <c r="D14" s="756"/>
      <c r="E14" s="756"/>
      <c r="F14" s="756"/>
      <c r="G14" s="756"/>
      <c r="H14" s="756"/>
      <c r="I14" s="755"/>
      <c r="J14" s="755"/>
    </row>
    <row r="15" spans="1:10">
      <c r="A15" s="26" t="s">
        <v>35</v>
      </c>
      <c r="B15" s="757" t="s">
        <v>36</v>
      </c>
      <c r="C15" s="758"/>
      <c r="D15" s="758"/>
      <c r="E15" s="758"/>
      <c r="F15" s="758"/>
      <c r="G15" s="758"/>
      <c r="H15" s="759"/>
      <c r="I15" s="760">
        <f>SUM(I16:I19)</f>
        <v>0.10150000000000001</v>
      </c>
      <c r="J15" s="760"/>
    </row>
    <row r="16" spans="1:10">
      <c r="A16" s="42" t="s">
        <v>37</v>
      </c>
      <c r="B16" s="761" t="s">
        <v>38</v>
      </c>
      <c r="C16" s="761"/>
      <c r="D16" s="761"/>
      <c r="E16" s="761"/>
      <c r="F16" s="761"/>
      <c r="G16" s="761"/>
      <c r="H16" s="761"/>
      <c r="I16" s="755">
        <v>6.4999999999999997E-3</v>
      </c>
      <c r="J16" s="755"/>
    </row>
    <row r="17" spans="1:14">
      <c r="A17" s="42" t="s">
        <v>39</v>
      </c>
      <c r="B17" s="761" t="s">
        <v>40</v>
      </c>
      <c r="C17" s="761"/>
      <c r="D17" s="761"/>
      <c r="E17" s="761"/>
      <c r="F17" s="761"/>
      <c r="G17" s="761"/>
      <c r="H17" s="761"/>
      <c r="I17" s="755">
        <v>0.03</v>
      </c>
      <c r="J17" s="755"/>
    </row>
    <row r="18" spans="1:14">
      <c r="A18" s="42" t="s">
        <v>41</v>
      </c>
      <c r="B18" s="761" t="s">
        <v>42</v>
      </c>
      <c r="C18" s="761"/>
      <c r="D18" s="761"/>
      <c r="E18" s="761"/>
      <c r="F18" s="761"/>
      <c r="G18" s="761"/>
      <c r="H18" s="761"/>
      <c r="I18" s="755">
        <v>0.02</v>
      </c>
      <c r="J18" s="755"/>
    </row>
    <row r="19" spans="1:14">
      <c r="A19" s="42" t="s">
        <v>48</v>
      </c>
      <c r="B19" s="752" t="s">
        <v>73</v>
      </c>
      <c r="C19" s="753"/>
      <c r="D19" s="753"/>
      <c r="E19" s="753"/>
      <c r="F19" s="753"/>
      <c r="G19" s="753"/>
      <c r="H19" s="754"/>
      <c r="I19" s="763">
        <v>4.4999999999999998E-2</v>
      </c>
      <c r="J19" s="764"/>
    </row>
    <row r="20" spans="1:14">
      <c r="A20" s="42"/>
      <c r="B20" s="756"/>
      <c r="C20" s="756"/>
      <c r="D20" s="756"/>
      <c r="E20" s="756"/>
      <c r="F20" s="756"/>
      <c r="G20" s="756"/>
      <c r="H20" s="756"/>
      <c r="I20" s="756"/>
      <c r="J20" s="756"/>
    </row>
    <row r="21" spans="1:14">
      <c r="A21" s="26" t="s">
        <v>43</v>
      </c>
      <c r="B21" s="757" t="s">
        <v>44</v>
      </c>
      <c r="C21" s="758"/>
      <c r="D21" s="758"/>
      <c r="E21" s="758"/>
      <c r="F21" s="758"/>
      <c r="G21" s="758"/>
      <c r="H21" s="759"/>
      <c r="I21" s="787">
        <f>I22</f>
        <v>0.05</v>
      </c>
      <c r="J21" s="788"/>
    </row>
    <row r="22" spans="1:14">
      <c r="A22" s="42" t="s">
        <v>45</v>
      </c>
      <c r="B22" s="752" t="s">
        <v>46</v>
      </c>
      <c r="C22" s="753"/>
      <c r="D22" s="753"/>
      <c r="E22" s="753"/>
      <c r="F22" s="753"/>
      <c r="G22" s="753"/>
      <c r="H22" s="754"/>
      <c r="I22" s="755">
        <v>0.05</v>
      </c>
      <c r="J22" s="755"/>
    </row>
    <row r="23" spans="1:14">
      <c r="A23" s="27"/>
      <c r="B23" s="746"/>
      <c r="C23" s="747"/>
      <c r="D23" s="747"/>
      <c r="E23" s="747"/>
      <c r="F23" s="747"/>
      <c r="G23" s="747"/>
      <c r="H23" s="748"/>
      <c r="I23" s="746"/>
      <c r="J23" s="748"/>
    </row>
    <row r="24" spans="1:14">
      <c r="A24" s="54"/>
      <c r="B24" s="749" t="s">
        <v>83</v>
      </c>
      <c r="C24" s="749"/>
      <c r="D24" s="749"/>
      <c r="E24" s="749"/>
      <c r="F24" s="749"/>
      <c r="G24" s="749"/>
      <c r="H24" s="749"/>
      <c r="I24" s="789">
        <f>(((1+I10+I11+I12)*(1+I13)*(1+I21))/(1-I15))-1</f>
        <v>0.24940000000000001</v>
      </c>
      <c r="J24" s="789"/>
      <c r="N24" s="28"/>
    </row>
    <row r="25" spans="1:14">
      <c r="A25" s="11"/>
      <c r="B25" s="11"/>
      <c r="C25" s="11"/>
      <c r="D25" s="11"/>
      <c r="E25" s="11"/>
      <c r="F25" s="11"/>
      <c r="G25" s="11"/>
      <c r="H25" s="11"/>
      <c r="I25" s="11"/>
      <c r="J25" s="11"/>
    </row>
    <row r="26" spans="1:14">
      <c r="A26" s="11"/>
      <c r="B26" s="11"/>
      <c r="C26" s="11"/>
      <c r="D26" s="11"/>
      <c r="E26" s="11"/>
      <c r="F26" s="11"/>
      <c r="G26" s="11"/>
      <c r="H26" s="11"/>
      <c r="I26" s="11"/>
      <c r="J26" s="11"/>
      <c r="N26" s="28"/>
    </row>
    <row r="27" spans="1:14" ht="50.25" customHeight="1">
      <c r="A27" s="745" t="s">
        <v>60</v>
      </c>
      <c r="B27" s="745"/>
      <c r="C27" s="745"/>
      <c r="D27" s="745"/>
      <c r="E27" s="745"/>
      <c r="F27" s="745"/>
      <c r="G27" s="745"/>
      <c r="H27" s="745"/>
      <c r="I27" s="745"/>
      <c r="J27" s="745"/>
    </row>
    <row r="28" spans="1:14">
      <c r="A28" s="30"/>
      <c r="B28" s="30"/>
      <c r="C28" s="30"/>
      <c r="D28" s="30"/>
      <c r="E28" s="11"/>
      <c r="F28" s="11"/>
      <c r="G28" s="11"/>
      <c r="H28" s="11"/>
      <c r="I28" s="11"/>
      <c r="J28" s="11"/>
    </row>
    <row r="29" spans="1:14">
      <c r="A29" s="30"/>
      <c r="B29" s="11"/>
      <c r="C29" s="30"/>
      <c r="D29" s="30"/>
      <c r="E29" s="11"/>
      <c r="F29" s="11"/>
      <c r="G29" s="11"/>
      <c r="H29" s="11"/>
      <c r="I29" s="11"/>
      <c r="J29" s="11"/>
    </row>
    <row r="30" spans="1:14">
      <c r="A30" s="30"/>
      <c r="B30" s="30"/>
      <c r="C30" s="30"/>
      <c r="D30" s="30"/>
      <c r="E30" s="11"/>
      <c r="F30" s="11"/>
      <c r="G30" s="11"/>
      <c r="H30" s="11"/>
      <c r="I30" s="11"/>
      <c r="J30" s="11"/>
    </row>
    <row r="31" spans="1:14">
      <c r="A31" s="30" t="s">
        <v>61</v>
      </c>
      <c r="B31" s="30"/>
      <c r="C31" s="30"/>
      <c r="D31" s="30"/>
      <c r="E31" s="11"/>
      <c r="F31" s="11"/>
      <c r="G31" s="11"/>
      <c r="H31" s="11"/>
      <c r="I31" s="11"/>
      <c r="J31" s="11"/>
    </row>
    <row r="32" spans="1:14">
      <c r="A32" s="74" t="s">
        <v>62</v>
      </c>
      <c r="B32" s="30"/>
      <c r="C32" s="30"/>
      <c r="D32" s="30"/>
      <c r="E32" s="11"/>
      <c r="F32" s="11"/>
      <c r="G32" s="11"/>
      <c r="H32" s="11"/>
      <c r="I32" s="11"/>
      <c r="J32" s="11"/>
    </row>
    <row r="33" spans="1:10">
      <c r="A33" s="74" t="s">
        <v>63</v>
      </c>
      <c r="B33" s="30"/>
      <c r="C33" s="30"/>
      <c r="D33" s="30"/>
      <c r="E33" s="11"/>
      <c r="F33" s="11"/>
      <c r="G33" s="11"/>
      <c r="H33" s="11"/>
      <c r="I33" s="11"/>
      <c r="J33" s="11"/>
    </row>
    <row r="34" spans="1:10">
      <c r="A34" s="74" t="s">
        <v>64</v>
      </c>
      <c r="B34" s="30"/>
      <c r="C34" s="30"/>
      <c r="D34" s="30"/>
      <c r="E34" s="11"/>
      <c r="F34" s="11"/>
      <c r="G34" s="11"/>
      <c r="H34" s="11"/>
      <c r="I34" s="11"/>
      <c r="J34" s="11"/>
    </row>
    <row r="35" spans="1:10">
      <c r="A35" s="74" t="s">
        <v>65</v>
      </c>
      <c r="B35" s="30"/>
      <c r="C35" s="30"/>
      <c r="D35" s="30"/>
      <c r="E35" s="11"/>
      <c r="F35" s="11"/>
      <c r="G35" s="11"/>
      <c r="H35" s="11"/>
      <c r="I35" s="11"/>
      <c r="J35" s="11"/>
    </row>
    <row r="36" spans="1:10">
      <c r="A36" s="74" t="s">
        <v>66</v>
      </c>
      <c r="B36" s="30"/>
      <c r="C36" s="30"/>
      <c r="D36" s="30"/>
      <c r="E36" s="11"/>
      <c r="F36" s="11"/>
      <c r="G36" s="11"/>
      <c r="H36" s="11"/>
      <c r="I36" s="11"/>
      <c r="J36" s="11"/>
    </row>
    <row r="37" spans="1:10">
      <c r="A37" s="74" t="s">
        <v>67</v>
      </c>
      <c r="B37" s="11"/>
      <c r="C37" s="11"/>
      <c r="D37" s="11"/>
      <c r="E37" s="11"/>
      <c r="F37" s="11"/>
      <c r="G37" s="11"/>
      <c r="H37" s="11"/>
      <c r="I37" s="11"/>
      <c r="J37" s="11"/>
    </row>
    <row r="38" spans="1:10">
      <c r="A38" s="11"/>
      <c r="B38" s="11"/>
      <c r="C38" s="11"/>
      <c r="D38" s="11"/>
      <c r="E38" s="11"/>
      <c r="F38" s="11"/>
      <c r="G38" s="11"/>
      <c r="H38" s="11"/>
      <c r="I38" s="11"/>
      <c r="J38" s="11"/>
    </row>
    <row r="39" spans="1:10">
      <c r="A39" s="11"/>
      <c r="B39" s="11"/>
      <c r="C39" s="11"/>
      <c r="D39" s="11"/>
      <c r="E39" s="11"/>
      <c r="F39" s="11"/>
      <c r="G39" s="11"/>
      <c r="H39" s="11"/>
      <c r="I39" s="11"/>
      <c r="J39" s="11"/>
    </row>
    <row r="40" spans="1:10">
      <c r="A40" s="11"/>
      <c r="B40" s="11"/>
      <c r="C40" s="11"/>
      <c r="D40" s="11"/>
      <c r="E40" s="11"/>
      <c r="F40" s="11"/>
      <c r="G40" s="11"/>
      <c r="H40" s="11"/>
      <c r="I40" s="11"/>
      <c r="J40" s="11"/>
    </row>
    <row r="41" spans="1:10">
      <c r="A41" s="11"/>
      <c r="B41" s="11"/>
      <c r="C41" s="11"/>
      <c r="D41" s="11"/>
      <c r="E41" s="11"/>
      <c r="F41" s="11"/>
      <c r="G41" s="11"/>
      <c r="H41" s="11"/>
      <c r="I41" s="11"/>
      <c r="J41" s="11"/>
    </row>
    <row r="42" spans="1:10">
      <c r="A42" s="11"/>
      <c r="B42" s="11"/>
      <c r="C42" s="11"/>
      <c r="D42" s="11"/>
      <c r="E42" s="11"/>
      <c r="F42" s="11"/>
      <c r="G42" s="11"/>
      <c r="H42" s="11"/>
      <c r="I42" s="11"/>
      <c r="J42" s="11"/>
    </row>
    <row r="43" spans="1:10">
      <c r="A43" s="11"/>
      <c r="B43" s="11"/>
      <c r="C43" s="11"/>
      <c r="D43" s="11"/>
      <c r="E43" s="11"/>
      <c r="F43" s="11"/>
      <c r="G43" s="11"/>
      <c r="H43" s="11"/>
      <c r="I43" s="11"/>
      <c r="J43" s="11"/>
    </row>
    <row r="44" spans="1:10">
      <c r="A44" s="11"/>
      <c r="B44" s="11"/>
      <c r="C44" s="11"/>
      <c r="D44" s="11"/>
      <c r="E44" s="11"/>
      <c r="F44" s="11"/>
      <c r="G44" s="11"/>
      <c r="H44" s="11"/>
      <c r="I44" s="11"/>
      <c r="J44" s="11"/>
    </row>
    <row r="45" spans="1:10">
      <c r="A45" s="11"/>
      <c r="B45" s="11"/>
      <c r="C45" s="11"/>
      <c r="D45" s="11"/>
      <c r="E45" s="11"/>
      <c r="F45" s="11"/>
      <c r="G45" s="11"/>
      <c r="H45" s="11"/>
      <c r="I45" s="11"/>
      <c r="J45" s="11"/>
    </row>
    <row r="46" spans="1:10">
      <c r="A46" s="11"/>
      <c r="B46" s="11"/>
      <c r="C46" s="11"/>
      <c r="D46" s="11"/>
      <c r="E46" s="11"/>
      <c r="F46" s="11"/>
      <c r="G46" s="11"/>
      <c r="H46" s="11"/>
      <c r="I46" s="11"/>
      <c r="J46" s="11"/>
    </row>
    <row r="47" spans="1:10">
      <c r="A47" s="11"/>
      <c r="B47" s="11"/>
      <c r="C47" s="11"/>
      <c r="D47" s="11"/>
      <c r="E47" s="11"/>
      <c r="F47" s="11"/>
      <c r="G47" s="11"/>
      <c r="H47" s="11"/>
      <c r="I47" s="11"/>
      <c r="J47" s="11"/>
    </row>
    <row r="48" spans="1:10">
      <c r="A48" s="11"/>
      <c r="B48" s="11"/>
      <c r="C48" s="11"/>
      <c r="D48" s="11"/>
      <c r="E48" s="11"/>
      <c r="F48" s="11"/>
      <c r="G48" s="11"/>
      <c r="H48" s="11"/>
      <c r="I48" s="11"/>
      <c r="J48" s="11"/>
    </row>
    <row r="49" spans="1:10">
      <c r="A49" s="11"/>
      <c r="B49" s="11"/>
      <c r="C49" s="11"/>
      <c r="D49" s="11"/>
      <c r="E49" s="11"/>
      <c r="F49" s="11"/>
      <c r="G49" s="11"/>
      <c r="H49" s="11"/>
      <c r="I49" s="11"/>
      <c r="J49" s="11"/>
    </row>
    <row r="50" spans="1:10">
      <c r="A50" s="11"/>
      <c r="B50" s="11"/>
      <c r="C50" s="11"/>
      <c r="D50" s="11"/>
      <c r="E50" s="11"/>
      <c r="F50" s="11"/>
      <c r="G50" s="11"/>
      <c r="H50" s="11"/>
      <c r="I50" s="11"/>
      <c r="J50" s="11"/>
    </row>
    <row r="51" spans="1:10">
      <c r="A51" s="11"/>
      <c r="B51" s="11"/>
      <c r="C51" s="11"/>
      <c r="D51" s="11"/>
      <c r="E51" s="11"/>
      <c r="F51" s="11"/>
      <c r="G51" s="11"/>
      <c r="H51" s="11"/>
      <c r="I51" s="11"/>
      <c r="J51" s="11"/>
    </row>
    <row r="52" spans="1:10">
      <c r="A52" s="11"/>
      <c r="B52" s="11"/>
      <c r="C52" s="11"/>
      <c r="D52" s="11"/>
      <c r="E52" s="11"/>
      <c r="F52" s="11"/>
      <c r="G52" s="11"/>
      <c r="H52" s="11"/>
      <c r="I52" s="11"/>
      <c r="J52" s="11"/>
    </row>
    <row r="53" spans="1:10">
      <c r="A53" s="11"/>
      <c r="B53" s="11"/>
      <c r="C53" s="11"/>
      <c r="D53" s="11"/>
      <c r="E53" s="11"/>
      <c r="F53" s="11"/>
      <c r="G53" s="11"/>
      <c r="H53" s="11"/>
      <c r="I53" s="11"/>
      <c r="J53" s="11"/>
    </row>
  </sheetData>
  <mergeCells count="41">
    <mergeCell ref="E2:F2"/>
    <mergeCell ref="B4:G4"/>
    <mergeCell ref="B19:H19"/>
    <mergeCell ref="I19:J19"/>
    <mergeCell ref="B20:H20"/>
    <mergeCell ref="F10:H10"/>
    <mergeCell ref="A8:J8"/>
    <mergeCell ref="B18:H18"/>
    <mergeCell ref="F11:H11"/>
    <mergeCell ref="F12:H12"/>
    <mergeCell ref="F13:H13"/>
    <mergeCell ref="B15:H15"/>
    <mergeCell ref="B14:H14"/>
    <mergeCell ref="I10:J10"/>
    <mergeCell ref="I11:J11"/>
    <mergeCell ref="B16:H16"/>
    <mergeCell ref="B17:H17"/>
    <mergeCell ref="A27:J27"/>
    <mergeCell ref="B21:H21"/>
    <mergeCell ref="B22:H22"/>
    <mergeCell ref="B24:H24"/>
    <mergeCell ref="B23:H23"/>
    <mergeCell ref="I23:J23"/>
    <mergeCell ref="I24:J24"/>
    <mergeCell ref="I22:J22"/>
    <mergeCell ref="A1:J1"/>
    <mergeCell ref="I18:J18"/>
    <mergeCell ref="I20:J20"/>
    <mergeCell ref="I21:J21"/>
    <mergeCell ref="B9:H9"/>
    <mergeCell ref="B10:E10"/>
    <mergeCell ref="B11:E11"/>
    <mergeCell ref="B12:E12"/>
    <mergeCell ref="B13:E13"/>
    <mergeCell ref="I12:J12"/>
    <mergeCell ref="I13:J13"/>
    <mergeCell ref="I14:J14"/>
    <mergeCell ref="I15:J15"/>
    <mergeCell ref="I16:J16"/>
    <mergeCell ref="I17:J17"/>
    <mergeCell ref="I9:J9"/>
  </mergeCells>
  <pageMargins left="0.59055118110236227" right="0.11811023622047245" top="1.0236220472440944" bottom="0.98425196850393704" header="0.31496062992125984" footer="0.31496062992125984"/>
  <pageSetup paperSize="9" scale="90" orientation="portrait" horizontalDpi="300" verticalDpi="300" r:id="rId1"/>
  <headerFooter>
    <oddFooter>&amp;L&amp;G&amp;C&amp;"-,Negrito"&amp;9Jessica Tauane Nogueira de Araujo 
Engenheira Civil
CREA MT 49704&amp;R&amp;P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12" zoomScaleNormal="100" workbookViewId="0">
      <selection activeCell="H35" sqref="H35"/>
    </sheetView>
  </sheetViews>
  <sheetFormatPr defaultRowHeight="15"/>
  <cols>
    <col min="1" max="1" width="15.85546875" customWidth="1"/>
    <col min="2" max="2" width="22.140625" customWidth="1"/>
    <col min="3" max="3" width="13" customWidth="1"/>
    <col min="7" max="7" width="9.85546875" bestFit="1" customWidth="1"/>
    <col min="8" max="8" width="11.85546875" customWidth="1"/>
    <col min="9" max="9" width="23.28515625" customWidth="1"/>
  </cols>
  <sheetData>
    <row r="1" spans="1:9">
      <c r="A1" s="551" t="str">
        <f>[9]Orçamento!A1</f>
        <v>Construção da Escola Estadual Mário Raiter</v>
      </c>
      <c r="B1" s="551"/>
      <c r="C1" s="551"/>
      <c r="D1" s="551"/>
      <c r="E1" s="551"/>
      <c r="F1" s="551"/>
      <c r="G1" s="551"/>
      <c r="H1" s="551"/>
      <c r="I1" s="551"/>
    </row>
    <row r="2" spans="1:9">
      <c r="A2" s="551"/>
      <c r="B2" s="551"/>
      <c r="C2" s="551"/>
      <c r="D2" s="551"/>
      <c r="E2" s="551"/>
      <c r="F2" s="551"/>
      <c r="G2" s="551"/>
      <c r="H2" s="551"/>
      <c r="I2" s="551"/>
    </row>
    <row r="3" spans="1:9" ht="15.75">
      <c r="A3" s="70" t="str">
        <f>CAPA!A47</f>
        <v>Proprietário: Municipio de Sorriso</v>
      </c>
      <c r="B3" s="71"/>
      <c r="C3" s="463"/>
      <c r="D3" s="464"/>
      <c r="E3" s="552" t="s">
        <v>7</v>
      </c>
      <c r="F3" s="552"/>
      <c r="G3" s="64">
        <f>ORÇAMENTO!G3</f>
        <v>0</v>
      </c>
      <c r="H3" s="423" t="s">
        <v>9</v>
      </c>
      <c r="I3" s="66">
        <v>44287</v>
      </c>
    </row>
    <row r="4" spans="1:9" ht="15.75">
      <c r="A4" s="70" t="str">
        <f>CAPA!A48</f>
        <v>Obra: Ampliação Do Abrigo De Cães e Gatos</v>
      </c>
      <c r="B4" s="60"/>
      <c r="C4" s="60"/>
      <c r="D4" s="60"/>
      <c r="E4" s="465"/>
      <c r="F4" s="423" t="s">
        <v>8</v>
      </c>
      <c r="G4" s="64">
        <f>G3/B6</f>
        <v>0</v>
      </c>
      <c r="H4" s="423" t="s">
        <v>10</v>
      </c>
      <c r="I4" s="69">
        <f>ORÇAMENTO!J4</f>
        <v>0.24940000000000001</v>
      </c>
    </row>
    <row r="5" spans="1:9" ht="15.75">
      <c r="A5" s="566" t="str">
        <f>CAPA!A49</f>
        <v>Local: BR 163, KM 772 - Sorriso Direção Sinop-MT   Sorriso- MT</v>
      </c>
      <c r="B5" s="566"/>
      <c r="C5" s="566"/>
      <c r="D5" s="566"/>
      <c r="E5" s="566"/>
      <c r="F5" s="566"/>
      <c r="G5" s="567"/>
      <c r="H5" s="553" t="s">
        <v>11</v>
      </c>
      <c r="I5" s="555" t="str">
        <f>ORÇAMENTO!H6</f>
        <v>Ref.: SINAPI -FEVEREIRO 2021</v>
      </c>
    </row>
    <row r="6" spans="1:9" ht="15.75">
      <c r="A6" s="70" t="str">
        <f>ORÇAMENTO!A6</f>
        <v xml:space="preserve">Área ampliação: </v>
      </c>
      <c r="B6" s="72">
        <f>ORÇAMENTO!B6</f>
        <v>380.52</v>
      </c>
      <c r="C6" s="60"/>
      <c r="D6" s="60"/>
      <c r="E6" s="466"/>
      <c r="F6" s="466"/>
      <c r="G6" s="466"/>
      <c r="H6" s="554"/>
      <c r="I6" s="556"/>
    </row>
    <row r="7" spans="1:9" ht="15.75">
      <c r="A7" s="71" t="str">
        <f>ORÇAMENTO!A7</f>
        <v>Responsável Técnico:  Jessica Tauane Nogueira de Araujo CREA MT 49704</v>
      </c>
      <c r="B7" s="466"/>
      <c r="C7" s="463"/>
      <c r="D7" s="464"/>
      <c r="E7" s="466"/>
      <c r="F7" s="466"/>
      <c r="G7" s="466"/>
      <c r="H7" s="466"/>
      <c r="I7" s="60"/>
    </row>
    <row r="8" spans="1:9">
      <c r="A8" s="6"/>
      <c r="B8" s="6"/>
      <c r="C8" s="1"/>
      <c r="D8" s="3"/>
      <c r="E8" s="467" t="str">
        <f>[9]Orçamento!E7</f>
        <v>Arredondamentos: Opções → Avançado → Fórmulas → "Definir Precisão Conforme Exibido"</v>
      </c>
      <c r="F8" s="6"/>
      <c r="G8" s="6"/>
      <c r="H8" s="6"/>
      <c r="I8" s="6"/>
    </row>
    <row r="9" spans="1:9" ht="17.25">
      <c r="A9" s="468" t="s">
        <v>18</v>
      </c>
      <c r="B9" s="557" t="s">
        <v>113</v>
      </c>
      <c r="C9" s="557"/>
      <c r="D9" s="557"/>
      <c r="E9" s="557"/>
      <c r="F9" s="557"/>
      <c r="G9" s="557" t="s">
        <v>19</v>
      </c>
      <c r="H9" s="557"/>
      <c r="I9" s="468" t="s">
        <v>20</v>
      </c>
    </row>
    <row r="10" spans="1:9" ht="17.25">
      <c r="A10" s="437" t="s">
        <v>21</v>
      </c>
      <c r="B10" s="547" t="str">
        <f>ORÇAMENTO!D11</f>
        <v>SERVIÇOS PRELIMINARES</v>
      </c>
      <c r="C10" s="548" t="e">
        <f>[9]Orçamento!#REF!</f>
        <v>#REF!</v>
      </c>
      <c r="D10" s="548" t="e">
        <f>[9]Orçamento!#REF!</f>
        <v>#REF!</v>
      </c>
      <c r="E10" s="548" t="e">
        <f>[9]Orçamento!#REF!</f>
        <v>#REF!</v>
      </c>
      <c r="F10" s="549" t="e">
        <f>[9]Orçamento!#REF!</f>
        <v>#REF!</v>
      </c>
      <c r="G10" s="550">
        <f>ORÇAMENTO!J15</f>
        <v>0</v>
      </c>
      <c r="H10" s="550"/>
      <c r="I10" s="469" t="e">
        <f t="shared" ref="I10:I23" si="0">G10/$G$24</f>
        <v>#DIV/0!</v>
      </c>
    </row>
    <row r="11" spans="1:9" ht="17.25">
      <c r="A11" s="437" t="s">
        <v>35</v>
      </c>
      <c r="B11" s="547" t="str">
        <f>ORÇAMENTO!D16</f>
        <v>MOVIMENTO DE TERRA</v>
      </c>
      <c r="C11" s="548" t="e">
        <f>[9]Orçamento!#REF!</f>
        <v>#REF!</v>
      </c>
      <c r="D11" s="548" t="e">
        <f>[9]Orçamento!#REF!</f>
        <v>#REF!</v>
      </c>
      <c r="E11" s="548" t="e">
        <f>[9]Orçamento!#REF!</f>
        <v>#REF!</v>
      </c>
      <c r="F11" s="549" t="e">
        <f>[9]Orçamento!#REF!</f>
        <v>#REF!</v>
      </c>
      <c r="G11" s="550">
        <f>ORÇAMENTO!J20</f>
        <v>0</v>
      </c>
      <c r="H11" s="550"/>
      <c r="I11" s="469" t="e">
        <f t="shared" si="0"/>
        <v>#DIV/0!</v>
      </c>
    </row>
    <row r="12" spans="1:9" ht="17.25">
      <c r="A12" s="437" t="s">
        <v>43</v>
      </c>
      <c r="B12" s="558" t="str">
        <f>ORÇAMENTO!D21</f>
        <v>INFRA ESTRUTURA</v>
      </c>
      <c r="C12" s="559" t="e">
        <f>[9]Orçamento!#REF!</f>
        <v>#REF!</v>
      </c>
      <c r="D12" s="559" t="e">
        <f>[9]Orçamento!#REF!</f>
        <v>#REF!</v>
      </c>
      <c r="E12" s="559" t="e">
        <f>[9]Orçamento!#REF!</f>
        <v>#REF!</v>
      </c>
      <c r="F12" s="560" t="e">
        <f>[9]Orçamento!#REF!</f>
        <v>#REF!</v>
      </c>
      <c r="G12" s="550">
        <f>ORÇAMENTO!J36</f>
        <v>0</v>
      </c>
      <c r="H12" s="550"/>
      <c r="I12" s="469" t="e">
        <f t="shared" si="0"/>
        <v>#DIV/0!</v>
      </c>
    </row>
    <row r="13" spans="1:9" ht="17.25">
      <c r="A13" s="437" t="s">
        <v>49</v>
      </c>
      <c r="B13" s="558" t="str">
        <f>ORÇAMENTO!D37</f>
        <v>SUPRA ESTRUTURA</v>
      </c>
      <c r="C13" s="559" t="e">
        <f>[9]Orçamento!#REF!</f>
        <v>#REF!</v>
      </c>
      <c r="D13" s="559" t="e">
        <f>[9]Orçamento!#REF!</f>
        <v>#REF!</v>
      </c>
      <c r="E13" s="559" t="e">
        <f>[9]Orçamento!#REF!</f>
        <v>#REF!</v>
      </c>
      <c r="F13" s="560" t="e">
        <f>[9]Orçamento!#REF!</f>
        <v>#REF!</v>
      </c>
      <c r="G13" s="550">
        <f>ORÇAMENTO!J50</f>
        <v>0</v>
      </c>
      <c r="H13" s="550"/>
      <c r="I13" s="469" t="e">
        <f t="shared" si="0"/>
        <v>#DIV/0!</v>
      </c>
    </row>
    <row r="14" spans="1:9" ht="17.25">
      <c r="A14" s="437" t="s">
        <v>50</v>
      </c>
      <c r="B14" s="558" t="str">
        <f>ORÇAMENTO!D51</f>
        <v>IMPERMEABILIZAÇÃO E TRATAMENTOS</v>
      </c>
      <c r="C14" s="559" t="e">
        <f>[9]Orçamento!#REF!</f>
        <v>#REF!</v>
      </c>
      <c r="D14" s="559" t="e">
        <f>[9]Orçamento!#REF!</f>
        <v>#REF!</v>
      </c>
      <c r="E14" s="559" t="e">
        <f>[9]Orçamento!#REF!</f>
        <v>#REF!</v>
      </c>
      <c r="F14" s="560" t="e">
        <f>[9]Orçamento!#REF!</f>
        <v>#REF!</v>
      </c>
      <c r="G14" s="550">
        <f>ORÇAMENTO!J53</f>
        <v>0</v>
      </c>
      <c r="H14" s="550"/>
      <c r="I14" s="469" t="e">
        <f t="shared" si="0"/>
        <v>#DIV/0!</v>
      </c>
    </row>
    <row r="15" spans="1:9" ht="17.25">
      <c r="A15" s="437" t="s">
        <v>52</v>
      </c>
      <c r="B15" s="558" t="str">
        <f>ORÇAMENTO!D54</f>
        <v>ALVENARIAS E VEDAÇÕES</v>
      </c>
      <c r="C15" s="559" t="e">
        <f>[9]Orçamento!#REF!</f>
        <v>#REF!</v>
      </c>
      <c r="D15" s="559" t="e">
        <f>[9]Orçamento!#REF!</f>
        <v>#REF!</v>
      </c>
      <c r="E15" s="559" t="e">
        <f>[9]Orçamento!#REF!</f>
        <v>#REF!</v>
      </c>
      <c r="F15" s="560" t="e">
        <f>[9]Orçamento!#REF!</f>
        <v>#REF!</v>
      </c>
      <c r="G15" s="550">
        <f>ORÇAMENTO!J59</f>
        <v>0</v>
      </c>
      <c r="H15" s="550"/>
      <c r="I15" s="469" t="e">
        <f t="shared" si="0"/>
        <v>#DIV/0!</v>
      </c>
    </row>
    <row r="16" spans="1:9" ht="17.25">
      <c r="A16" s="437" t="s">
        <v>423</v>
      </c>
      <c r="B16" s="558" t="str">
        <f>ORÇAMENTO!D60</f>
        <v xml:space="preserve">COBERTURA </v>
      </c>
      <c r="C16" s="559" t="e">
        <f>[9]Orçamento!#REF!</f>
        <v>#REF!</v>
      </c>
      <c r="D16" s="559" t="e">
        <f>[9]Orçamento!#REF!</f>
        <v>#REF!</v>
      </c>
      <c r="E16" s="559" t="e">
        <f>[9]Orçamento!#REF!</f>
        <v>#REF!</v>
      </c>
      <c r="F16" s="560" t="e">
        <f>[9]Orçamento!#REF!</f>
        <v>#REF!</v>
      </c>
      <c r="G16" s="550">
        <f>ORÇAMENTO!J66</f>
        <v>0</v>
      </c>
      <c r="H16" s="550"/>
      <c r="I16" s="469" t="e">
        <f t="shared" si="0"/>
        <v>#DIV/0!</v>
      </c>
    </row>
    <row r="17" spans="1:9" ht="17.25">
      <c r="A17" s="437" t="s">
        <v>428</v>
      </c>
      <c r="B17" s="547" t="str">
        <f>ORÇAMENTO!D67</f>
        <v xml:space="preserve">ESQUADRIAS </v>
      </c>
      <c r="C17" s="548" t="e">
        <f>[9]Orçamento!#REF!</f>
        <v>#REF!</v>
      </c>
      <c r="D17" s="548" t="e">
        <f>[9]Orçamento!#REF!</f>
        <v>#REF!</v>
      </c>
      <c r="E17" s="548" t="e">
        <f>[9]Orçamento!#REF!</f>
        <v>#REF!</v>
      </c>
      <c r="F17" s="549" t="e">
        <f>[9]Orçamento!#REF!</f>
        <v>#REF!</v>
      </c>
      <c r="G17" s="550">
        <f>ORÇAMENTO!J76</f>
        <v>0</v>
      </c>
      <c r="H17" s="550"/>
      <c r="I17" s="469" t="e">
        <f t="shared" si="0"/>
        <v>#DIV/0!</v>
      </c>
    </row>
    <row r="18" spans="1:9" ht="17.25">
      <c r="A18" s="437" t="s">
        <v>54</v>
      </c>
      <c r="B18" s="547" t="str">
        <f>ORÇAMENTO!D77</f>
        <v>PISOS</v>
      </c>
      <c r="C18" s="548" t="e">
        <f>[9]Orçamento!#REF!</f>
        <v>#REF!</v>
      </c>
      <c r="D18" s="548" t="e">
        <f>[9]Orçamento!#REF!</f>
        <v>#REF!</v>
      </c>
      <c r="E18" s="548" t="e">
        <f>[9]Orçamento!#REF!</f>
        <v>#REF!</v>
      </c>
      <c r="F18" s="549" t="e">
        <f>[9]Orçamento!#REF!</f>
        <v>#REF!</v>
      </c>
      <c r="G18" s="550">
        <f>ORÇAMENTO!J81</f>
        <v>0</v>
      </c>
      <c r="H18" s="550"/>
      <c r="I18" s="469" t="e">
        <f t="shared" si="0"/>
        <v>#DIV/0!</v>
      </c>
    </row>
    <row r="19" spans="1:9" ht="17.25">
      <c r="A19" s="437" t="s">
        <v>123</v>
      </c>
      <c r="B19" s="558" t="str">
        <f>ORÇAMENTO!D82</f>
        <v>PINTURA</v>
      </c>
      <c r="C19" s="559" t="e">
        <f>[9]Orçamento!#REF!</f>
        <v>#REF!</v>
      </c>
      <c r="D19" s="559" t="e">
        <f>[9]Orçamento!#REF!</f>
        <v>#REF!</v>
      </c>
      <c r="E19" s="559" t="e">
        <f>[9]Orçamento!#REF!</f>
        <v>#REF!</v>
      </c>
      <c r="F19" s="560" t="e">
        <f>[9]Orçamento!#REF!</f>
        <v>#REF!</v>
      </c>
      <c r="G19" s="550">
        <f>ORÇAMENTO!J89</f>
        <v>0</v>
      </c>
      <c r="H19" s="550"/>
      <c r="I19" s="469" t="e">
        <f t="shared" si="0"/>
        <v>#DIV/0!</v>
      </c>
    </row>
    <row r="20" spans="1:9" ht="17.25">
      <c r="A20" s="437" t="s">
        <v>86</v>
      </c>
      <c r="B20" s="558" t="str">
        <f>ORÇAMENTO!D90</f>
        <v xml:space="preserve">TELAS DE VEDAÇÃO </v>
      </c>
      <c r="C20" s="559" t="e">
        <f>[9]Orçamento!#REF!</f>
        <v>#REF!</v>
      </c>
      <c r="D20" s="559" t="e">
        <f>[9]Orçamento!#REF!</f>
        <v>#REF!</v>
      </c>
      <c r="E20" s="559" t="e">
        <f>[9]Orçamento!#REF!</f>
        <v>#REF!</v>
      </c>
      <c r="F20" s="560" t="e">
        <f>[9]Orçamento!#REF!</f>
        <v>#REF!</v>
      </c>
      <c r="G20" s="550">
        <f>ORÇAMENTO!J94</f>
        <v>0</v>
      </c>
      <c r="H20" s="550"/>
      <c r="I20" s="469" t="e">
        <f t="shared" si="0"/>
        <v>#DIV/0!</v>
      </c>
    </row>
    <row r="21" spans="1:9" ht="17.25">
      <c r="A21" s="437" t="s">
        <v>439</v>
      </c>
      <c r="B21" s="558" t="str">
        <f>ORÇAMENTO!D95</f>
        <v>INSTALAÇÕES HIDRÁULICA</v>
      </c>
      <c r="C21" s="559" t="e">
        <f>[9]Orçamento!#REF!</f>
        <v>#REF!</v>
      </c>
      <c r="D21" s="559" t="e">
        <f>[9]Orçamento!#REF!</f>
        <v>#REF!</v>
      </c>
      <c r="E21" s="559" t="e">
        <f>[9]Orçamento!#REF!</f>
        <v>#REF!</v>
      </c>
      <c r="F21" s="560" t="e">
        <f>[9]Orçamento!#REF!</f>
        <v>#REF!</v>
      </c>
      <c r="G21" s="550">
        <f>ORÇAMENTO!J108</f>
        <v>0</v>
      </c>
      <c r="H21" s="550"/>
      <c r="I21" s="469" t="e">
        <f t="shared" si="0"/>
        <v>#DIV/0!</v>
      </c>
    </row>
    <row r="22" spans="1:9" ht="17.25">
      <c r="A22" s="437" t="s">
        <v>440</v>
      </c>
      <c r="B22" s="547" t="str">
        <f>ORÇAMENTO!D109</f>
        <v>AMBULATÓRIO ( CLINICA MEDICA)</v>
      </c>
      <c r="C22" s="548" t="e">
        <f>[9]Orçamento!#REF!</f>
        <v>#REF!</v>
      </c>
      <c r="D22" s="548" t="e">
        <f>[9]Orçamento!#REF!</f>
        <v>#REF!</v>
      </c>
      <c r="E22" s="548" t="e">
        <f>[9]Orçamento!#REF!</f>
        <v>#REF!</v>
      </c>
      <c r="F22" s="549" t="e">
        <f>[9]Orçamento!#REF!</f>
        <v>#REF!</v>
      </c>
      <c r="G22" s="550">
        <f>ORÇAMENTO!J134</f>
        <v>0</v>
      </c>
      <c r="H22" s="550"/>
      <c r="I22" s="469" t="e">
        <f t="shared" si="0"/>
        <v>#DIV/0!</v>
      </c>
    </row>
    <row r="23" spans="1:9" ht="17.25">
      <c r="A23" s="437" t="s">
        <v>448</v>
      </c>
      <c r="B23" s="547" t="str">
        <f>ORÇAMENTO!D135</f>
        <v xml:space="preserve">LIMPEZA FINAL DE OBRA </v>
      </c>
      <c r="C23" s="548" t="e">
        <f>[9]Orçamento!#REF!</f>
        <v>#REF!</v>
      </c>
      <c r="D23" s="548" t="e">
        <f>[9]Orçamento!#REF!</f>
        <v>#REF!</v>
      </c>
      <c r="E23" s="548" t="e">
        <f>[9]Orçamento!#REF!</f>
        <v>#REF!</v>
      </c>
      <c r="F23" s="549" t="e">
        <f>[9]Orçamento!#REF!</f>
        <v>#REF!</v>
      </c>
      <c r="G23" s="550">
        <f>ORÇAMENTO!J137</f>
        <v>0</v>
      </c>
      <c r="H23" s="550"/>
      <c r="I23" s="469" t="e">
        <f t="shared" si="0"/>
        <v>#DIV/0!</v>
      </c>
    </row>
    <row r="24" spans="1:9" ht="21">
      <c r="A24" s="561" t="s">
        <v>449</v>
      </c>
      <c r="B24" s="562"/>
      <c r="C24" s="562"/>
      <c r="D24" s="562"/>
      <c r="E24" s="562"/>
      <c r="F24" s="563"/>
      <c r="G24" s="564">
        <f>SUM(G10:H23)</f>
        <v>0</v>
      </c>
      <c r="H24" s="565"/>
      <c r="I24" s="470" t="e">
        <f>SUM(I10:I23)</f>
        <v>#DIV/0!</v>
      </c>
    </row>
    <row r="25" spans="1:9">
      <c r="A25" s="303"/>
      <c r="B25" s="303"/>
      <c r="C25" s="303"/>
      <c r="D25" s="303"/>
      <c r="E25" s="303"/>
      <c r="F25" s="303"/>
      <c r="G25" s="303"/>
      <c r="H25" s="303"/>
      <c r="I25" s="303"/>
    </row>
  </sheetData>
  <mergeCells count="37">
    <mergeCell ref="A24:F24"/>
    <mergeCell ref="G24:H24"/>
    <mergeCell ref="A5:G5"/>
    <mergeCell ref="B22:F22"/>
    <mergeCell ref="G22:H22"/>
    <mergeCell ref="B23:F23"/>
    <mergeCell ref="G23:H23"/>
    <mergeCell ref="B21:F21"/>
    <mergeCell ref="G21:H21"/>
    <mergeCell ref="B18:F18"/>
    <mergeCell ref="G18:H18"/>
    <mergeCell ref="B19:F19"/>
    <mergeCell ref="G19:H19"/>
    <mergeCell ref="B20:F20"/>
    <mergeCell ref="G20:H20"/>
    <mergeCell ref="B15:F15"/>
    <mergeCell ref="G15:H15"/>
    <mergeCell ref="B16:F16"/>
    <mergeCell ref="G16:H16"/>
    <mergeCell ref="B17:F17"/>
    <mergeCell ref="G17:H17"/>
    <mergeCell ref="B12:F12"/>
    <mergeCell ref="G12:H12"/>
    <mergeCell ref="B13:F13"/>
    <mergeCell ref="G13:H13"/>
    <mergeCell ref="B14:F14"/>
    <mergeCell ref="G14:H14"/>
    <mergeCell ref="B10:F10"/>
    <mergeCell ref="G10:H10"/>
    <mergeCell ref="B11:F11"/>
    <mergeCell ref="G11:H11"/>
    <mergeCell ref="A1:I2"/>
    <mergeCell ref="E3:F3"/>
    <mergeCell ref="H5:H6"/>
    <mergeCell ref="I5:I6"/>
    <mergeCell ref="B9:F9"/>
    <mergeCell ref="G9:H9"/>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41"/>
  <sheetViews>
    <sheetView tabSelected="1" showWhiteSpace="0" view="pageBreakPreview" zoomScale="77" zoomScaleNormal="55" zoomScaleSheetLayoutView="77" zoomScalePageLayoutView="55" workbookViewId="0">
      <selection activeCell="H136" sqref="H136"/>
    </sheetView>
  </sheetViews>
  <sheetFormatPr defaultRowHeight="17.25"/>
  <cols>
    <col min="1" max="1" width="19.7109375" style="14" customWidth="1"/>
    <col min="2" max="2" width="14.7109375" style="14" customWidth="1"/>
    <col min="3" max="3" width="12.28515625" style="19" customWidth="1"/>
    <col min="4" max="4" width="97.5703125" style="17" customWidth="1"/>
    <col min="5" max="5" width="10.7109375" style="14" customWidth="1"/>
    <col min="6" max="6" width="23.5703125" style="181" customWidth="1"/>
    <col min="7" max="7" width="25.7109375" style="18" customWidth="1"/>
    <col min="8" max="8" width="13.7109375" style="181" customWidth="1"/>
    <col min="9" max="9" width="11.7109375" style="14" customWidth="1"/>
    <col min="10" max="10" width="30.5703125" style="18" customWidth="1"/>
    <col min="11" max="12" width="11" style="47" bestFit="1" customWidth="1"/>
    <col min="13" max="13" width="15.5703125" style="47" bestFit="1" customWidth="1"/>
    <col min="14" max="14" width="57.85546875" style="47" customWidth="1"/>
    <col min="15" max="67" width="9.140625" style="47"/>
    <col min="68" max="111" width="9.140625" style="14"/>
    <col min="112" max="16384" width="9.140625" style="15"/>
  </cols>
  <sheetData>
    <row r="1" spans="1:111" ht="17.25" customHeight="1">
      <c r="A1" s="580" t="s">
        <v>129</v>
      </c>
      <c r="B1" s="580"/>
      <c r="C1" s="580"/>
      <c r="D1" s="580"/>
      <c r="E1" s="580"/>
      <c r="F1" s="580"/>
      <c r="G1" s="580"/>
      <c r="H1" s="580"/>
      <c r="I1" s="580"/>
      <c r="J1" s="580"/>
      <c r="K1" s="396"/>
    </row>
    <row r="2" spans="1:111" ht="10.5" customHeight="1">
      <c r="A2" s="580"/>
      <c r="B2" s="580"/>
      <c r="C2" s="580"/>
      <c r="D2" s="580"/>
      <c r="E2" s="580"/>
      <c r="F2" s="580"/>
      <c r="G2" s="580"/>
      <c r="H2" s="580"/>
      <c r="I2" s="580"/>
      <c r="J2" s="580"/>
      <c r="K2" s="396"/>
    </row>
    <row r="3" spans="1:111" s="50" customFormat="1" ht="21" customHeight="1">
      <c r="A3" s="585" t="s">
        <v>311</v>
      </c>
      <c r="B3" s="586"/>
      <c r="C3" s="586"/>
      <c r="D3" s="587"/>
      <c r="E3" s="183" t="s">
        <v>7</v>
      </c>
      <c r="F3" s="185"/>
      <c r="G3" s="184">
        <f>H141</f>
        <v>0</v>
      </c>
      <c r="H3" s="185"/>
      <c r="I3" s="186" t="s">
        <v>9</v>
      </c>
      <c r="J3" s="187">
        <v>44287</v>
      </c>
      <c r="K3" s="397"/>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row>
    <row r="4" spans="1:111" s="50" customFormat="1" ht="21" customHeight="1">
      <c r="A4" s="588" t="str">
        <f>CAPA!A48</f>
        <v>Obra: Ampliação Do Abrigo De Cães e Gatos</v>
      </c>
      <c r="B4" s="589"/>
      <c r="C4" s="589"/>
      <c r="D4" s="590"/>
      <c r="E4" s="182"/>
      <c r="F4" s="190" t="s">
        <v>8</v>
      </c>
      <c r="G4" s="184">
        <f>G3/B6</f>
        <v>0</v>
      </c>
      <c r="H4" s="185"/>
      <c r="I4" s="186" t="s">
        <v>111</v>
      </c>
      <c r="J4" s="189">
        <f>'BDI - Serviços'!I24</f>
        <v>0.24940000000000001</v>
      </c>
      <c r="K4" s="397"/>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row>
    <row r="5" spans="1:111" s="50" customFormat="1" ht="21" customHeight="1">
      <c r="A5" s="594" t="str">
        <f>CAPA!A49</f>
        <v>Local: BR 163, KM 772 - Sorriso Direção Sinop-MT   Sorriso- MT</v>
      </c>
      <c r="B5" s="594"/>
      <c r="C5" s="594"/>
      <c r="D5" s="594"/>
      <c r="E5" s="117"/>
      <c r="F5" s="185"/>
      <c r="G5" s="184"/>
      <c r="H5" s="185"/>
      <c r="I5" s="186" t="s">
        <v>112</v>
      </c>
      <c r="J5" s="189">
        <f>'BDI-Equipamentos'!I24</f>
        <v>0.1278</v>
      </c>
      <c r="K5" s="397"/>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row>
    <row r="6" spans="1:111" s="50" customFormat="1" ht="21" customHeight="1">
      <c r="A6" s="183" t="s">
        <v>116</v>
      </c>
      <c r="B6" s="591">
        <v>380.52</v>
      </c>
      <c r="C6" s="592"/>
      <c r="D6" s="593"/>
      <c r="E6" s="117"/>
      <c r="F6" s="185"/>
      <c r="G6" s="184"/>
      <c r="H6" s="584" t="s">
        <v>134</v>
      </c>
      <c r="I6" s="584"/>
      <c r="J6" s="584"/>
      <c r="K6" s="397"/>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row>
    <row r="7" spans="1:111" s="50" customFormat="1" ht="21" customHeight="1">
      <c r="A7" s="588" t="s">
        <v>513</v>
      </c>
      <c r="B7" s="589"/>
      <c r="C7" s="589"/>
      <c r="D7" s="590"/>
      <c r="E7" s="182" t="s">
        <v>312</v>
      </c>
      <c r="F7" s="185"/>
      <c r="G7" s="184"/>
      <c r="H7" s="185"/>
      <c r="I7" s="117"/>
      <c r="J7" s="117"/>
      <c r="K7" s="397"/>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row>
    <row r="8" spans="1:111" ht="12" customHeight="1">
      <c r="A8" s="55"/>
      <c r="B8" s="55"/>
      <c r="C8" s="56"/>
      <c r="D8" s="57"/>
      <c r="E8" s="45"/>
      <c r="F8" s="389"/>
      <c r="G8" s="191"/>
      <c r="H8" s="180"/>
      <c r="I8" s="55"/>
      <c r="J8" s="191"/>
      <c r="K8" s="396"/>
    </row>
    <row r="9" spans="1:111" ht="12.75" customHeight="1">
      <c r="A9" s="581" t="s">
        <v>6</v>
      </c>
      <c r="B9" s="582" t="s">
        <v>85</v>
      </c>
      <c r="C9" s="581" t="s">
        <v>0</v>
      </c>
      <c r="D9" s="582" t="s">
        <v>1</v>
      </c>
      <c r="E9" s="582" t="s">
        <v>126</v>
      </c>
      <c r="F9" s="583" t="s">
        <v>90</v>
      </c>
      <c r="G9" s="192"/>
      <c r="H9" s="581" t="s">
        <v>2</v>
      </c>
      <c r="I9" s="581"/>
      <c r="J9" s="581"/>
      <c r="K9" s="396"/>
    </row>
    <row r="10" spans="1:111" ht="48" customHeight="1">
      <c r="A10" s="581"/>
      <c r="B10" s="582"/>
      <c r="C10" s="581"/>
      <c r="D10" s="582"/>
      <c r="E10" s="582"/>
      <c r="F10" s="583"/>
      <c r="G10" s="193" t="s">
        <v>84</v>
      </c>
      <c r="H10" s="193" t="s">
        <v>3</v>
      </c>
      <c r="I10" s="194" t="s">
        <v>4</v>
      </c>
      <c r="J10" s="193" t="s">
        <v>5</v>
      </c>
      <c r="K10" s="396"/>
      <c r="M10" s="298"/>
      <c r="N10" s="298"/>
      <c r="O10" s="298"/>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row>
    <row r="11" spans="1:111" s="16" customFormat="1" ht="30" customHeight="1">
      <c r="A11" s="195"/>
      <c r="B11" s="195"/>
      <c r="C11" s="196" t="s">
        <v>21</v>
      </c>
      <c r="D11" s="197" t="s">
        <v>12</v>
      </c>
      <c r="E11" s="198"/>
      <c r="F11" s="200"/>
      <c r="G11" s="199"/>
      <c r="H11" s="200"/>
      <c r="I11" s="199"/>
      <c r="J11" s="201"/>
      <c r="K11" s="396"/>
      <c r="L11" s="395"/>
      <c r="M11" s="298"/>
      <c r="N11" s="298"/>
      <c r="O11" s="298"/>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row>
    <row r="12" spans="1:111" customFormat="1" ht="39.75" customHeight="1">
      <c r="A12" s="202">
        <v>10776</v>
      </c>
      <c r="B12" s="202" t="s">
        <v>13</v>
      </c>
      <c r="C12" s="203" t="s">
        <v>227</v>
      </c>
      <c r="D12" s="208" t="s">
        <v>319</v>
      </c>
      <c r="E12" s="202" t="s">
        <v>114</v>
      </c>
      <c r="F12" s="204">
        <v>3</v>
      </c>
      <c r="G12" s="205">
        <f>$J$4</f>
        <v>0.24940000000000001</v>
      </c>
      <c r="H12" s="537"/>
      <c r="I12" s="207">
        <f t="shared" ref="I12:I14" si="0">H12*(1+G12)</f>
        <v>0</v>
      </c>
      <c r="J12" s="204">
        <f t="shared" ref="J12:J14" si="1">F12*I12</f>
        <v>0</v>
      </c>
      <c r="K12" s="398"/>
      <c r="M12" s="166"/>
      <c r="N12" s="299"/>
      <c r="O12" s="166"/>
    </row>
    <row r="13" spans="1:111" customFormat="1" ht="48.75" customHeight="1">
      <c r="A13" s="202" t="str">
        <f>COMPOSIÇÃO!B6</f>
        <v>PS - 001</v>
      </c>
      <c r="B13" s="202" t="s">
        <v>222</v>
      </c>
      <c r="C13" s="203" t="s">
        <v>228</v>
      </c>
      <c r="D13" s="208" t="str">
        <f>COMPOSIÇÃO!A7</f>
        <v>PLACA DE OBRA EM CHAPA DE ACO GALVANIZADO</v>
      </c>
      <c r="E13" s="202" t="s">
        <v>72</v>
      </c>
      <c r="F13" s="204">
        <v>6</v>
      </c>
      <c r="G13" s="205">
        <f t="shared" ref="G13" si="2">$J$4</f>
        <v>0.24940000000000001</v>
      </c>
      <c r="H13" s="537"/>
      <c r="I13" s="207">
        <f t="shared" si="0"/>
        <v>0</v>
      </c>
      <c r="J13" s="204">
        <f t="shared" si="1"/>
        <v>0</v>
      </c>
      <c r="K13" s="398"/>
      <c r="M13" s="166"/>
      <c r="N13" s="166"/>
      <c r="O13" s="166"/>
    </row>
    <row r="14" spans="1:111" ht="50.25" customHeight="1">
      <c r="A14" s="209">
        <v>99059</v>
      </c>
      <c r="B14" s="209" t="s">
        <v>13</v>
      </c>
      <c r="C14" s="203" t="s">
        <v>475</v>
      </c>
      <c r="D14" s="210" t="s">
        <v>329</v>
      </c>
      <c r="E14" s="209" t="s">
        <v>70</v>
      </c>
      <c r="F14" s="204">
        <v>127.32</v>
      </c>
      <c r="G14" s="205">
        <f>$J$4</f>
        <v>0.24940000000000001</v>
      </c>
      <c r="H14" s="536"/>
      <c r="I14" s="207">
        <f t="shared" si="0"/>
        <v>0</v>
      </c>
      <c r="J14" s="204">
        <f t="shared" si="1"/>
        <v>0</v>
      </c>
      <c r="K14" s="396"/>
    </row>
    <row r="15" spans="1:111" ht="39.75" customHeight="1">
      <c r="A15" s="219"/>
      <c r="B15" s="220"/>
      <c r="C15" s="221"/>
      <c r="D15" s="222"/>
      <c r="E15" s="220"/>
      <c r="F15" s="390"/>
      <c r="G15" s="223"/>
      <c r="H15" s="572" t="s">
        <v>14</v>
      </c>
      <c r="I15" s="568"/>
      <c r="J15" s="224">
        <f>SUM(J12:J14)</f>
        <v>0</v>
      </c>
      <c r="K15" s="396"/>
    </row>
    <row r="16" spans="1:111" s="305" customFormat="1" ht="31.5" customHeight="1">
      <c r="A16" s="225"/>
      <c r="B16" s="225"/>
      <c r="C16" s="226" t="s">
        <v>35</v>
      </c>
      <c r="D16" s="227" t="s">
        <v>15</v>
      </c>
      <c r="E16" s="228"/>
      <c r="F16" s="289"/>
      <c r="G16" s="229"/>
      <c r="H16" s="230"/>
      <c r="I16" s="231"/>
      <c r="J16" s="232"/>
      <c r="K16" s="396"/>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304"/>
      <c r="CR16" s="304"/>
      <c r="CS16" s="304"/>
      <c r="CT16" s="304"/>
      <c r="CU16" s="304"/>
      <c r="CV16" s="304"/>
      <c r="CW16" s="304"/>
      <c r="CX16" s="304"/>
      <c r="CY16" s="304"/>
      <c r="CZ16" s="304"/>
      <c r="DA16" s="304"/>
      <c r="DB16" s="304"/>
      <c r="DC16" s="304"/>
      <c r="DD16" s="304"/>
      <c r="DE16" s="304"/>
      <c r="DF16" s="304"/>
      <c r="DG16" s="304"/>
    </row>
    <row r="17" spans="1:111" ht="33.75" customHeight="1">
      <c r="A17" s="233">
        <v>96522</v>
      </c>
      <c r="B17" s="209" t="s">
        <v>13</v>
      </c>
      <c r="C17" s="234" t="s">
        <v>37</v>
      </c>
      <c r="D17" s="235" t="s">
        <v>91</v>
      </c>
      <c r="E17" s="209" t="s">
        <v>71</v>
      </c>
      <c r="F17" s="204">
        <f>'MEMÓRIAL DE CÁLCULO V. E PILAR'!H33</f>
        <v>13.36</v>
      </c>
      <c r="G17" s="236">
        <f t="shared" ref="G17:G19" si="3">$J$4</f>
        <v>0.24940000000000001</v>
      </c>
      <c r="H17" s="536"/>
      <c r="I17" s="237">
        <f t="shared" ref="I17:I19" si="4">H17*(1+G17)</f>
        <v>0</v>
      </c>
      <c r="J17" s="204">
        <f t="shared" ref="J17:J19" si="5">F17*I17</f>
        <v>0</v>
      </c>
      <c r="K17" s="396"/>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row>
    <row r="18" spans="1:111" ht="39.75" customHeight="1">
      <c r="A18" s="233">
        <v>96621</v>
      </c>
      <c r="B18" s="209" t="s">
        <v>13</v>
      </c>
      <c r="C18" s="234" t="s">
        <v>39</v>
      </c>
      <c r="D18" s="235" t="s">
        <v>110</v>
      </c>
      <c r="E18" s="209" t="s">
        <v>71</v>
      </c>
      <c r="F18" s="204">
        <f>'MEMÓRIAL DE CÁLCULO V. E PILAR'!H33</f>
        <v>13.36</v>
      </c>
      <c r="G18" s="236">
        <f t="shared" si="3"/>
        <v>0.24940000000000001</v>
      </c>
      <c r="H18" s="536"/>
      <c r="I18" s="237">
        <f t="shared" si="4"/>
        <v>0</v>
      </c>
      <c r="J18" s="204">
        <f t="shared" si="5"/>
        <v>0</v>
      </c>
      <c r="K18" s="396"/>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row>
    <row r="19" spans="1:111" s="305" customFormat="1" ht="46.5" customHeight="1">
      <c r="A19" s="233">
        <v>96624</v>
      </c>
      <c r="B19" s="209" t="s">
        <v>13</v>
      </c>
      <c r="C19" s="234" t="s">
        <v>41</v>
      </c>
      <c r="D19" s="235" t="s">
        <v>458</v>
      </c>
      <c r="E19" s="209" t="s">
        <v>71</v>
      </c>
      <c r="F19" s="204">
        <f>'MEMÓRIA DE CÁLCULO '!C39</f>
        <v>23.7</v>
      </c>
      <c r="G19" s="236">
        <f t="shared" si="3"/>
        <v>0.24940000000000001</v>
      </c>
      <c r="H19" s="536"/>
      <c r="I19" s="237">
        <f t="shared" si="4"/>
        <v>0</v>
      </c>
      <c r="J19" s="204">
        <f t="shared" si="5"/>
        <v>0</v>
      </c>
      <c r="K19" s="396"/>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c r="CW19" s="304"/>
      <c r="CX19" s="304"/>
      <c r="CY19" s="304"/>
      <c r="CZ19" s="304"/>
      <c r="DA19" s="304"/>
      <c r="DB19" s="304"/>
      <c r="DC19" s="304"/>
      <c r="DD19" s="304"/>
      <c r="DE19" s="304"/>
      <c r="DF19" s="304"/>
      <c r="DG19" s="304"/>
    </row>
    <row r="20" spans="1:111" ht="40.5" customHeight="1">
      <c r="A20" s="238"/>
      <c r="B20" s="202"/>
      <c r="C20" s="203"/>
      <c r="D20" s="239"/>
      <c r="E20" s="240"/>
      <c r="F20" s="391"/>
      <c r="G20" s="241"/>
      <c r="H20" s="568" t="s">
        <v>14</v>
      </c>
      <c r="I20" s="568"/>
      <c r="J20" s="224">
        <f>SUM(J17:J19)</f>
        <v>0</v>
      </c>
      <c r="K20" s="396"/>
    </row>
    <row r="21" spans="1:111" ht="32.25" customHeight="1">
      <c r="A21" s="242"/>
      <c r="B21" s="242"/>
      <c r="C21" s="196" t="s">
        <v>43</v>
      </c>
      <c r="D21" s="197" t="s">
        <v>92</v>
      </c>
      <c r="E21" s="243"/>
      <c r="F21" s="230"/>
      <c r="G21" s="231"/>
      <c r="H21" s="230"/>
      <c r="I21" s="231"/>
      <c r="J21" s="232"/>
      <c r="K21" s="396"/>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row>
    <row r="22" spans="1:111" ht="27" customHeight="1">
      <c r="A22" s="211"/>
      <c r="B22" s="211"/>
      <c r="C22" s="212" t="s">
        <v>45</v>
      </c>
      <c r="D22" s="213" t="s">
        <v>330</v>
      </c>
      <c r="E22" s="214"/>
      <c r="F22" s="216"/>
      <c r="G22" s="215"/>
      <c r="H22" s="216"/>
      <c r="I22" s="215"/>
      <c r="J22" s="217"/>
      <c r="K22" s="396"/>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row>
    <row r="23" spans="1:111" ht="33.75" customHeight="1">
      <c r="A23" s="209">
        <v>96545</v>
      </c>
      <c r="B23" s="209" t="s">
        <v>13</v>
      </c>
      <c r="C23" s="245" t="s">
        <v>127</v>
      </c>
      <c r="D23" s="208" t="s">
        <v>118</v>
      </c>
      <c r="E23" s="209" t="s">
        <v>163</v>
      </c>
      <c r="F23" s="204">
        <f>'MEMÓRIAL DE CÁLCULO V. E PILAR'!H17</f>
        <v>279.2</v>
      </c>
      <c r="G23" s="236">
        <f t="shared" ref="G23:G30" si="6">$J$4</f>
        <v>0.24940000000000001</v>
      </c>
      <c r="H23" s="536"/>
      <c r="I23" s="237">
        <f t="shared" ref="I23:I25" si="7">H23*(1+G23)</f>
        <v>0</v>
      </c>
      <c r="J23" s="204">
        <f>F23*I23</f>
        <v>0</v>
      </c>
      <c r="K23" s="396"/>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row>
    <row r="24" spans="1:111" ht="48.75" customHeight="1">
      <c r="A24" s="246" t="str">
        <f>COMPOSIÇÃO!B26</f>
        <v>PS - 002</v>
      </c>
      <c r="B24" s="202" t="s">
        <v>222</v>
      </c>
      <c r="C24" s="245" t="s">
        <v>219</v>
      </c>
      <c r="D24" s="247" t="s">
        <v>191</v>
      </c>
      <c r="E24" s="202" t="s">
        <v>71</v>
      </c>
      <c r="F24" s="204">
        <f>'MEMÓRIAL DE CÁLCULO V. E PILAR'!H18</f>
        <v>13.58</v>
      </c>
      <c r="G24" s="236">
        <f t="shared" si="6"/>
        <v>0.24940000000000001</v>
      </c>
      <c r="H24" s="536"/>
      <c r="I24" s="237">
        <f t="shared" si="7"/>
        <v>0</v>
      </c>
      <c r="J24" s="204">
        <f t="shared" ref="J24:J35" si="8">F24*I24</f>
        <v>0</v>
      </c>
      <c r="K24" s="396"/>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row>
    <row r="25" spans="1:111" ht="34.5" customHeight="1">
      <c r="A25" s="248">
        <v>96535</v>
      </c>
      <c r="B25" s="202" t="s">
        <v>13</v>
      </c>
      <c r="C25" s="245" t="s">
        <v>128</v>
      </c>
      <c r="D25" s="208" t="s">
        <v>125</v>
      </c>
      <c r="E25" s="209" t="s">
        <v>72</v>
      </c>
      <c r="F25" s="204">
        <f>'MEMÓRIAL DE CÁLCULO V. E PILAR'!H19</f>
        <v>53.2</v>
      </c>
      <c r="G25" s="236">
        <f t="shared" si="6"/>
        <v>0.24940000000000001</v>
      </c>
      <c r="H25" s="536"/>
      <c r="I25" s="237">
        <f t="shared" si="7"/>
        <v>0</v>
      </c>
      <c r="J25" s="204">
        <f t="shared" si="8"/>
        <v>0</v>
      </c>
      <c r="K25" s="396"/>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row>
    <row r="26" spans="1:111" s="305" customFormat="1" ht="33" customHeight="1">
      <c r="A26" s="387"/>
      <c r="B26" s="267"/>
      <c r="C26" s="459" t="s">
        <v>187</v>
      </c>
      <c r="D26" s="213" t="s">
        <v>205</v>
      </c>
      <c r="E26" s="211"/>
      <c r="F26" s="261"/>
      <c r="G26" s="370"/>
      <c r="H26" s="370"/>
      <c r="I26" s="272"/>
      <c r="J26" s="272"/>
      <c r="K26" s="396"/>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4"/>
      <c r="BQ26" s="304"/>
      <c r="BR26" s="304"/>
      <c r="BS26" s="304"/>
      <c r="BT26" s="304"/>
      <c r="BU26" s="304"/>
      <c r="BV26" s="304"/>
      <c r="BW26" s="304"/>
      <c r="BX26" s="304"/>
      <c r="BY26" s="304"/>
      <c r="BZ26" s="304"/>
      <c r="CA26" s="304"/>
      <c r="CB26" s="304"/>
      <c r="CC26" s="304"/>
      <c r="CD26" s="304"/>
      <c r="CE26" s="304"/>
      <c r="CF26" s="304"/>
      <c r="CG26" s="304"/>
      <c r="CH26" s="304"/>
      <c r="CI26" s="304"/>
      <c r="CJ26" s="304"/>
      <c r="CK26" s="304"/>
      <c r="CL26" s="304"/>
      <c r="CM26" s="304"/>
      <c r="CN26" s="304"/>
      <c r="CO26" s="304"/>
      <c r="CP26" s="304"/>
      <c r="CQ26" s="304"/>
      <c r="CR26" s="304"/>
      <c r="CS26" s="304"/>
      <c r="CT26" s="304"/>
      <c r="CU26" s="304"/>
      <c r="CV26" s="304"/>
      <c r="CW26" s="304"/>
      <c r="CX26" s="304"/>
      <c r="CY26" s="304"/>
      <c r="CZ26" s="304"/>
      <c r="DA26" s="304"/>
      <c r="DB26" s="304"/>
      <c r="DC26" s="304"/>
      <c r="DD26" s="304"/>
      <c r="DE26" s="304"/>
      <c r="DF26" s="304"/>
      <c r="DG26" s="304"/>
    </row>
    <row r="27" spans="1:111" ht="60.75" customHeight="1">
      <c r="A27" s="249">
        <v>92775</v>
      </c>
      <c r="B27" s="202" t="s">
        <v>13</v>
      </c>
      <c r="C27" s="245" t="s">
        <v>188</v>
      </c>
      <c r="D27" s="208" t="s">
        <v>313</v>
      </c>
      <c r="E27" s="209" t="s">
        <v>163</v>
      </c>
      <c r="F27" s="204">
        <f>'MEMÓRIAL DE CÁLCULO V. E PILAR'!H6</f>
        <v>64.3</v>
      </c>
      <c r="G27" s="236">
        <f t="shared" si="6"/>
        <v>0.24940000000000001</v>
      </c>
      <c r="H27" s="536"/>
      <c r="I27" s="237">
        <f t="shared" ref="I27:I30" si="9">H27*(1+G27)</f>
        <v>0</v>
      </c>
      <c r="J27" s="204">
        <f t="shared" si="8"/>
        <v>0</v>
      </c>
      <c r="K27" s="396"/>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row>
    <row r="28" spans="1:111" ht="60" customHeight="1">
      <c r="A28" s="249">
        <v>92778</v>
      </c>
      <c r="B28" s="202" t="s">
        <v>13</v>
      </c>
      <c r="C28" s="245" t="s">
        <v>189</v>
      </c>
      <c r="D28" s="208" t="s">
        <v>314</v>
      </c>
      <c r="E28" s="209" t="s">
        <v>163</v>
      </c>
      <c r="F28" s="204">
        <f>'MEMÓRIAL DE CÁLCULO V. E PILAR'!H7</f>
        <v>205.4</v>
      </c>
      <c r="G28" s="236">
        <f t="shared" si="6"/>
        <v>0.24940000000000001</v>
      </c>
      <c r="H28" s="536"/>
      <c r="I28" s="237">
        <f t="shared" si="9"/>
        <v>0</v>
      </c>
      <c r="J28" s="204">
        <f t="shared" si="8"/>
        <v>0</v>
      </c>
      <c r="K28" s="396"/>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row>
    <row r="29" spans="1:111" ht="60.75" customHeight="1">
      <c r="A29" s="246" t="str">
        <f>COMPOSIÇÃO!B45</f>
        <v>PS - 003</v>
      </c>
      <c r="B29" s="202" t="s">
        <v>222</v>
      </c>
      <c r="C29" s="245" t="s">
        <v>190</v>
      </c>
      <c r="D29" s="247" t="s">
        <v>220</v>
      </c>
      <c r="E29" s="209" t="s">
        <v>71</v>
      </c>
      <c r="F29" s="204">
        <f>'MEMÓRIAL DE CÁLCULO V. E PILAR'!H8</f>
        <v>2.02</v>
      </c>
      <c r="G29" s="236">
        <f t="shared" si="6"/>
        <v>0.24940000000000001</v>
      </c>
      <c r="H29" s="536"/>
      <c r="I29" s="237">
        <f t="shared" si="9"/>
        <v>0</v>
      </c>
      <c r="J29" s="204">
        <f t="shared" si="8"/>
        <v>0</v>
      </c>
      <c r="K29" s="396"/>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row>
    <row r="30" spans="1:111" ht="68.25" customHeight="1">
      <c r="A30" s="246">
        <v>92413</v>
      </c>
      <c r="B30" s="202" t="s">
        <v>13</v>
      </c>
      <c r="C30" s="245" t="s">
        <v>221</v>
      </c>
      <c r="D30" s="208" t="s">
        <v>103</v>
      </c>
      <c r="E30" s="209" t="s">
        <v>72</v>
      </c>
      <c r="F30" s="204">
        <f>'MEMÓRIAL DE CÁLCULO V. E PILAR'!H9</f>
        <v>42.24</v>
      </c>
      <c r="G30" s="236">
        <f t="shared" si="6"/>
        <v>0.24940000000000001</v>
      </c>
      <c r="H30" s="536"/>
      <c r="I30" s="237">
        <f t="shared" si="9"/>
        <v>0</v>
      </c>
      <c r="J30" s="204">
        <f t="shared" si="8"/>
        <v>0</v>
      </c>
      <c r="K30" s="396"/>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row>
    <row r="31" spans="1:111" ht="36" customHeight="1">
      <c r="A31" s="267"/>
      <c r="B31" s="267"/>
      <c r="C31" s="268" t="s">
        <v>415</v>
      </c>
      <c r="D31" s="213" t="s">
        <v>217</v>
      </c>
      <c r="E31" s="388"/>
      <c r="F31" s="270"/>
      <c r="G31" s="388"/>
      <c r="H31" s="388"/>
      <c r="I31" s="388"/>
      <c r="J31" s="388"/>
      <c r="K31" s="396"/>
      <c r="M31" s="362"/>
      <c r="N31" s="362"/>
      <c r="O31" s="362"/>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row>
    <row r="32" spans="1:111" ht="54.75" customHeight="1">
      <c r="A32" s="249">
        <v>92775</v>
      </c>
      <c r="B32" s="202" t="s">
        <v>13</v>
      </c>
      <c r="C32" s="203" t="s">
        <v>416</v>
      </c>
      <c r="D32" s="208" t="s">
        <v>313</v>
      </c>
      <c r="E32" s="209" t="s">
        <v>163</v>
      </c>
      <c r="F32" s="204">
        <f>'MEMÓRIAL DE CÁLCULO V. E PILAR'!H22</f>
        <v>257.8</v>
      </c>
      <c r="G32" s="205">
        <v>0.24940000000000001</v>
      </c>
      <c r="H32" s="536"/>
      <c r="I32" s="237">
        <f t="shared" ref="I32:I35" si="10">H32*(1+G32)</f>
        <v>0</v>
      </c>
      <c r="J32" s="204">
        <f t="shared" si="8"/>
        <v>0</v>
      </c>
      <c r="K32" s="396"/>
      <c r="M32" s="362"/>
      <c r="N32" s="373"/>
      <c r="O32" s="362"/>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row>
    <row r="33" spans="1:111" ht="63" customHeight="1">
      <c r="A33" s="249">
        <v>92778</v>
      </c>
      <c r="B33" s="202" t="s">
        <v>13</v>
      </c>
      <c r="C33" s="203" t="s">
        <v>417</v>
      </c>
      <c r="D33" s="208" t="s">
        <v>314</v>
      </c>
      <c r="E33" s="209" t="s">
        <v>163</v>
      </c>
      <c r="F33" s="204">
        <f>'MEMÓRIAL DE CÁLCULO V. E PILAR'!H23</f>
        <v>535.4</v>
      </c>
      <c r="G33" s="205">
        <v>0.24940000000000001</v>
      </c>
      <c r="H33" s="536"/>
      <c r="I33" s="237">
        <f t="shared" si="10"/>
        <v>0</v>
      </c>
      <c r="J33" s="204">
        <f t="shared" si="8"/>
        <v>0</v>
      </c>
      <c r="K33" s="396"/>
      <c r="M33" s="362"/>
      <c r="N33" s="374"/>
      <c r="O33" s="362"/>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row>
    <row r="34" spans="1:111" ht="58.5" customHeight="1">
      <c r="A34" s="246" t="str">
        <f>COMPOSIÇÃO!B45</f>
        <v>PS - 003</v>
      </c>
      <c r="B34" s="202" t="s">
        <v>222</v>
      </c>
      <c r="C34" s="203" t="s">
        <v>418</v>
      </c>
      <c r="D34" s="247" t="s">
        <v>220</v>
      </c>
      <c r="E34" s="209" t="s">
        <v>71</v>
      </c>
      <c r="F34" s="204">
        <f>'MEMÓRIAL DE CÁLCULO V. E PILAR'!H24</f>
        <v>11.44</v>
      </c>
      <c r="G34" s="205">
        <v>0.24940000000000001</v>
      </c>
      <c r="H34" s="536"/>
      <c r="I34" s="237">
        <f t="shared" si="10"/>
        <v>0</v>
      </c>
      <c r="J34" s="204">
        <f t="shared" si="8"/>
        <v>0</v>
      </c>
      <c r="K34" s="396"/>
      <c r="M34" s="362"/>
      <c r="N34" s="375"/>
      <c r="O34" s="362"/>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row>
    <row r="35" spans="1:111" ht="63" customHeight="1">
      <c r="A35" s="209">
        <v>92448</v>
      </c>
      <c r="B35" s="202" t="s">
        <v>13</v>
      </c>
      <c r="C35" s="203" t="s">
        <v>419</v>
      </c>
      <c r="D35" s="208" t="s">
        <v>119</v>
      </c>
      <c r="E35" s="209" t="s">
        <v>72</v>
      </c>
      <c r="F35" s="204">
        <f>'MEMÓRIAL DE CÁLCULO V. E PILAR'!H25</f>
        <v>203.7</v>
      </c>
      <c r="G35" s="205">
        <v>0.24940000000000001</v>
      </c>
      <c r="H35" s="536"/>
      <c r="I35" s="237">
        <f t="shared" si="10"/>
        <v>0</v>
      </c>
      <c r="J35" s="204">
        <f t="shared" si="8"/>
        <v>0</v>
      </c>
      <c r="K35" s="396"/>
      <c r="M35" s="362"/>
      <c r="N35" s="362"/>
      <c r="O35" s="362"/>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row>
    <row r="36" spans="1:111" ht="35.1" customHeight="1">
      <c r="A36" s="576"/>
      <c r="B36" s="577"/>
      <c r="C36" s="577"/>
      <c r="D36" s="577"/>
      <c r="E36" s="577"/>
      <c r="F36" s="577"/>
      <c r="G36" s="578"/>
      <c r="H36" s="568" t="s">
        <v>14</v>
      </c>
      <c r="I36" s="568"/>
      <c r="J36" s="224">
        <f>SUM(J23:J35)</f>
        <v>0</v>
      </c>
      <c r="K36" s="396"/>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row>
    <row r="37" spans="1:111" ht="35.1" customHeight="1">
      <c r="A37" s="242"/>
      <c r="B37" s="242"/>
      <c r="C37" s="196" t="s">
        <v>49</v>
      </c>
      <c r="D37" s="197" t="s">
        <v>93</v>
      </c>
      <c r="E37" s="243"/>
      <c r="F37" s="230"/>
      <c r="G37" s="231"/>
      <c r="H37" s="230"/>
      <c r="I37" s="231"/>
      <c r="J37" s="232"/>
      <c r="K37" s="396"/>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row>
    <row r="38" spans="1:111" ht="48" customHeight="1">
      <c r="A38" s="254"/>
      <c r="B38" s="254"/>
      <c r="C38" s="255" t="s">
        <v>94</v>
      </c>
      <c r="D38" s="256" t="s">
        <v>102</v>
      </c>
      <c r="E38" s="254"/>
      <c r="F38" s="257"/>
      <c r="G38" s="258"/>
      <c r="H38" s="258"/>
      <c r="I38" s="259"/>
      <c r="J38" s="257"/>
      <c r="K38" s="396"/>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row>
    <row r="39" spans="1:111" s="99" customFormat="1" ht="48" customHeight="1">
      <c r="A39" s="249">
        <v>92775</v>
      </c>
      <c r="B39" s="202" t="s">
        <v>13</v>
      </c>
      <c r="C39" s="203" t="s">
        <v>97</v>
      </c>
      <c r="D39" s="260" t="s">
        <v>315</v>
      </c>
      <c r="E39" s="202" t="s">
        <v>163</v>
      </c>
      <c r="F39" s="301">
        <f>'MEMÓRIAL DE CÁLCULO V. E PILAR'!H11</f>
        <v>96.5</v>
      </c>
      <c r="G39" s="205">
        <f t="shared" ref="G39:G49" si="11">$J$4</f>
        <v>0.24940000000000001</v>
      </c>
      <c r="H39" s="537"/>
      <c r="I39" s="237">
        <f t="shared" ref="I39:I49" si="12">H39*(1+G39)</f>
        <v>0</v>
      </c>
      <c r="J39" s="206">
        <f t="shared" ref="J39:J49" si="13">F39*I39</f>
        <v>0</v>
      </c>
      <c r="K39" s="396"/>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row>
    <row r="40" spans="1:111" s="99" customFormat="1" ht="56.25" customHeight="1">
      <c r="A40" s="202">
        <v>92778</v>
      </c>
      <c r="B40" s="202" t="s">
        <v>13</v>
      </c>
      <c r="C40" s="203" t="s">
        <v>104</v>
      </c>
      <c r="D40" s="260" t="s">
        <v>316</v>
      </c>
      <c r="E40" s="202" t="s">
        <v>163</v>
      </c>
      <c r="F40" s="301">
        <f>'MEMÓRIAL DE CÁLCULO V. E PILAR'!H12</f>
        <v>211.2</v>
      </c>
      <c r="G40" s="205">
        <f t="shared" si="11"/>
        <v>0.24940000000000001</v>
      </c>
      <c r="H40" s="537"/>
      <c r="I40" s="237">
        <f t="shared" si="12"/>
        <v>0</v>
      </c>
      <c r="J40" s="206">
        <f t="shared" si="13"/>
        <v>0</v>
      </c>
      <c r="K40" s="396"/>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row>
    <row r="41" spans="1:111" s="99" customFormat="1" ht="53.25" customHeight="1">
      <c r="A41" s="209">
        <v>92720</v>
      </c>
      <c r="B41" s="202" t="s">
        <v>13</v>
      </c>
      <c r="C41" s="203" t="s">
        <v>420</v>
      </c>
      <c r="D41" s="260" t="s">
        <v>161</v>
      </c>
      <c r="E41" s="202" t="s">
        <v>71</v>
      </c>
      <c r="F41" s="301">
        <f>'MEMÓRIAL DE CÁLCULO V. E PILAR'!H13</f>
        <v>3.02</v>
      </c>
      <c r="G41" s="205">
        <f t="shared" si="11"/>
        <v>0.24940000000000001</v>
      </c>
      <c r="H41" s="537"/>
      <c r="I41" s="237">
        <f t="shared" si="12"/>
        <v>0</v>
      </c>
      <c r="J41" s="206">
        <f t="shared" si="13"/>
        <v>0</v>
      </c>
      <c r="K41" s="396"/>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row>
    <row r="42" spans="1:111" s="99" customFormat="1" ht="48" customHeight="1">
      <c r="A42" s="202">
        <v>92413</v>
      </c>
      <c r="B42" s="202" t="s">
        <v>13</v>
      </c>
      <c r="C42" s="203" t="s">
        <v>98</v>
      </c>
      <c r="D42" s="260" t="s">
        <v>103</v>
      </c>
      <c r="E42" s="202" t="s">
        <v>72</v>
      </c>
      <c r="F42" s="301">
        <f>'MEMÓRIAL DE CÁLCULO V. E PILAR'!H14</f>
        <v>63.36</v>
      </c>
      <c r="G42" s="205">
        <f t="shared" si="11"/>
        <v>0.24940000000000001</v>
      </c>
      <c r="H42" s="537"/>
      <c r="I42" s="237">
        <f t="shared" si="12"/>
        <v>0</v>
      </c>
      <c r="J42" s="206">
        <f t="shared" si="13"/>
        <v>0</v>
      </c>
      <c r="K42" s="396"/>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row>
    <row r="43" spans="1:111" ht="42.75" customHeight="1">
      <c r="A43" s="211"/>
      <c r="B43" s="211"/>
      <c r="C43" s="212" t="s">
        <v>95</v>
      </c>
      <c r="D43" s="213" t="s">
        <v>160</v>
      </c>
      <c r="E43" s="211"/>
      <c r="F43" s="261"/>
      <c r="G43" s="261"/>
      <c r="H43" s="261"/>
      <c r="I43" s="261"/>
      <c r="J43" s="261"/>
      <c r="K43" s="396"/>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row>
    <row r="44" spans="1:111" ht="60.75" customHeight="1">
      <c r="A44" s="202">
        <v>92775</v>
      </c>
      <c r="B44" s="209" t="s">
        <v>13</v>
      </c>
      <c r="C44" s="209" t="s">
        <v>223</v>
      </c>
      <c r="D44" s="260" t="s">
        <v>315</v>
      </c>
      <c r="E44" s="262" t="s">
        <v>163</v>
      </c>
      <c r="F44" s="392">
        <f>'MEMÓRIAL DE CÁLCULO V. E PILAR'!H27</f>
        <v>409.2</v>
      </c>
      <c r="G44" s="205">
        <f t="shared" si="11"/>
        <v>0.24940000000000001</v>
      </c>
      <c r="H44" s="246"/>
      <c r="I44" s="237">
        <f t="shared" si="12"/>
        <v>0</v>
      </c>
      <c r="J44" s="206">
        <f t="shared" si="13"/>
        <v>0</v>
      </c>
      <c r="K44" s="396"/>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row>
    <row r="45" spans="1:111" ht="61.5" customHeight="1">
      <c r="A45" s="202">
        <v>92778</v>
      </c>
      <c r="B45" s="209" t="s">
        <v>13</v>
      </c>
      <c r="C45" s="209" t="s">
        <v>224</v>
      </c>
      <c r="D45" s="260" t="s">
        <v>316</v>
      </c>
      <c r="E45" s="262" t="s">
        <v>163</v>
      </c>
      <c r="F45" s="392">
        <f>'MEMÓRIAL DE CÁLCULO V. E PILAR'!H28</f>
        <v>252.2</v>
      </c>
      <c r="G45" s="205">
        <f t="shared" si="11"/>
        <v>0.24940000000000001</v>
      </c>
      <c r="H45" s="246"/>
      <c r="I45" s="237">
        <f t="shared" si="12"/>
        <v>0</v>
      </c>
      <c r="J45" s="206">
        <f t="shared" si="13"/>
        <v>0</v>
      </c>
      <c r="K45" s="396"/>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row>
    <row r="46" spans="1:111" ht="60.75" customHeight="1">
      <c r="A46" s="246" t="str">
        <f>COMPOSIÇÃO!B45</f>
        <v>PS - 003</v>
      </c>
      <c r="B46" s="209" t="s">
        <v>222</v>
      </c>
      <c r="C46" s="209" t="s">
        <v>225</v>
      </c>
      <c r="D46" s="260" t="s">
        <v>220</v>
      </c>
      <c r="E46" s="262" t="s">
        <v>71</v>
      </c>
      <c r="F46" s="392">
        <f>'MEMÓRIAL DE CÁLCULO V. E PILAR'!H29</f>
        <v>6.22</v>
      </c>
      <c r="G46" s="205">
        <f t="shared" si="11"/>
        <v>0.24940000000000001</v>
      </c>
      <c r="H46" s="536"/>
      <c r="I46" s="237">
        <f t="shared" si="12"/>
        <v>0</v>
      </c>
      <c r="J46" s="206">
        <f t="shared" si="13"/>
        <v>0</v>
      </c>
      <c r="K46" s="396"/>
      <c r="L46" s="163"/>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row>
    <row r="47" spans="1:111" ht="69.75" customHeight="1">
      <c r="A47" s="209">
        <v>92448</v>
      </c>
      <c r="B47" s="209" t="s">
        <v>13</v>
      </c>
      <c r="C47" s="209" t="s">
        <v>226</v>
      </c>
      <c r="D47" s="208" t="s">
        <v>119</v>
      </c>
      <c r="E47" s="262" t="s">
        <v>72</v>
      </c>
      <c r="F47" s="392">
        <f>'MEMÓRIAL DE CÁLCULO V. E PILAR'!H30</f>
        <v>120</v>
      </c>
      <c r="G47" s="205">
        <f t="shared" si="11"/>
        <v>0.24940000000000001</v>
      </c>
      <c r="H47" s="246"/>
      <c r="I47" s="237">
        <f t="shared" si="12"/>
        <v>0</v>
      </c>
      <c r="J47" s="206">
        <f t="shared" si="13"/>
        <v>0</v>
      </c>
      <c r="K47" s="396"/>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row>
    <row r="48" spans="1:111" ht="42.75" customHeight="1">
      <c r="A48" s="211"/>
      <c r="B48" s="211"/>
      <c r="C48" s="211" t="s">
        <v>421</v>
      </c>
      <c r="D48" s="213" t="s">
        <v>318</v>
      </c>
      <c r="E48" s="300"/>
      <c r="F48" s="211"/>
      <c r="G48" s="300"/>
      <c r="H48" s="300"/>
      <c r="I48" s="300"/>
      <c r="J48" s="300"/>
      <c r="K48" s="396"/>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row>
    <row r="49" spans="1:111" ht="42.75" customHeight="1">
      <c r="A49" s="209">
        <v>4107</v>
      </c>
      <c r="B49" s="209" t="s">
        <v>13</v>
      </c>
      <c r="C49" s="209" t="s">
        <v>422</v>
      </c>
      <c r="D49" s="208" t="s">
        <v>317</v>
      </c>
      <c r="E49" s="262" t="s">
        <v>109</v>
      </c>
      <c r="F49" s="392">
        <v>16</v>
      </c>
      <c r="G49" s="205">
        <f t="shared" si="11"/>
        <v>0.24940000000000001</v>
      </c>
      <c r="H49" s="246"/>
      <c r="I49" s="237">
        <f t="shared" si="12"/>
        <v>0</v>
      </c>
      <c r="J49" s="206">
        <f t="shared" si="13"/>
        <v>0</v>
      </c>
      <c r="K49" s="396"/>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row>
    <row r="50" spans="1:111" ht="39.75" customHeight="1">
      <c r="A50" s="576"/>
      <c r="B50" s="577"/>
      <c r="C50" s="577"/>
      <c r="D50" s="577"/>
      <c r="E50" s="577"/>
      <c r="F50" s="577"/>
      <c r="G50" s="578"/>
      <c r="H50" s="579" t="s">
        <v>14</v>
      </c>
      <c r="I50" s="572"/>
      <c r="J50" s="224">
        <f>SUM(J38:J49)</f>
        <v>0</v>
      </c>
      <c r="K50" s="396"/>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row>
    <row r="51" spans="1:111" ht="27.75" customHeight="1">
      <c r="A51" s="242"/>
      <c r="B51" s="242"/>
      <c r="C51" s="196" t="s">
        <v>50</v>
      </c>
      <c r="D51" s="197" t="s">
        <v>16</v>
      </c>
      <c r="E51" s="242"/>
      <c r="F51" s="264"/>
      <c r="G51" s="263"/>
      <c r="H51" s="264"/>
      <c r="I51" s="265"/>
      <c r="J51" s="263"/>
      <c r="K51" s="396"/>
    </row>
    <row r="52" spans="1:111" ht="45" customHeight="1">
      <c r="A52" s="202">
        <v>98562</v>
      </c>
      <c r="B52" s="202" t="s">
        <v>13</v>
      </c>
      <c r="C52" s="203" t="s">
        <v>51</v>
      </c>
      <c r="D52" s="266" t="s">
        <v>164</v>
      </c>
      <c r="E52" s="202" t="s">
        <v>72</v>
      </c>
      <c r="F52" s="206">
        <f>'MEMÓRIAL DE CÁLCULO V. E PILAR'!H25</f>
        <v>203.7</v>
      </c>
      <c r="G52" s="205">
        <f>$J$4</f>
        <v>0.24940000000000001</v>
      </c>
      <c r="H52" s="537"/>
      <c r="I52" s="237">
        <f>H52*(1+G52)</f>
        <v>0</v>
      </c>
      <c r="J52" s="206">
        <f>F52*I52</f>
        <v>0</v>
      </c>
      <c r="K52" s="396"/>
    </row>
    <row r="53" spans="1:111" ht="35.1" customHeight="1">
      <c r="A53" s="573"/>
      <c r="B53" s="574"/>
      <c r="C53" s="574"/>
      <c r="D53" s="574"/>
      <c r="E53" s="574"/>
      <c r="F53" s="574"/>
      <c r="G53" s="575"/>
      <c r="H53" s="568" t="s">
        <v>14</v>
      </c>
      <c r="I53" s="568"/>
      <c r="J53" s="224">
        <f>J52</f>
        <v>0</v>
      </c>
      <c r="K53" s="396"/>
    </row>
    <row r="54" spans="1:111" ht="35.1" customHeight="1">
      <c r="A54" s="242"/>
      <c r="B54" s="242"/>
      <c r="C54" s="196" t="s">
        <v>52</v>
      </c>
      <c r="D54" s="197" t="s">
        <v>96</v>
      </c>
      <c r="E54" s="242"/>
      <c r="F54" s="264"/>
      <c r="G54" s="263"/>
      <c r="H54" s="264"/>
      <c r="I54" s="265"/>
      <c r="J54" s="263"/>
      <c r="K54" s="396"/>
    </row>
    <row r="55" spans="1:111" ht="45" customHeight="1">
      <c r="A55" s="267"/>
      <c r="B55" s="267"/>
      <c r="C55" s="268" t="s">
        <v>53</v>
      </c>
      <c r="D55" s="269" t="s">
        <v>96</v>
      </c>
      <c r="E55" s="267"/>
      <c r="F55" s="270"/>
      <c r="G55" s="271"/>
      <c r="H55" s="270"/>
      <c r="I55" s="272"/>
      <c r="J55" s="270"/>
      <c r="K55" s="396"/>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row>
    <row r="56" spans="1:111" s="99" customFormat="1" ht="55.5" customHeight="1">
      <c r="A56" s="202">
        <v>87491</v>
      </c>
      <c r="B56" s="202" t="s">
        <v>13</v>
      </c>
      <c r="C56" s="203" t="s">
        <v>88</v>
      </c>
      <c r="D56" s="260" t="s">
        <v>165</v>
      </c>
      <c r="E56" s="202" t="s">
        <v>72</v>
      </c>
      <c r="F56" s="204">
        <f>'MEMÓRIA DE CÁLCULO '!G15</f>
        <v>427.94</v>
      </c>
      <c r="G56" s="205">
        <f t="shared" ref="G56:G58" si="14">$J$4</f>
        <v>0.24940000000000001</v>
      </c>
      <c r="H56" s="537"/>
      <c r="I56" s="237">
        <f t="shared" ref="I56:I58" si="15">H56*(1+G56)</f>
        <v>0</v>
      </c>
      <c r="J56" s="206">
        <f t="shared" ref="J56:J58" si="16">F56*I56</f>
        <v>0</v>
      </c>
      <c r="K56" s="396"/>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c r="CZ56" s="98"/>
      <c r="DA56" s="98"/>
      <c r="DB56" s="98"/>
      <c r="DC56" s="98"/>
      <c r="DD56" s="98"/>
      <c r="DE56" s="98"/>
      <c r="DF56" s="98"/>
      <c r="DG56" s="98"/>
    </row>
    <row r="57" spans="1:111" s="99" customFormat="1" ht="54" customHeight="1">
      <c r="A57" s="202">
        <v>93187</v>
      </c>
      <c r="B57" s="202" t="s">
        <v>13</v>
      </c>
      <c r="C57" s="203" t="s">
        <v>122</v>
      </c>
      <c r="D57" s="273" t="s">
        <v>229</v>
      </c>
      <c r="E57" s="202" t="s">
        <v>70</v>
      </c>
      <c r="F57" s="204">
        <f>'MEMÓRIA DE CÁLCULO '!D29</f>
        <v>60.48</v>
      </c>
      <c r="G57" s="205">
        <f t="shared" si="14"/>
        <v>0.24940000000000001</v>
      </c>
      <c r="H57" s="537"/>
      <c r="I57" s="237">
        <f t="shared" si="15"/>
        <v>0</v>
      </c>
      <c r="J57" s="206">
        <f t="shared" si="16"/>
        <v>0</v>
      </c>
      <c r="K57" s="396"/>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c r="DE57" s="98"/>
      <c r="DF57" s="98"/>
      <c r="DG57" s="98"/>
    </row>
    <row r="58" spans="1:111" s="99" customFormat="1" ht="47.25" customHeight="1">
      <c r="A58" s="202">
        <v>93197</v>
      </c>
      <c r="B58" s="202" t="s">
        <v>13</v>
      </c>
      <c r="C58" s="203" t="s">
        <v>117</v>
      </c>
      <c r="D58" s="273" t="s">
        <v>230</v>
      </c>
      <c r="E58" s="202" t="s">
        <v>70</v>
      </c>
      <c r="F58" s="204">
        <f>'MEMÓRIA DE CÁLCULO '!D34</f>
        <v>91.74</v>
      </c>
      <c r="G58" s="205">
        <f t="shared" si="14"/>
        <v>0.24940000000000001</v>
      </c>
      <c r="H58" s="537"/>
      <c r="I58" s="237">
        <f t="shared" si="15"/>
        <v>0</v>
      </c>
      <c r="J58" s="206">
        <f t="shared" si="16"/>
        <v>0</v>
      </c>
      <c r="K58" s="396"/>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8"/>
      <c r="DG58" s="98"/>
    </row>
    <row r="59" spans="1:111" ht="35.1" customHeight="1">
      <c r="A59" s="573"/>
      <c r="B59" s="574"/>
      <c r="C59" s="574"/>
      <c r="D59" s="574"/>
      <c r="E59" s="574"/>
      <c r="F59" s="574"/>
      <c r="G59" s="575"/>
      <c r="H59" s="568" t="s">
        <v>14</v>
      </c>
      <c r="I59" s="568"/>
      <c r="J59" s="224">
        <f>SUM(J56:J58)</f>
        <v>0</v>
      </c>
      <c r="K59" s="97"/>
    </row>
    <row r="60" spans="1:111" ht="35.1" customHeight="1">
      <c r="A60" s="242"/>
      <c r="B60" s="242"/>
      <c r="C60" s="196" t="s">
        <v>423</v>
      </c>
      <c r="D60" s="197" t="s">
        <v>263</v>
      </c>
      <c r="E60" s="242"/>
      <c r="F60" s="264"/>
      <c r="G60" s="263"/>
      <c r="H60" s="264"/>
      <c r="I60" s="265"/>
      <c r="J60" s="263"/>
      <c r="K60" s="97"/>
      <c r="M60" s="163"/>
    </row>
    <row r="61" spans="1:111" ht="45" customHeight="1">
      <c r="A61" s="267"/>
      <c r="B61" s="267"/>
      <c r="C61" s="268" t="s">
        <v>424</v>
      </c>
      <c r="D61" s="269" t="s">
        <v>264</v>
      </c>
      <c r="E61" s="267"/>
      <c r="F61" s="261"/>
      <c r="G61" s="271"/>
      <c r="H61" s="270"/>
      <c r="I61" s="272"/>
      <c r="J61" s="261"/>
      <c r="K61" s="97"/>
    </row>
    <row r="62" spans="1:111" ht="66.75" customHeight="1">
      <c r="A62" s="209">
        <v>92543</v>
      </c>
      <c r="B62" s="209" t="s">
        <v>13</v>
      </c>
      <c r="C62" s="234" t="s">
        <v>425</v>
      </c>
      <c r="D62" s="260" t="s">
        <v>265</v>
      </c>
      <c r="E62" s="202" t="s">
        <v>72</v>
      </c>
      <c r="F62" s="204">
        <f>73.983*2</f>
        <v>147.97</v>
      </c>
      <c r="G62" s="205">
        <f t="shared" ref="G62:G65" si="17">$J$4</f>
        <v>0.24940000000000001</v>
      </c>
      <c r="H62" s="537"/>
      <c r="I62" s="237">
        <f t="shared" ref="I62:I65" si="18">H62*(1+G62)</f>
        <v>0</v>
      </c>
      <c r="J62" s="204">
        <f>F62*I62</f>
        <v>0</v>
      </c>
      <c r="K62" s="97"/>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row>
    <row r="63" spans="1:111" ht="60" customHeight="1">
      <c r="A63" s="209">
        <v>94210</v>
      </c>
      <c r="B63" s="209" t="s">
        <v>13</v>
      </c>
      <c r="C63" s="234" t="s">
        <v>426</v>
      </c>
      <c r="D63" s="260" t="s">
        <v>266</v>
      </c>
      <c r="E63" s="202" t="s">
        <v>72</v>
      </c>
      <c r="F63" s="204">
        <f>73.983*2</f>
        <v>147.97</v>
      </c>
      <c r="G63" s="205">
        <f t="shared" si="17"/>
        <v>0.24940000000000001</v>
      </c>
      <c r="H63" s="537"/>
      <c r="I63" s="237">
        <f t="shared" si="18"/>
        <v>0</v>
      </c>
      <c r="J63" s="204">
        <f t="shared" ref="J63:J65" si="19">F63*I63</f>
        <v>0</v>
      </c>
      <c r="K63" s="97"/>
      <c r="M63" s="163"/>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row>
    <row r="64" spans="1:111" ht="63" customHeight="1">
      <c r="A64" s="202">
        <v>92557</v>
      </c>
      <c r="B64" s="202" t="s">
        <v>13</v>
      </c>
      <c r="C64" s="234" t="s">
        <v>476</v>
      </c>
      <c r="D64" s="260" t="s">
        <v>267</v>
      </c>
      <c r="E64" s="202" t="s">
        <v>109</v>
      </c>
      <c r="F64" s="204">
        <v>16</v>
      </c>
      <c r="G64" s="205">
        <f t="shared" si="17"/>
        <v>0.24940000000000001</v>
      </c>
      <c r="H64" s="537"/>
      <c r="I64" s="237">
        <f t="shared" si="18"/>
        <v>0</v>
      </c>
      <c r="J64" s="204">
        <f t="shared" si="19"/>
        <v>0</v>
      </c>
      <c r="K64" s="97"/>
      <c r="L64" s="163"/>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row>
    <row r="65" spans="1:111" s="99" customFormat="1" ht="45" customHeight="1">
      <c r="A65" s="274">
        <v>94223</v>
      </c>
      <c r="B65" s="202" t="s">
        <v>13</v>
      </c>
      <c r="C65" s="234" t="s">
        <v>427</v>
      </c>
      <c r="D65" s="260" t="s">
        <v>268</v>
      </c>
      <c r="E65" s="202" t="s">
        <v>70</v>
      </c>
      <c r="F65" s="275">
        <f>16.25*2</f>
        <v>32.5</v>
      </c>
      <c r="G65" s="218">
        <f t="shared" si="17"/>
        <v>0.24940000000000001</v>
      </c>
      <c r="H65" s="537"/>
      <c r="I65" s="237">
        <f t="shared" si="18"/>
        <v>0</v>
      </c>
      <c r="J65" s="204">
        <f t="shared" si="19"/>
        <v>0</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row>
    <row r="66" spans="1:111" ht="45" customHeight="1">
      <c r="A66" s="276"/>
      <c r="B66" s="244"/>
      <c r="C66" s="277"/>
      <c r="D66" s="278"/>
      <c r="E66" s="251"/>
      <c r="F66" s="252"/>
      <c r="G66" s="253"/>
      <c r="H66" s="572" t="s">
        <v>14</v>
      </c>
      <c r="I66" s="568"/>
      <c r="J66" s="224">
        <f>SUM(J62:J65)</f>
        <v>0</v>
      </c>
      <c r="K66" s="97"/>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row>
    <row r="67" spans="1:111" ht="35.1" customHeight="1">
      <c r="A67" s="225"/>
      <c r="B67" s="225"/>
      <c r="C67" s="226" t="s">
        <v>428</v>
      </c>
      <c r="D67" s="279" t="s">
        <v>269</v>
      </c>
      <c r="E67" s="225"/>
      <c r="F67" s="393"/>
      <c r="G67" s="280"/>
      <c r="H67" s="264"/>
      <c r="I67" s="265"/>
      <c r="J67" s="263"/>
      <c r="K67" s="97"/>
    </row>
    <row r="68" spans="1:111" s="82" customFormat="1" ht="29.25" customHeight="1">
      <c r="A68" s="300"/>
      <c r="B68" s="300"/>
      <c r="C68" s="212" t="s">
        <v>429</v>
      </c>
      <c r="D68" s="213" t="s">
        <v>289</v>
      </c>
      <c r="E68" s="300"/>
      <c r="F68" s="261"/>
      <c r="G68" s="371"/>
      <c r="H68" s="261"/>
      <c r="I68" s="372"/>
      <c r="J68" s="371"/>
      <c r="K68" s="177"/>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row>
    <row r="69" spans="1:111" s="178" customFormat="1" ht="34.5" customHeight="1">
      <c r="A69" s="202" t="str">
        <f>COMPOSIÇÃO!B45</f>
        <v>PS - 003</v>
      </c>
      <c r="B69" s="202" t="s">
        <v>222</v>
      </c>
      <c r="C69" s="234" t="s">
        <v>430</v>
      </c>
      <c r="D69" s="260" t="str">
        <f>COMPOSIÇÃO!A66</f>
        <v>PORTÃO DE FERRO EM CHAPA GALVANIZADA PLANA 14 GSG  E  DE FERRO COM VARA 1/2", COM REQUADRO</v>
      </c>
      <c r="E69" s="209" t="s">
        <v>109</v>
      </c>
      <c r="F69" s="204">
        <v>16</v>
      </c>
      <c r="G69" s="236">
        <f t="shared" ref="G69:G75" si="20">$J$4</f>
        <v>0.24940000000000001</v>
      </c>
      <c r="H69" s="536"/>
      <c r="I69" s="237">
        <f>H69*(1+G69)</f>
        <v>0</v>
      </c>
      <c r="J69" s="204">
        <f>F69*I69</f>
        <v>0</v>
      </c>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c r="AW69" s="177"/>
      <c r="AX69" s="177"/>
      <c r="AY69" s="177"/>
      <c r="AZ69" s="177"/>
      <c r="BA69" s="177"/>
      <c r="BB69" s="177"/>
      <c r="BC69" s="177"/>
      <c r="BD69" s="177"/>
      <c r="BE69" s="177"/>
      <c r="BF69" s="177"/>
      <c r="BG69" s="177"/>
      <c r="BH69" s="177"/>
      <c r="BI69" s="177"/>
      <c r="BJ69" s="177"/>
      <c r="BK69" s="177"/>
      <c r="BL69" s="177"/>
      <c r="BM69" s="177"/>
      <c r="BN69" s="177"/>
      <c r="BO69" s="177"/>
      <c r="BP69" s="177"/>
      <c r="BQ69" s="177"/>
      <c r="BR69" s="177"/>
      <c r="BS69" s="177"/>
      <c r="BT69" s="177"/>
      <c r="BU69" s="177"/>
      <c r="BV69" s="177"/>
      <c r="BW69" s="177"/>
      <c r="BX69" s="177"/>
      <c r="BY69" s="177"/>
      <c r="BZ69" s="177"/>
      <c r="CA69" s="177"/>
      <c r="CB69" s="177"/>
      <c r="CC69" s="177"/>
      <c r="CD69" s="177"/>
      <c r="CE69" s="177"/>
      <c r="CF69" s="177"/>
      <c r="CG69" s="177"/>
      <c r="CH69" s="177"/>
      <c r="CI69" s="177"/>
      <c r="CJ69" s="177"/>
      <c r="CK69" s="177"/>
      <c r="CL69" s="177"/>
      <c r="CM69" s="177"/>
      <c r="CN69" s="177"/>
      <c r="CO69" s="177"/>
      <c r="CP69" s="177"/>
      <c r="CQ69" s="177"/>
      <c r="CR69" s="177"/>
      <c r="CS69" s="177"/>
      <c r="CT69" s="177"/>
      <c r="CU69" s="177"/>
      <c r="CV69" s="177"/>
      <c r="CW69" s="177"/>
      <c r="CX69" s="177"/>
      <c r="CY69" s="177"/>
      <c r="CZ69" s="177"/>
      <c r="DA69" s="177"/>
      <c r="DB69" s="177"/>
      <c r="DC69" s="177"/>
      <c r="DD69" s="177"/>
      <c r="DE69" s="177"/>
      <c r="DF69" s="177"/>
      <c r="DG69" s="177"/>
    </row>
    <row r="70" spans="1:111" s="50" customFormat="1" ht="30.75" customHeight="1">
      <c r="A70" s="267"/>
      <c r="B70" s="267"/>
      <c r="C70" s="212" t="s">
        <v>431</v>
      </c>
      <c r="D70" s="213" t="s">
        <v>305</v>
      </c>
      <c r="E70" s="211"/>
      <c r="F70" s="261"/>
      <c r="G70" s="370"/>
      <c r="H70" s="370"/>
      <c r="I70" s="272"/>
      <c r="J70" s="272"/>
      <c r="K70" s="177"/>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row>
    <row r="71" spans="1:111" s="50" customFormat="1" ht="34.5" customHeight="1">
      <c r="A71" s="202" t="str">
        <f>COMPOSIÇÃO!B45</f>
        <v>PS - 003</v>
      </c>
      <c r="B71" s="202" t="s">
        <v>222</v>
      </c>
      <c r="C71" s="234" t="s">
        <v>432</v>
      </c>
      <c r="D71" s="260" t="str">
        <f>COMPOSIÇÃO!A66</f>
        <v>PORTÃO DE FERRO EM CHAPA GALVANIZADA PLANA 14 GSG  E  DE FERRO COM VARA 1/2", COM REQUADRO</v>
      </c>
      <c r="E71" s="209" t="s">
        <v>109</v>
      </c>
      <c r="F71" s="204">
        <v>13</v>
      </c>
      <c r="G71" s="236">
        <f t="shared" si="20"/>
        <v>0.24940000000000001</v>
      </c>
      <c r="H71" s="536"/>
      <c r="I71" s="237">
        <f t="shared" ref="I71:I75" si="21">H71*(1+G71)</f>
        <v>0</v>
      </c>
      <c r="J71" s="204">
        <f t="shared" ref="J71:J72" si="22">F71*I71</f>
        <v>0</v>
      </c>
      <c r="K71" s="177"/>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row>
    <row r="72" spans="1:111" s="50" customFormat="1" ht="34.5" customHeight="1">
      <c r="A72" s="202" t="str">
        <f>COMPOSIÇÃO!B101</f>
        <v>PS - 005</v>
      </c>
      <c r="B72" s="202" t="s">
        <v>222</v>
      </c>
      <c r="C72" s="234" t="s">
        <v>433</v>
      </c>
      <c r="D72" s="260" t="str">
        <f>COMPOSIÇÃO!A102</f>
        <v>REMOÇÃO DE PORTÃO, DE FORMA MANUAL, SEM REAPROVEITAMENTO. AF_12/2017</v>
      </c>
      <c r="E72" s="209" t="s">
        <v>72</v>
      </c>
      <c r="F72" s="204">
        <v>19.89</v>
      </c>
      <c r="G72" s="236">
        <f t="shared" si="20"/>
        <v>0.24940000000000001</v>
      </c>
      <c r="H72" s="536"/>
      <c r="I72" s="237">
        <f t="shared" si="21"/>
        <v>0</v>
      </c>
      <c r="J72" s="204">
        <f t="shared" si="22"/>
        <v>0</v>
      </c>
      <c r="K72" s="177"/>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row>
    <row r="73" spans="1:111" s="50" customFormat="1" ht="30.75" customHeight="1">
      <c r="A73" s="267"/>
      <c r="B73" s="267"/>
      <c r="C73" s="212" t="s">
        <v>434</v>
      </c>
      <c r="D73" s="369" t="s">
        <v>68</v>
      </c>
      <c r="E73" s="211"/>
      <c r="F73" s="261"/>
      <c r="G73" s="370"/>
      <c r="H73" s="370"/>
      <c r="I73" s="272"/>
      <c r="J73" s="261"/>
      <c r="K73" s="177"/>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row>
    <row r="74" spans="1:111" s="178" customFormat="1" ht="52.5" customHeight="1">
      <c r="A74" s="202">
        <v>94807</v>
      </c>
      <c r="B74" s="202" t="s">
        <v>288</v>
      </c>
      <c r="C74" s="234" t="s">
        <v>435</v>
      </c>
      <c r="D74" s="188" t="s">
        <v>304</v>
      </c>
      <c r="E74" s="209" t="s">
        <v>109</v>
      </c>
      <c r="F74" s="204">
        <v>1</v>
      </c>
      <c r="G74" s="205">
        <f t="shared" si="20"/>
        <v>0.24940000000000001</v>
      </c>
      <c r="H74" s="537"/>
      <c r="I74" s="237">
        <f t="shared" si="21"/>
        <v>0</v>
      </c>
      <c r="J74" s="204">
        <f t="shared" ref="J74:J75" si="23">F74*I74</f>
        <v>0</v>
      </c>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7"/>
      <c r="BS74" s="177"/>
      <c r="BT74" s="177"/>
      <c r="BU74" s="177"/>
      <c r="BV74" s="177"/>
      <c r="BW74" s="177"/>
      <c r="BX74" s="177"/>
      <c r="BY74" s="177"/>
      <c r="BZ74" s="177"/>
      <c r="CA74" s="177"/>
      <c r="CB74" s="177"/>
      <c r="CC74" s="177"/>
      <c r="CD74" s="177"/>
      <c r="CE74" s="177"/>
      <c r="CF74" s="177"/>
      <c r="CG74" s="177"/>
      <c r="CH74" s="177"/>
      <c r="CI74" s="177"/>
      <c r="CJ74" s="177"/>
      <c r="CK74" s="177"/>
      <c r="CL74" s="177"/>
      <c r="CM74" s="177"/>
      <c r="CN74" s="177"/>
      <c r="CO74" s="177"/>
      <c r="CP74" s="177"/>
      <c r="CQ74" s="177"/>
      <c r="CR74" s="177"/>
      <c r="CS74" s="177"/>
      <c r="CT74" s="177"/>
      <c r="CU74" s="177"/>
      <c r="CV74" s="177"/>
      <c r="CW74" s="177"/>
      <c r="CX74" s="177"/>
      <c r="CY74" s="177"/>
      <c r="CZ74" s="177"/>
      <c r="DA74" s="177"/>
      <c r="DB74" s="177"/>
      <c r="DC74" s="177"/>
      <c r="DD74" s="177"/>
      <c r="DE74" s="177"/>
      <c r="DF74" s="177"/>
      <c r="DG74" s="177"/>
    </row>
    <row r="75" spans="1:111" s="178" customFormat="1" ht="52.5" customHeight="1">
      <c r="A75" s="202">
        <v>97644</v>
      </c>
      <c r="B75" s="202" t="s">
        <v>288</v>
      </c>
      <c r="C75" s="234" t="s">
        <v>436</v>
      </c>
      <c r="D75" s="273" t="s">
        <v>287</v>
      </c>
      <c r="E75" s="209" t="s">
        <v>72</v>
      </c>
      <c r="F75" s="204">
        <v>1.83</v>
      </c>
      <c r="G75" s="205">
        <f t="shared" si="20"/>
        <v>0.24940000000000001</v>
      </c>
      <c r="H75" s="537"/>
      <c r="I75" s="237">
        <f t="shared" si="21"/>
        <v>0</v>
      </c>
      <c r="J75" s="204">
        <f t="shared" si="23"/>
        <v>0</v>
      </c>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7"/>
      <c r="BK75" s="177"/>
      <c r="BL75" s="177"/>
      <c r="BM75" s="177"/>
      <c r="BN75" s="177"/>
      <c r="BO75" s="177"/>
      <c r="BP75" s="177"/>
      <c r="BQ75" s="177"/>
      <c r="BR75" s="177"/>
      <c r="BS75" s="177"/>
      <c r="BT75" s="177"/>
      <c r="BU75" s="177"/>
      <c r="BV75" s="177"/>
      <c r="BW75" s="177"/>
      <c r="BX75" s="177"/>
      <c r="BY75" s="177"/>
      <c r="BZ75" s="177"/>
      <c r="CA75" s="177"/>
      <c r="CB75" s="177"/>
      <c r="CC75" s="177"/>
      <c r="CD75" s="177"/>
      <c r="CE75" s="177"/>
      <c r="CF75" s="177"/>
      <c r="CG75" s="177"/>
      <c r="CH75" s="177"/>
      <c r="CI75" s="177"/>
      <c r="CJ75" s="177"/>
      <c r="CK75" s="177"/>
      <c r="CL75" s="177"/>
      <c r="CM75" s="177"/>
      <c r="CN75" s="177"/>
      <c r="CO75" s="177"/>
      <c r="CP75" s="177"/>
      <c r="CQ75" s="177"/>
      <c r="CR75" s="177"/>
      <c r="CS75" s="177"/>
      <c r="CT75" s="177"/>
      <c r="CU75" s="177"/>
      <c r="CV75" s="177"/>
      <c r="CW75" s="177"/>
      <c r="CX75" s="177"/>
      <c r="CY75" s="177"/>
      <c r="CZ75" s="177"/>
      <c r="DA75" s="177"/>
      <c r="DB75" s="177"/>
      <c r="DC75" s="177"/>
      <c r="DD75" s="177"/>
      <c r="DE75" s="177"/>
      <c r="DF75" s="177"/>
      <c r="DG75" s="177"/>
    </row>
    <row r="76" spans="1:111" ht="35.1" customHeight="1">
      <c r="A76" s="603"/>
      <c r="B76" s="603"/>
      <c r="C76" s="603"/>
      <c r="D76" s="603"/>
      <c r="E76" s="603"/>
      <c r="F76" s="603"/>
      <c r="G76" s="603"/>
      <c r="H76" s="568" t="s">
        <v>14</v>
      </c>
      <c r="I76" s="568"/>
      <c r="J76" s="224">
        <f>SUM(J69:J75)</f>
        <v>0</v>
      </c>
      <c r="K76" s="97"/>
    </row>
    <row r="77" spans="1:111" ht="35.1" customHeight="1">
      <c r="A77" s="242"/>
      <c r="B77" s="242"/>
      <c r="C77" s="196" t="s">
        <v>54</v>
      </c>
      <c r="D77" s="197" t="s">
        <v>130</v>
      </c>
      <c r="E77" s="242"/>
      <c r="F77" s="264"/>
      <c r="G77" s="263"/>
      <c r="H77" s="264"/>
      <c r="I77" s="265"/>
      <c r="J77" s="263"/>
      <c r="K77" s="97"/>
    </row>
    <row r="78" spans="1:111" s="84" customFormat="1" ht="33.75" customHeight="1">
      <c r="A78" s="384"/>
      <c r="B78" s="384"/>
      <c r="C78" s="212" t="s">
        <v>55</v>
      </c>
      <c r="D78" s="213" t="s">
        <v>101</v>
      </c>
      <c r="E78" s="384"/>
      <c r="F78" s="385"/>
      <c r="G78" s="385"/>
      <c r="H78" s="385"/>
      <c r="I78" s="386"/>
      <c r="J78" s="385"/>
      <c r="K78" s="177"/>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row>
    <row r="79" spans="1:111" s="84" customFormat="1" ht="50.25" customHeight="1">
      <c r="A79" s="209">
        <v>95240</v>
      </c>
      <c r="B79" s="209" t="s">
        <v>13</v>
      </c>
      <c r="C79" s="234" t="s">
        <v>17</v>
      </c>
      <c r="D79" s="208" t="s">
        <v>256</v>
      </c>
      <c r="E79" s="202" t="s">
        <v>72</v>
      </c>
      <c r="F79" s="204">
        <f>'MEMÓRIA DE CÁLCULO '!C44</f>
        <v>111.68</v>
      </c>
      <c r="G79" s="205">
        <f t="shared" ref="G79:G80" si="24">$J$4</f>
        <v>0.24940000000000001</v>
      </c>
      <c r="H79" s="536"/>
      <c r="I79" s="237">
        <f>H79*(1+G79)</f>
        <v>0</v>
      </c>
      <c r="J79" s="204">
        <f>F79*I79</f>
        <v>0</v>
      </c>
      <c r="K79" s="177"/>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row>
    <row r="80" spans="1:111" s="84" customFormat="1" ht="54.75" customHeight="1">
      <c r="A80" s="209">
        <v>87630</v>
      </c>
      <c r="B80" s="209" t="s">
        <v>13</v>
      </c>
      <c r="C80" s="234" t="s">
        <v>141</v>
      </c>
      <c r="D80" s="260" t="s">
        <v>291</v>
      </c>
      <c r="E80" s="209" t="s">
        <v>72</v>
      </c>
      <c r="F80" s="204">
        <f>'MEMÓRIA DE CÁLCULO '!C44</f>
        <v>111.68</v>
      </c>
      <c r="G80" s="205">
        <f t="shared" si="24"/>
        <v>0.24940000000000001</v>
      </c>
      <c r="H80" s="536"/>
      <c r="I80" s="237">
        <f>H80*(1+G80)</f>
        <v>0</v>
      </c>
      <c r="J80" s="204">
        <f>F80*I80</f>
        <v>0</v>
      </c>
      <c r="K80" s="177"/>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row>
    <row r="81" spans="1:111" s="84" customFormat="1" ht="45" customHeight="1">
      <c r="A81" s="573"/>
      <c r="B81" s="574"/>
      <c r="C81" s="574"/>
      <c r="D81" s="574"/>
      <c r="E81" s="574"/>
      <c r="F81" s="574"/>
      <c r="G81" s="575"/>
      <c r="H81" s="568" t="s">
        <v>14</v>
      </c>
      <c r="I81" s="568"/>
      <c r="J81" s="224">
        <f>SUM(J79:J80)</f>
        <v>0</v>
      </c>
      <c r="K81" s="177"/>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row>
    <row r="82" spans="1:111" customFormat="1" ht="40.5" customHeight="1">
      <c r="A82" s="225"/>
      <c r="B82" s="225"/>
      <c r="C82" s="226" t="s">
        <v>123</v>
      </c>
      <c r="D82" s="279" t="s">
        <v>292</v>
      </c>
      <c r="E82" s="225"/>
      <c r="F82" s="393"/>
      <c r="G82" s="281"/>
      <c r="H82" s="264"/>
      <c r="I82" s="265"/>
      <c r="J82" s="263"/>
      <c r="K82" s="100"/>
    </row>
    <row r="83" spans="1:111" customFormat="1" ht="37.5" customHeight="1">
      <c r="A83" s="300"/>
      <c r="B83" s="300"/>
      <c r="C83" s="212" t="s">
        <v>56</v>
      </c>
      <c r="D83" s="213" t="s">
        <v>293</v>
      </c>
      <c r="E83" s="300"/>
      <c r="F83" s="261"/>
      <c r="G83" s="271"/>
      <c r="H83" s="261"/>
      <c r="I83" s="372"/>
      <c r="J83" s="371"/>
      <c r="K83" s="100"/>
    </row>
    <row r="84" spans="1:111" customFormat="1" ht="35.1" customHeight="1">
      <c r="A84" s="202">
        <v>88485</v>
      </c>
      <c r="B84" s="202" t="s">
        <v>288</v>
      </c>
      <c r="C84" s="203" t="s">
        <v>124</v>
      </c>
      <c r="D84" s="260" t="s">
        <v>294</v>
      </c>
      <c r="E84" s="202" t="s">
        <v>72</v>
      </c>
      <c r="F84" s="206">
        <f>'MEMÓRIA DE CÁLCULO '!D23</f>
        <v>302.24</v>
      </c>
      <c r="G84" s="205">
        <f t="shared" ref="G84:G93" si="25">$J$4</f>
        <v>0.24940000000000001</v>
      </c>
      <c r="H84" s="537"/>
      <c r="I84" s="237">
        <f>H84*(1+G84)</f>
        <v>0</v>
      </c>
      <c r="J84" s="204">
        <f>F84*I84</f>
        <v>0</v>
      </c>
      <c r="K84" s="100"/>
    </row>
    <row r="85" spans="1:111" customFormat="1" ht="34.5" customHeight="1">
      <c r="A85" s="411">
        <v>88489</v>
      </c>
      <c r="B85" s="411" t="s">
        <v>288</v>
      </c>
      <c r="C85" s="203" t="s">
        <v>477</v>
      </c>
      <c r="D85" s="412" t="s">
        <v>296</v>
      </c>
      <c r="E85" s="411" t="s">
        <v>72</v>
      </c>
      <c r="F85" s="206">
        <f>'MEMÓRIA DE CÁLCULO '!D23</f>
        <v>302.24</v>
      </c>
      <c r="G85" s="218">
        <f t="shared" si="25"/>
        <v>0.24940000000000001</v>
      </c>
      <c r="H85" s="539"/>
      <c r="I85" s="237">
        <f>H85*(1+G85)</f>
        <v>0</v>
      </c>
      <c r="J85" s="204">
        <f>F85*I85</f>
        <v>0</v>
      </c>
      <c r="K85" s="100"/>
    </row>
    <row r="86" spans="1:111" s="165" customFormat="1" ht="34.5" customHeight="1">
      <c r="A86" s="376"/>
      <c r="B86" s="377"/>
      <c r="C86" s="460" t="s">
        <v>437</v>
      </c>
      <c r="D86" s="378" t="s">
        <v>297</v>
      </c>
      <c r="E86" s="379"/>
      <c r="F86" s="380"/>
      <c r="G86" s="381"/>
      <c r="H86" s="380"/>
      <c r="I86" s="382"/>
      <c r="J86" s="383"/>
      <c r="K86" s="100"/>
    </row>
    <row r="87" spans="1:111" s="165" customFormat="1" ht="34.5" customHeight="1">
      <c r="A87" s="248">
        <v>88411</v>
      </c>
      <c r="B87" s="248" t="s">
        <v>288</v>
      </c>
      <c r="C87" s="461" t="s">
        <v>438</v>
      </c>
      <c r="D87" s="405" t="s">
        <v>298</v>
      </c>
      <c r="E87" s="248" t="s">
        <v>72</v>
      </c>
      <c r="F87" s="406">
        <f>'MEMÓRIA DE CÁLCULO '!C23</f>
        <v>382.88</v>
      </c>
      <c r="G87" s="407">
        <f t="shared" si="25"/>
        <v>0.24940000000000001</v>
      </c>
      <c r="H87" s="538"/>
      <c r="I87" s="408">
        <f t="shared" ref="I87:I88" si="26">H87*(1+G87)</f>
        <v>0</v>
      </c>
      <c r="J87" s="409">
        <f t="shared" ref="J87:J88" si="27">F87*I87</f>
        <v>0</v>
      </c>
      <c r="K87" s="100"/>
    </row>
    <row r="88" spans="1:111" s="165" customFormat="1" ht="34.5" customHeight="1">
      <c r="A88" s="209">
        <v>88487</v>
      </c>
      <c r="B88" s="202" t="s">
        <v>288</v>
      </c>
      <c r="C88" s="461" t="s">
        <v>478</v>
      </c>
      <c r="D88" s="410" t="s">
        <v>299</v>
      </c>
      <c r="E88" s="202" t="s">
        <v>72</v>
      </c>
      <c r="F88" s="406">
        <f>'MEMÓRIA DE CÁLCULO '!C23</f>
        <v>382.88</v>
      </c>
      <c r="G88" s="205">
        <f t="shared" si="25"/>
        <v>0.24940000000000001</v>
      </c>
      <c r="H88" s="540"/>
      <c r="I88" s="408">
        <f t="shared" si="26"/>
        <v>0</v>
      </c>
      <c r="J88" s="409">
        <f t="shared" si="27"/>
        <v>0</v>
      </c>
      <c r="K88" s="100"/>
    </row>
    <row r="89" spans="1:111" customFormat="1" ht="35.1" customHeight="1">
      <c r="A89" s="604"/>
      <c r="B89" s="605"/>
      <c r="C89" s="605"/>
      <c r="D89" s="605"/>
      <c r="E89" s="605"/>
      <c r="F89" s="605"/>
      <c r="G89" s="606"/>
      <c r="H89" s="579" t="s">
        <v>14</v>
      </c>
      <c r="I89" s="572"/>
      <c r="J89" s="224">
        <f>SUM(J84:J88)</f>
        <v>0</v>
      </c>
      <c r="K89" s="100"/>
    </row>
    <row r="90" spans="1:111" customFormat="1" ht="35.1" customHeight="1">
      <c r="A90" s="282"/>
      <c r="B90" s="282"/>
      <c r="C90" s="283" t="s">
        <v>86</v>
      </c>
      <c r="D90" s="284" t="s">
        <v>463</v>
      </c>
      <c r="E90" s="282"/>
      <c r="F90" s="394"/>
      <c r="G90" s="281"/>
      <c r="H90" s="285"/>
      <c r="I90" s="286"/>
      <c r="J90" s="287"/>
      <c r="K90" s="100"/>
    </row>
    <row r="91" spans="1:111" s="302" customFormat="1" ht="35.1" customHeight="1">
      <c r="A91" s="400"/>
      <c r="B91" s="400"/>
      <c r="C91" s="401" t="s">
        <v>120</v>
      </c>
      <c r="D91" s="402" t="s">
        <v>451</v>
      </c>
      <c r="E91" s="400"/>
      <c r="F91" s="403"/>
      <c r="G91" s="404"/>
      <c r="H91" s="261"/>
      <c r="I91" s="372"/>
      <c r="J91" s="371"/>
      <c r="K91" s="100"/>
    </row>
    <row r="92" spans="1:111" customFormat="1" ht="60.75" customHeight="1">
      <c r="A92" s="202" t="str">
        <f>COMPOSIÇÃO!B113</f>
        <v>PS - 006</v>
      </c>
      <c r="B92" s="202" t="s">
        <v>347</v>
      </c>
      <c r="C92" s="203" t="s">
        <v>121</v>
      </c>
      <c r="D92" s="260" t="str">
        <f>COMPOSIÇÃO!A114</f>
        <v>TELA DE ARAME GALVANIZADA QUADRANGULAR / LOSANGULAR, FIO 2,11 MM (14 BWG), MALHA 5 X 5 CM, H = 2 M</v>
      </c>
      <c r="E92" s="202" t="s">
        <v>72</v>
      </c>
      <c r="F92" s="206">
        <f>'MEMÓRIA DE CÁLCULO '!E49</f>
        <v>108.86</v>
      </c>
      <c r="G92" s="205">
        <f t="shared" si="25"/>
        <v>0.24940000000000001</v>
      </c>
      <c r="H92" s="537"/>
      <c r="I92" s="237">
        <f>H92*(1+G92)</f>
        <v>0</v>
      </c>
      <c r="J92" s="204">
        <f t="shared" ref="J92:J93" si="28">F92*I92</f>
        <v>0</v>
      </c>
      <c r="K92" s="100"/>
    </row>
    <row r="93" spans="1:111" s="165" customFormat="1" ht="35.1" customHeight="1">
      <c r="A93" s="209">
        <v>4107</v>
      </c>
      <c r="B93" s="202" t="s">
        <v>13</v>
      </c>
      <c r="C93" s="203" t="s">
        <v>368</v>
      </c>
      <c r="D93" s="208" t="s">
        <v>317</v>
      </c>
      <c r="E93" s="202" t="s">
        <v>109</v>
      </c>
      <c r="F93" s="206">
        <v>16</v>
      </c>
      <c r="G93" s="205">
        <f t="shared" si="25"/>
        <v>0.24940000000000001</v>
      </c>
      <c r="H93" s="246"/>
      <c r="I93" s="237">
        <f>H93*(1+G93)</f>
        <v>0</v>
      </c>
      <c r="J93" s="204">
        <f t="shared" si="28"/>
        <v>0</v>
      </c>
      <c r="K93" s="100"/>
    </row>
    <row r="94" spans="1:111" customFormat="1" ht="46.5" customHeight="1">
      <c r="A94" s="573"/>
      <c r="B94" s="574"/>
      <c r="C94" s="574"/>
      <c r="D94" s="574"/>
      <c r="E94" s="574"/>
      <c r="F94" s="574"/>
      <c r="G94" s="575"/>
      <c r="H94" s="568" t="s">
        <v>14</v>
      </c>
      <c r="I94" s="568"/>
      <c r="J94" s="224">
        <f>SUM(J92:J93)</f>
        <v>0</v>
      </c>
      <c r="K94" s="100"/>
    </row>
    <row r="95" spans="1:111" s="165" customFormat="1" ht="46.5" customHeight="1">
      <c r="A95" s="288"/>
      <c r="B95" s="289"/>
      <c r="C95" s="462" t="s">
        <v>439</v>
      </c>
      <c r="D95" s="290" t="s">
        <v>511</v>
      </c>
      <c r="E95" s="289"/>
      <c r="F95" s="289"/>
      <c r="G95" s="291"/>
      <c r="H95" s="292"/>
      <c r="I95" s="292"/>
      <c r="J95" s="293"/>
      <c r="K95" s="100"/>
    </row>
    <row r="96" spans="1:111" s="165" customFormat="1" ht="46.5" customHeight="1">
      <c r="A96" s="179">
        <v>86916</v>
      </c>
      <c r="B96" s="179" t="s">
        <v>13</v>
      </c>
      <c r="C96" s="179" t="s">
        <v>479</v>
      </c>
      <c r="D96" s="502" t="s">
        <v>352</v>
      </c>
      <c r="E96" s="179" t="s">
        <v>109</v>
      </c>
      <c r="F96" s="179">
        <v>8</v>
      </c>
      <c r="G96" s="205">
        <f t="shared" ref="G96:G107" si="29">$J$4</f>
        <v>0.24940000000000001</v>
      </c>
      <c r="H96" s="541"/>
      <c r="I96" s="237">
        <f>H96*(1+G96)</f>
        <v>0</v>
      </c>
      <c r="J96" s="204">
        <f t="shared" ref="J96:J107" si="30">F96*I96</f>
        <v>0</v>
      </c>
      <c r="K96" s="100"/>
    </row>
    <row r="97" spans="1:11" s="165" customFormat="1" ht="46.5" customHeight="1">
      <c r="A97" s="179" t="str">
        <f>COMPOSIÇÃO!B128</f>
        <v>PS - 007</v>
      </c>
      <c r="B97" s="179" t="s">
        <v>222</v>
      </c>
      <c r="C97" s="179" t="s">
        <v>480</v>
      </c>
      <c r="D97" s="502" t="str">
        <f>COMPOSIÇÃO!A129</f>
        <v>CRUZETA, DN 25MM, INSTALADO EM PRUMADA DE ÁGUA - FORNECIMENTO E INSTALAÇÃO. AF_12/2014</v>
      </c>
      <c r="E97" s="179" t="s">
        <v>109</v>
      </c>
      <c r="F97" s="179">
        <v>1</v>
      </c>
      <c r="G97" s="205">
        <f t="shared" si="29"/>
        <v>0.24940000000000001</v>
      </c>
      <c r="H97" s="541"/>
      <c r="I97" s="237">
        <f t="shared" ref="I97:I107" si="31">H97*(1+G97)</f>
        <v>0</v>
      </c>
      <c r="J97" s="204">
        <f t="shared" si="30"/>
        <v>0</v>
      </c>
      <c r="K97" s="100"/>
    </row>
    <row r="98" spans="1:11" s="302" customFormat="1" ht="46.5" customHeight="1">
      <c r="A98" s="179">
        <v>96691</v>
      </c>
      <c r="B98" s="179" t="s">
        <v>13</v>
      </c>
      <c r="C98" s="179" t="s">
        <v>481</v>
      </c>
      <c r="D98" s="502" t="s">
        <v>359</v>
      </c>
      <c r="E98" s="179" t="s">
        <v>109</v>
      </c>
      <c r="F98" s="179">
        <v>1</v>
      </c>
      <c r="G98" s="205">
        <f t="shared" si="29"/>
        <v>0.24940000000000001</v>
      </c>
      <c r="H98" s="541"/>
      <c r="I98" s="237">
        <f t="shared" si="31"/>
        <v>0</v>
      </c>
      <c r="J98" s="204">
        <f t="shared" si="30"/>
        <v>0</v>
      </c>
      <c r="K98" s="100"/>
    </row>
    <row r="99" spans="1:11" s="302" customFormat="1" ht="46.5" customHeight="1">
      <c r="A99" s="179">
        <v>89481</v>
      </c>
      <c r="B99" s="179" t="s">
        <v>13</v>
      </c>
      <c r="C99" s="179" t="s">
        <v>482</v>
      </c>
      <c r="D99" s="502" t="s">
        <v>362</v>
      </c>
      <c r="E99" s="179" t="s">
        <v>109</v>
      </c>
      <c r="F99" s="179">
        <v>10</v>
      </c>
      <c r="G99" s="205">
        <f t="shared" si="29"/>
        <v>0.24940000000000001</v>
      </c>
      <c r="H99" s="541"/>
      <c r="I99" s="237">
        <f t="shared" si="31"/>
        <v>0</v>
      </c>
      <c r="J99" s="204">
        <f t="shared" si="30"/>
        <v>0</v>
      </c>
      <c r="K99" s="100"/>
    </row>
    <row r="100" spans="1:11" s="302" customFormat="1" ht="46.5" customHeight="1">
      <c r="A100" s="179">
        <v>89501</v>
      </c>
      <c r="B100" s="179" t="s">
        <v>13</v>
      </c>
      <c r="C100" s="179" t="s">
        <v>483</v>
      </c>
      <c r="D100" s="502" t="s">
        <v>361</v>
      </c>
      <c r="E100" s="179" t="s">
        <v>109</v>
      </c>
      <c r="F100" s="179">
        <v>3</v>
      </c>
      <c r="G100" s="205">
        <f t="shared" si="29"/>
        <v>0.24940000000000001</v>
      </c>
      <c r="H100" s="541"/>
      <c r="I100" s="237">
        <f t="shared" si="31"/>
        <v>0</v>
      </c>
      <c r="J100" s="204">
        <f t="shared" si="30"/>
        <v>0</v>
      </c>
      <c r="K100" s="100"/>
    </row>
    <row r="101" spans="1:11" s="302" customFormat="1" ht="30.75" customHeight="1">
      <c r="A101" s="179" t="str">
        <f>COMPOSIÇÃO!B256</f>
        <v>PS- 013</v>
      </c>
      <c r="B101" s="179" t="s">
        <v>13</v>
      </c>
      <c r="C101" s="179" t="s">
        <v>484</v>
      </c>
      <c r="D101" s="502" t="s">
        <v>469</v>
      </c>
      <c r="E101" s="179" t="s">
        <v>109</v>
      </c>
      <c r="F101" s="179">
        <v>1</v>
      </c>
      <c r="G101" s="205">
        <f t="shared" si="29"/>
        <v>0.24940000000000001</v>
      </c>
      <c r="H101" s="541"/>
      <c r="I101" s="237">
        <f t="shared" si="31"/>
        <v>0</v>
      </c>
      <c r="J101" s="204">
        <f t="shared" si="30"/>
        <v>0</v>
      </c>
      <c r="K101" s="100"/>
    </row>
    <row r="102" spans="1:11" s="302" customFormat="1" ht="46.5" customHeight="1">
      <c r="A102" s="179">
        <v>89446</v>
      </c>
      <c r="B102" s="179" t="s">
        <v>13</v>
      </c>
      <c r="C102" s="179" t="s">
        <v>485</v>
      </c>
      <c r="D102" s="502" t="s">
        <v>364</v>
      </c>
      <c r="E102" s="179" t="s">
        <v>70</v>
      </c>
      <c r="F102" s="179">
        <v>49.18</v>
      </c>
      <c r="G102" s="205">
        <f t="shared" si="29"/>
        <v>0.24940000000000001</v>
      </c>
      <c r="H102" s="541"/>
      <c r="I102" s="237">
        <f t="shared" si="31"/>
        <v>0</v>
      </c>
      <c r="J102" s="204">
        <f t="shared" si="30"/>
        <v>0</v>
      </c>
      <c r="K102" s="100"/>
    </row>
    <row r="103" spans="1:11" s="302" customFormat="1" ht="46.5" customHeight="1">
      <c r="A103" s="179">
        <v>89449</v>
      </c>
      <c r="B103" s="179" t="s">
        <v>13</v>
      </c>
      <c r="C103" s="179" t="s">
        <v>486</v>
      </c>
      <c r="D103" s="502" t="s">
        <v>363</v>
      </c>
      <c r="E103" s="179" t="s">
        <v>70</v>
      </c>
      <c r="F103" s="179">
        <v>117.35</v>
      </c>
      <c r="G103" s="205">
        <f t="shared" si="29"/>
        <v>0.24940000000000001</v>
      </c>
      <c r="H103" s="541"/>
      <c r="I103" s="237">
        <f t="shared" si="31"/>
        <v>0</v>
      </c>
      <c r="J103" s="204">
        <f t="shared" si="30"/>
        <v>0</v>
      </c>
      <c r="K103" s="100"/>
    </row>
    <row r="104" spans="1:11" s="302" customFormat="1" ht="46.5" customHeight="1">
      <c r="A104" s="179">
        <v>89627</v>
      </c>
      <c r="B104" s="179" t="s">
        <v>13</v>
      </c>
      <c r="C104" s="179" t="s">
        <v>487</v>
      </c>
      <c r="D104" s="502" t="s">
        <v>365</v>
      </c>
      <c r="E104" s="179" t="s">
        <v>109</v>
      </c>
      <c r="F104" s="179">
        <v>3</v>
      </c>
      <c r="G104" s="205">
        <f t="shared" si="29"/>
        <v>0.24940000000000001</v>
      </c>
      <c r="H104" s="541"/>
      <c r="I104" s="237">
        <f t="shared" si="31"/>
        <v>0</v>
      </c>
      <c r="J104" s="204">
        <f t="shared" si="30"/>
        <v>0</v>
      </c>
      <c r="K104" s="100"/>
    </row>
    <row r="105" spans="1:11" s="302" customFormat="1" ht="66.75" customHeight="1">
      <c r="A105" s="179">
        <v>89422</v>
      </c>
      <c r="B105" s="179" t="s">
        <v>13</v>
      </c>
      <c r="C105" s="179" t="s">
        <v>488</v>
      </c>
      <c r="D105" s="502" t="s">
        <v>366</v>
      </c>
      <c r="E105" s="179" t="s">
        <v>109</v>
      </c>
      <c r="F105" s="179">
        <v>2</v>
      </c>
      <c r="G105" s="205">
        <f t="shared" si="29"/>
        <v>0.24940000000000001</v>
      </c>
      <c r="H105" s="541"/>
      <c r="I105" s="237">
        <f t="shared" si="31"/>
        <v>0</v>
      </c>
      <c r="J105" s="204">
        <f t="shared" si="30"/>
        <v>0</v>
      </c>
      <c r="K105" s="100"/>
    </row>
    <row r="106" spans="1:11" s="302" customFormat="1" ht="46.5" customHeight="1">
      <c r="A106" s="179">
        <v>89366</v>
      </c>
      <c r="B106" s="179" t="s">
        <v>13</v>
      </c>
      <c r="C106" s="179" t="s">
        <v>489</v>
      </c>
      <c r="D106" s="502" t="s">
        <v>360</v>
      </c>
      <c r="E106" s="179" t="s">
        <v>109</v>
      </c>
      <c r="F106" s="179">
        <v>8</v>
      </c>
      <c r="G106" s="205">
        <f t="shared" si="29"/>
        <v>0.24940000000000001</v>
      </c>
      <c r="H106" s="541"/>
      <c r="I106" s="237">
        <f t="shared" si="31"/>
        <v>0</v>
      </c>
      <c r="J106" s="204">
        <f t="shared" si="30"/>
        <v>0</v>
      </c>
      <c r="K106" s="100"/>
    </row>
    <row r="107" spans="1:11" s="302" customFormat="1" ht="46.5" customHeight="1">
      <c r="A107" s="179">
        <v>89971</v>
      </c>
      <c r="B107" s="179" t="s">
        <v>13</v>
      </c>
      <c r="C107" s="179" t="s">
        <v>490</v>
      </c>
      <c r="D107" s="502" t="s">
        <v>367</v>
      </c>
      <c r="E107" s="179" t="s">
        <v>109</v>
      </c>
      <c r="F107" s="179">
        <v>1</v>
      </c>
      <c r="G107" s="205">
        <f t="shared" si="29"/>
        <v>0.24940000000000001</v>
      </c>
      <c r="H107" s="541"/>
      <c r="I107" s="237">
        <f t="shared" si="31"/>
        <v>0</v>
      </c>
      <c r="J107" s="204">
        <f t="shared" si="30"/>
        <v>0</v>
      </c>
      <c r="K107" s="100"/>
    </row>
    <row r="108" spans="1:11" s="165" customFormat="1" ht="46.5" customHeight="1">
      <c r="A108" s="294"/>
      <c r="B108" s="295"/>
      <c r="C108" s="295"/>
      <c r="D108" s="296"/>
      <c r="E108" s="295"/>
      <c r="F108" s="295"/>
      <c r="G108" s="297"/>
      <c r="H108" s="568" t="s">
        <v>14</v>
      </c>
      <c r="I108" s="568"/>
      <c r="J108" s="224">
        <f>SUM(J96:J107)</f>
        <v>0</v>
      </c>
      <c r="K108" s="100"/>
    </row>
    <row r="109" spans="1:11" s="302" customFormat="1" ht="46.5" customHeight="1">
      <c r="A109" s="288"/>
      <c r="B109" s="289"/>
      <c r="C109" s="462" t="s">
        <v>440</v>
      </c>
      <c r="D109" s="290" t="s">
        <v>462</v>
      </c>
      <c r="E109" s="289"/>
      <c r="F109" s="289"/>
      <c r="G109" s="291"/>
      <c r="H109" s="292"/>
      <c r="I109" s="292"/>
      <c r="J109" s="293"/>
      <c r="K109" s="100" t="s">
        <v>369</v>
      </c>
    </row>
    <row r="110" spans="1:11" s="302" customFormat="1" ht="59.25" customHeight="1">
      <c r="A110" s="202">
        <v>87491</v>
      </c>
      <c r="B110" s="179" t="s">
        <v>13</v>
      </c>
      <c r="C110" s="179" t="s">
        <v>441</v>
      </c>
      <c r="D110" s="260" t="s">
        <v>165</v>
      </c>
      <c r="E110" s="179" t="s">
        <v>72</v>
      </c>
      <c r="F110" s="179">
        <f>'MEMÓRIAL DE CÁLCULO V. E PILAR'!H47</f>
        <v>17.46</v>
      </c>
      <c r="G110" s="205">
        <f t="shared" ref="G110:G123" si="32">$J$4</f>
        <v>0.24940000000000001</v>
      </c>
      <c r="H110" s="537"/>
      <c r="I110" s="237">
        <f>H110*(1+G110)</f>
        <v>0</v>
      </c>
      <c r="J110" s="204">
        <f t="shared" ref="J110:J120" si="33">F110*I110</f>
        <v>0</v>
      </c>
      <c r="K110" s="100"/>
    </row>
    <row r="111" spans="1:11" s="302" customFormat="1" ht="64.5" customHeight="1">
      <c r="A111" s="435"/>
      <c r="B111" s="435"/>
      <c r="C111" s="435" t="s">
        <v>442</v>
      </c>
      <c r="D111" s="269" t="s">
        <v>373</v>
      </c>
      <c r="E111" s="432"/>
      <c r="F111" s="435"/>
      <c r="G111" s="436"/>
      <c r="H111" s="433"/>
      <c r="I111" s="434"/>
      <c r="J111" s="385"/>
      <c r="K111" s="100"/>
    </row>
    <row r="112" spans="1:11" s="302" customFormat="1" ht="60.75" customHeight="1">
      <c r="A112" s="249">
        <v>92775</v>
      </c>
      <c r="B112" s="179" t="s">
        <v>13</v>
      </c>
      <c r="C112" s="92" t="s">
        <v>491</v>
      </c>
      <c r="D112" s="260" t="s">
        <v>315</v>
      </c>
      <c r="E112" s="92" t="s">
        <v>163</v>
      </c>
      <c r="F112" s="437">
        <f>'MEMÓRIAL DE CÁLCULO V. E PILAR'!H43</f>
        <v>53.06</v>
      </c>
      <c r="G112" s="205">
        <f t="shared" si="32"/>
        <v>0.24940000000000001</v>
      </c>
      <c r="H112" s="537"/>
      <c r="I112" s="237">
        <f t="shared" ref="I112:I123" si="34">H112*(1+G112)</f>
        <v>0</v>
      </c>
      <c r="J112" s="204">
        <f t="shared" si="33"/>
        <v>0</v>
      </c>
      <c r="K112" s="100"/>
    </row>
    <row r="113" spans="1:11" s="302" customFormat="1" ht="59.25" customHeight="1">
      <c r="A113" s="202">
        <v>92778</v>
      </c>
      <c r="B113" s="179" t="s">
        <v>13</v>
      </c>
      <c r="C113" s="92" t="s">
        <v>492</v>
      </c>
      <c r="D113" s="260" t="s">
        <v>316</v>
      </c>
      <c r="E113" s="92" t="s">
        <v>163</v>
      </c>
      <c r="F113" s="437">
        <f>'MEMÓRIAL DE CÁLCULO V. E PILAR'!H44</f>
        <v>22.94</v>
      </c>
      <c r="G113" s="205">
        <f t="shared" si="32"/>
        <v>0.24940000000000001</v>
      </c>
      <c r="H113" s="536"/>
      <c r="I113" s="237">
        <f t="shared" si="34"/>
        <v>0</v>
      </c>
      <c r="J113" s="204">
        <f t="shared" si="33"/>
        <v>0</v>
      </c>
      <c r="K113" s="100"/>
    </row>
    <row r="114" spans="1:11" s="302" customFormat="1" ht="65.25" customHeight="1">
      <c r="A114" s="246" t="str">
        <f>COMPOSIÇÃO!B45</f>
        <v>PS - 003</v>
      </c>
      <c r="B114" s="179" t="s">
        <v>222</v>
      </c>
      <c r="C114" s="92" t="s">
        <v>493</v>
      </c>
      <c r="D114" s="260" t="s">
        <v>220</v>
      </c>
      <c r="E114" s="92" t="s">
        <v>71</v>
      </c>
      <c r="F114" s="437">
        <f>'MEMÓRIAL DE CÁLCULO V. E PILAR'!H45</f>
        <v>0.73</v>
      </c>
      <c r="G114" s="205">
        <f t="shared" si="32"/>
        <v>0.24940000000000001</v>
      </c>
      <c r="H114" s="536"/>
      <c r="I114" s="237">
        <f t="shared" si="34"/>
        <v>0</v>
      </c>
      <c r="J114" s="204">
        <f t="shared" si="33"/>
        <v>0</v>
      </c>
      <c r="K114" s="100"/>
    </row>
    <row r="115" spans="1:11" s="302" customFormat="1" ht="39" customHeight="1">
      <c r="A115" s="250">
        <v>92448</v>
      </c>
      <c r="B115" s="179" t="s">
        <v>13</v>
      </c>
      <c r="C115" s="92" t="s">
        <v>494</v>
      </c>
      <c r="D115" s="208" t="s">
        <v>119</v>
      </c>
      <c r="E115" s="92" t="s">
        <v>72</v>
      </c>
      <c r="F115" s="437">
        <f>'MEMÓRIAL DE CÁLCULO V. E PILAR'!H46</f>
        <v>20.83</v>
      </c>
      <c r="G115" s="205">
        <f t="shared" si="32"/>
        <v>0.24940000000000001</v>
      </c>
      <c r="H115" s="537"/>
      <c r="I115" s="237">
        <f t="shared" si="34"/>
        <v>0</v>
      </c>
      <c r="J115" s="204">
        <f t="shared" si="33"/>
        <v>0</v>
      </c>
      <c r="K115" s="100"/>
    </row>
    <row r="116" spans="1:11" s="302" customFormat="1" ht="64.5" customHeight="1">
      <c r="A116" s="431"/>
      <c r="B116" s="435"/>
      <c r="C116" s="432" t="s">
        <v>443</v>
      </c>
      <c r="D116" s="213" t="s">
        <v>374</v>
      </c>
      <c r="E116" s="432"/>
      <c r="F116" s="435"/>
      <c r="G116" s="436"/>
      <c r="H116" s="433"/>
      <c r="I116" s="434"/>
      <c r="J116" s="385"/>
      <c r="K116" s="100"/>
    </row>
    <row r="117" spans="1:11" s="302" customFormat="1" ht="57.75" customHeight="1">
      <c r="A117" s="249">
        <v>92775</v>
      </c>
      <c r="B117" s="179" t="s">
        <v>13</v>
      </c>
      <c r="C117" s="92" t="s">
        <v>495</v>
      </c>
      <c r="D117" s="260" t="s">
        <v>315</v>
      </c>
      <c r="E117" s="92" t="s">
        <v>163</v>
      </c>
      <c r="F117" s="437">
        <f>'MEMÓRIAL DE CÁLCULO V. E PILAR'!H37</f>
        <v>18.98</v>
      </c>
      <c r="G117" s="205">
        <f t="shared" si="32"/>
        <v>0.24940000000000001</v>
      </c>
      <c r="H117" s="537"/>
      <c r="I117" s="237">
        <f t="shared" si="34"/>
        <v>0</v>
      </c>
      <c r="J117" s="204">
        <f t="shared" si="33"/>
        <v>0</v>
      </c>
      <c r="K117" s="100"/>
    </row>
    <row r="118" spans="1:11" s="302" customFormat="1" ht="53.25" customHeight="1">
      <c r="A118" s="202">
        <v>92778</v>
      </c>
      <c r="B118" s="179" t="s">
        <v>13</v>
      </c>
      <c r="C118" s="92" t="s">
        <v>496</v>
      </c>
      <c r="D118" s="260" t="s">
        <v>316</v>
      </c>
      <c r="E118" s="92" t="s">
        <v>163</v>
      </c>
      <c r="F118" s="437">
        <f>'MEMÓRIAL DE CÁLCULO V. E PILAR'!H38</f>
        <v>23.82</v>
      </c>
      <c r="G118" s="205">
        <f t="shared" si="32"/>
        <v>0.24940000000000001</v>
      </c>
      <c r="H118" s="536"/>
      <c r="I118" s="237">
        <f t="shared" si="34"/>
        <v>0</v>
      </c>
      <c r="J118" s="204">
        <f t="shared" si="33"/>
        <v>0</v>
      </c>
      <c r="K118" s="100"/>
    </row>
    <row r="119" spans="1:11" s="302" customFormat="1" ht="64.5" customHeight="1">
      <c r="A119" s="246" t="str">
        <f>COMPOSIÇÃO!B45</f>
        <v>PS - 003</v>
      </c>
      <c r="B119" s="179" t="s">
        <v>222</v>
      </c>
      <c r="C119" s="92" t="s">
        <v>497</v>
      </c>
      <c r="D119" s="260" t="s">
        <v>220</v>
      </c>
      <c r="E119" s="92" t="s">
        <v>71</v>
      </c>
      <c r="F119" s="437">
        <f>'MEMÓRIAL DE CÁLCULO V. E PILAR'!H45</f>
        <v>0.73</v>
      </c>
      <c r="G119" s="205">
        <f t="shared" si="32"/>
        <v>0.24940000000000001</v>
      </c>
      <c r="H119" s="536"/>
      <c r="I119" s="237">
        <f t="shared" si="34"/>
        <v>0</v>
      </c>
      <c r="J119" s="204">
        <f t="shared" si="33"/>
        <v>0</v>
      </c>
      <c r="K119" s="100"/>
    </row>
    <row r="120" spans="1:11" s="302" customFormat="1" ht="64.5" customHeight="1">
      <c r="A120" s="202">
        <v>92413</v>
      </c>
      <c r="B120" s="179" t="s">
        <v>13</v>
      </c>
      <c r="C120" s="92" t="s">
        <v>498</v>
      </c>
      <c r="D120" s="208" t="s">
        <v>103</v>
      </c>
      <c r="E120" s="92" t="s">
        <v>72</v>
      </c>
      <c r="F120" s="437">
        <f>'MEMÓRIAL DE CÁLCULO V. E PILAR'!H46</f>
        <v>20.83</v>
      </c>
      <c r="G120" s="205">
        <f t="shared" si="32"/>
        <v>0.24940000000000001</v>
      </c>
      <c r="H120" s="537"/>
      <c r="I120" s="237">
        <f t="shared" si="34"/>
        <v>0</v>
      </c>
      <c r="J120" s="204">
        <f t="shared" si="33"/>
        <v>0</v>
      </c>
      <c r="K120" s="100"/>
    </row>
    <row r="121" spans="1:11" s="302" customFormat="1" ht="64.5" customHeight="1">
      <c r="A121" s="431"/>
      <c r="B121" s="432"/>
      <c r="C121" s="432" t="s">
        <v>444</v>
      </c>
      <c r="D121" s="269" t="s">
        <v>375</v>
      </c>
      <c r="E121" s="432"/>
      <c r="F121" s="432"/>
      <c r="G121" s="432"/>
      <c r="H121" s="433"/>
      <c r="I121" s="433"/>
      <c r="J121" s="433"/>
      <c r="K121" s="100"/>
    </row>
    <row r="122" spans="1:11" s="302" customFormat="1" ht="44.25" customHeight="1">
      <c r="A122" s="202" t="str">
        <f>COMPOSIÇÃO!B218</f>
        <v>PS-011</v>
      </c>
      <c r="B122" s="179" t="s">
        <v>222</v>
      </c>
      <c r="C122" s="179" t="s">
        <v>499</v>
      </c>
      <c r="D122" s="260" t="str">
        <f>COMPOSIÇÃO!A219</f>
        <v>LAJE - PRE-MOLD  P/ 200KG/M2 / INCL VIGOTAS TG8, ALTURA DAS VIGOTAS = 8CM,  LAJOTAS, CAPA - 4CM DE CONCRETO 25MPA E ESCORAMENTO.</v>
      </c>
      <c r="E122" s="179" t="s">
        <v>72</v>
      </c>
      <c r="F122" s="179">
        <v>7.98</v>
      </c>
      <c r="G122" s="205">
        <f t="shared" si="32"/>
        <v>0.24940000000000001</v>
      </c>
      <c r="H122" s="537"/>
      <c r="I122" s="237">
        <f t="shared" si="34"/>
        <v>0</v>
      </c>
      <c r="J122" s="204">
        <f t="shared" ref="J122:J123" si="35">F122*I122</f>
        <v>0</v>
      </c>
      <c r="K122" s="100"/>
    </row>
    <row r="123" spans="1:11" s="302" customFormat="1" ht="33.75" customHeight="1">
      <c r="A123" s="202" t="str">
        <f>COMPOSIÇÃO!B240</f>
        <v>PS- 012</v>
      </c>
      <c r="B123" s="179" t="s">
        <v>222</v>
      </c>
      <c r="C123" s="179" t="s">
        <v>500</v>
      </c>
      <c r="D123" s="260" t="str">
        <f>COMPOSIÇÃO!A241</f>
        <v>ARMACAO EM TELA DE ACO SOLDADA NERVURADA Q-92, ACO CA-60, 4,2MM, MALHA 15X15CM</v>
      </c>
      <c r="E123" s="179" t="s">
        <v>72</v>
      </c>
      <c r="F123" s="179">
        <v>7.98</v>
      </c>
      <c r="G123" s="205">
        <f t="shared" si="32"/>
        <v>0.24940000000000001</v>
      </c>
      <c r="H123" s="537"/>
      <c r="I123" s="237">
        <f t="shared" si="34"/>
        <v>0</v>
      </c>
      <c r="J123" s="204">
        <f t="shared" si="35"/>
        <v>0</v>
      </c>
      <c r="K123" s="100"/>
    </row>
    <row r="124" spans="1:11" s="302" customFormat="1" ht="64.5" customHeight="1">
      <c r="A124" s="427"/>
      <c r="B124" s="428"/>
      <c r="C124" s="432" t="s">
        <v>445</v>
      </c>
      <c r="D124" s="430" t="s">
        <v>292</v>
      </c>
      <c r="E124" s="428"/>
      <c r="F124" s="428"/>
      <c r="G124" s="429"/>
      <c r="H124" s="270"/>
      <c r="I124" s="272"/>
      <c r="J124" s="261"/>
      <c r="K124" s="100"/>
    </row>
    <row r="125" spans="1:11" s="302" customFormat="1" ht="20.25" customHeight="1">
      <c r="A125" s="202">
        <v>88485</v>
      </c>
      <c r="B125" s="202" t="s">
        <v>288</v>
      </c>
      <c r="C125" s="203" t="s">
        <v>501</v>
      </c>
      <c r="D125" s="260" t="s">
        <v>294</v>
      </c>
      <c r="E125" s="202" t="s">
        <v>72</v>
      </c>
      <c r="F125" s="206">
        <f>17.46*2</f>
        <v>34.92</v>
      </c>
      <c r="G125" s="205">
        <f t="shared" ref="G125:G133" si="36">$J$4</f>
        <v>0.24940000000000001</v>
      </c>
      <c r="H125" s="537"/>
      <c r="I125" s="237">
        <f>H125*(1+G125)</f>
        <v>0</v>
      </c>
      <c r="J125" s="204">
        <f>F125*I125</f>
        <v>0</v>
      </c>
      <c r="K125" s="100"/>
    </row>
    <row r="126" spans="1:11" s="302" customFormat="1" ht="26.25" customHeight="1">
      <c r="A126" s="202">
        <v>88497</v>
      </c>
      <c r="B126" s="202" t="s">
        <v>288</v>
      </c>
      <c r="C126" s="203" t="s">
        <v>502</v>
      </c>
      <c r="D126" s="260" t="s">
        <v>295</v>
      </c>
      <c r="E126" s="202" t="s">
        <v>72</v>
      </c>
      <c r="F126" s="206">
        <f t="shared" ref="F126:F127" si="37">17.46*2</f>
        <v>34.92</v>
      </c>
      <c r="G126" s="205">
        <f t="shared" si="36"/>
        <v>0.24940000000000001</v>
      </c>
      <c r="H126" s="537"/>
      <c r="I126" s="237">
        <f t="shared" ref="I126:I130" si="38">H126*(1+G126)</f>
        <v>0</v>
      </c>
      <c r="J126" s="204">
        <f t="shared" ref="J126:J130" si="39">F126*I126</f>
        <v>0</v>
      </c>
      <c r="K126" s="100"/>
    </row>
    <row r="127" spans="1:11" s="302" customFormat="1" ht="36.75" customHeight="1">
      <c r="A127" s="411">
        <v>88489</v>
      </c>
      <c r="B127" s="202" t="s">
        <v>288</v>
      </c>
      <c r="C127" s="203" t="s">
        <v>503</v>
      </c>
      <c r="D127" s="260" t="s">
        <v>296</v>
      </c>
      <c r="E127" s="202" t="s">
        <v>72</v>
      </c>
      <c r="F127" s="206">
        <f t="shared" si="37"/>
        <v>34.92</v>
      </c>
      <c r="G127" s="205">
        <f t="shared" si="36"/>
        <v>0.24940000000000001</v>
      </c>
      <c r="H127" s="537"/>
      <c r="I127" s="237">
        <f t="shared" si="38"/>
        <v>0</v>
      </c>
      <c r="J127" s="204">
        <f t="shared" si="39"/>
        <v>0</v>
      </c>
      <c r="K127" s="100"/>
    </row>
    <row r="128" spans="1:11" s="302" customFormat="1" ht="25.5" customHeight="1">
      <c r="A128" s="411">
        <v>88411</v>
      </c>
      <c r="B128" s="202" t="s">
        <v>288</v>
      </c>
      <c r="C128" s="203" t="s">
        <v>504</v>
      </c>
      <c r="D128" s="260" t="s">
        <v>378</v>
      </c>
      <c r="E128" s="202" t="s">
        <v>72</v>
      </c>
      <c r="F128" s="206">
        <v>7.98</v>
      </c>
      <c r="G128" s="205">
        <f t="shared" si="36"/>
        <v>0.24940000000000001</v>
      </c>
      <c r="H128" s="537"/>
      <c r="I128" s="237">
        <f t="shared" si="38"/>
        <v>0</v>
      </c>
      <c r="J128" s="204">
        <f t="shared" si="39"/>
        <v>0</v>
      </c>
      <c r="K128" s="100"/>
    </row>
    <row r="129" spans="1:11" s="302" customFormat="1" ht="20.25" customHeight="1">
      <c r="A129" s="411">
        <v>88496</v>
      </c>
      <c r="B129" s="202" t="s">
        <v>288</v>
      </c>
      <c r="C129" s="203" t="s">
        <v>505</v>
      </c>
      <c r="D129" s="260" t="s">
        <v>377</v>
      </c>
      <c r="E129" s="202" t="s">
        <v>72</v>
      </c>
      <c r="F129" s="206">
        <v>7.98</v>
      </c>
      <c r="G129" s="205">
        <f t="shared" si="36"/>
        <v>0.24940000000000001</v>
      </c>
      <c r="H129" s="537"/>
      <c r="I129" s="237">
        <f t="shared" si="38"/>
        <v>0</v>
      </c>
      <c r="J129" s="204">
        <f t="shared" si="39"/>
        <v>0</v>
      </c>
      <c r="K129" s="100"/>
    </row>
    <row r="130" spans="1:11" s="302" customFormat="1" ht="40.5" customHeight="1">
      <c r="A130" s="202">
        <v>88488</v>
      </c>
      <c r="B130" s="202" t="s">
        <v>288</v>
      </c>
      <c r="C130" s="203" t="s">
        <v>506</v>
      </c>
      <c r="D130" s="260" t="s">
        <v>376</v>
      </c>
      <c r="E130" s="202" t="s">
        <v>72</v>
      </c>
      <c r="F130" s="206">
        <v>7.98</v>
      </c>
      <c r="G130" s="205">
        <f t="shared" si="36"/>
        <v>0.24940000000000001</v>
      </c>
      <c r="H130" s="537"/>
      <c r="I130" s="237">
        <f t="shared" si="38"/>
        <v>0</v>
      </c>
      <c r="J130" s="204">
        <f t="shared" si="39"/>
        <v>0</v>
      </c>
      <c r="K130" s="100"/>
    </row>
    <row r="131" spans="1:11" s="302" customFormat="1" ht="28.5" customHeight="1">
      <c r="A131" s="267"/>
      <c r="B131" s="267"/>
      <c r="C131" s="268" t="s">
        <v>446</v>
      </c>
      <c r="D131" s="269" t="s">
        <v>399</v>
      </c>
      <c r="E131" s="267"/>
      <c r="F131" s="270"/>
      <c r="G131" s="271"/>
      <c r="H131" s="270"/>
      <c r="I131" s="272"/>
      <c r="J131" s="261"/>
      <c r="K131" s="100"/>
    </row>
    <row r="132" spans="1:11" s="302" customFormat="1" ht="30" customHeight="1">
      <c r="A132" s="202" t="str">
        <f>COMPOSIÇÃO!B170</f>
        <v>PS - 009</v>
      </c>
      <c r="B132" s="202" t="s">
        <v>222</v>
      </c>
      <c r="C132" s="202" t="s">
        <v>507</v>
      </c>
      <c r="D132" s="260" t="str">
        <f>COMPOSIÇÃO!A171</f>
        <v>PORTÃO DE FERRO COM VARA 1/2", COM REQUADRO (TAMANHO 0,52X0,80)</v>
      </c>
      <c r="E132" s="202" t="s">
        <v>109</v>
      </c>
      <c r="F132" s="206">
        <v>6</v>
      </c>
      <c r="G132" s="205">
        <f t="shared" si="36"/>
        <v>0.24940000000000001</v>
      </c>
      <c r="H132" s="537"/>
      <c r="I132" s="237">
        <f t="shared" ref="I132:I133" si="40">H132*(1+G132)</f>
        <v>0</v>
      </c>
      <c r="J132" s="204">
        <f t="shared" ref="J132:J133" si="41">F132*I132</f>
        <v>0</v>
      </c>
      <c r="K132" s="100"/>
    </row>
    <row r="133" spans="1:11" s="302" customFormat="1" ht="29.25" customHeight="1">
      <c r="A133" s="202" t="str">
        <f>COMPOSIÇÃO!B195</f>
        <v>PS - 010</v>
      </c>
      <c r="B133" s="202" t="s">
        <v>222</v>
      </c>
      <c r="C133" s="202" t="s">
        <v>508</v>
      </c>
      <c r="D133" s="260" t="str">
        <f>COMPOSIÇÃO!A196</f>
        <v>PORTÃO DE FERRO COM VARA 1/2", COM REQUADRO (TAMANHO 1,20X0,80)</v>
      </c>
      <c r="E133" s="202" t="s">
        <v>109</v>
      </c>
      <c r="F133" s="206">
        <v>3</v>
      </c>
      <c r="G133" s="205">
        <f t="shared" si="36"/>
        <v>0.24940000000000001</v>
      </c>
      <c r="H133" s="537"/>
      <c r="I133" s="237">
        <f t="shared" si="40"/>
        <v>0</v>
      </c>
      <c r="J133" s="204">
        <f t="shared" si="41"/>
        <v>0</v>
      </c>
      <c r="K133" s="100"/>
    </row>
    <row r="134" spans="1:11" s="302" customFormat="1" ht="46.5" customHeight="1">
      <c r="A134" s="294"/>
      <c r="B134" s="295"/>
      <c r="C134" s="295"/>
      <c r="D134" s="296"/>
      <c r="E134" s="295"/>
      <c r="F134" s="295"/>
      <c r="G134" s="297"/>
      <c r="H134" s="607" t="s">
        <v>14</v>
      </c>
      <c r="I134" s="607"/>
      <c r="J134" s="471">
        <f>SUM(J110:J133)</f>
        <v>0</v>
      </c>
      <c r="K134" s="100"/>
    </row>
    <row r="135" spans="1:11" customFormat="1" ht="48" customHeight="1">
      <c r="A135" s="282"/>
      <c r="B135" s="282"/>
      <c r="C135" s="283" t="s">
        <v>448</v>
      </c>
      <c r="D135" s="284" t="s">
        <v>461</v>
      </c>
      <c r="E135" s="282"/>
      <c r="F135" s="394"/>
      <c r="G135" s="281"/>
      <c r="H135" s="285"/>
      <c r="I135" s="286"/>
      <c r="J135" s="287"/>
      <c r="K135" s="100"/>
    </row>
    <row r="136" spans="1:11" ht="41.25" customHeight="1">
      <c r="A136" s="202">
        <v>99811</v>
      </c>
      <c r="B136" s="202" t="s">
        <v>13</v>
      </c>
      <c r="C136" s="203" t="s">
        <v>447</v>
      </c>
      <c r="D136" s="260" t="s">
        <v>460</v>
      </c>
      <c r="E136" s="202" t="s">
        <v>72</v>
      </c>
      <c r="F136" s="206">
        <f>'MEMÓRIA DE CÁLCULO '!C43</f>
        <v>111.68</v>
      </c>
      <c r="G136" s="205">
        <f t="shared" ref="G136" si="42">$J$4</f>
        <v>0.24940000000000001</v>
      </c>
      <c r="H136" s="537"/>
      <c r="I136" s="237">
        <f>H136*(1+G136)</f>
        <v>0</v>
      </c>
      <c r="J136" s="204">
        <f t="shared" ref="J136" si="43">F136*I136</f>
        <v>0</v>
      </c>
      <c r="K136" s="97"/>
    </row>
    <row r="137" spans="1:11" ht="36.75" customHeight="1">
      <c r="A137" s="569"/>
      <c r="B137" s="570"/>
      <c r="C137" s="570"/>
      <c r="D137" s="570"/>
      <c r="E137" s="570"/>
      <c r="F137" s="570"/>
      <c r="G137" s="571"/>
      <c r="H137" s="568" t="s">
        <v>14</v>
      </c>
      <c r="I137" s="568"/>
      <c r="J137" s="472">
        <f>SUM(J136:J136)</f>
        <v>0</v>
      </c>
      <c r="K137" s="97"/>
    </row>
    <row r="138" spans="1:11">
      <c r="A138" s="45"/>
      <c r="B138" s="45"/>
      <c r="E138" s="45"/>
      <c r="I138" s="45"/>
      <c r="K138" s="97"/>
    </row>
    <row r="141" spans="1:11" ht="21.75">
      <c r="A141" s="595" t="s">
        <v>107</v>
      </c>
      <c r="B141" s="596"/>
      <c r="C141" s="596"/>
      <c r="D141" s="596"/>
      <c r="E141" s="597"/>
      <c r="F141" s="601"/>
      <c r="G141" s="602"/>
      <c r="H141" s="598">
        <f>SUM(J15,J20,J36,J50,J53,J59,J66,J76,J81,J89,J94,J108,J134,J137,)</f>
        <v>0</v>
      </c>
      <c r="I141" s="599"/>
      <c r="J141" s="600"/>
    </row>
  </sheetData>
  <mergeCells count="40">
    <mergeCell ref="A141:E141"/>
    <mergeCell ref="H141:J141"/>
    <mergeCell ref="F141:G141"/>
    <mergeCell ref="H59:I59"/>
    <mergeCell ref="H76:I76"/>
    <mergeCell ref="A59:G59"/>
    <mergeCell ref="A76:G76"/>
    <mergeCell ref="H81:I81"/>
    <mergeCell ref="H66:I66"/>
    <mergeCell ref="A94:G94"/>
    <mergeCell ref="H94:I94"/>
    <mergeCell ref="A89:G89"/>
    <mergeCell ref="H89:I89"/>
    <mergeCell ref="A81:G81"/>
    <mergeCell ref="H134:I134"/>
    <mergeCell ref="H108:I108"/>
    <mergeCell ref="A1:J2"/>
    <mergeCell ref="A9:A10"/>
    <mergeCell ref="B9:B10"/>
    <mergeCell ref="C9:C10"/>
    <mergeCell ref="D9:D10"/>
    <mergeCell ref="E9:E10"/>
    <mergeCell ref="F9:F10"/>
    <mergeCell ref="H9:J9"/>
    <mergeCell ref="H6:J6"/>
    <mergeCell ref="A3:D3"/>
    <mergeCell ref="A4:D4"/>
    <mergeCell ref="B6:D6"/>
    <mergeCell ref="A7:D7"/>
    <mergeCell ref="A5:D5"/>
    <mergeCell ref="H137:I137"/>
    <mergeCell ref="A137:G137"/>
    <mergeCell ref="H20:I20"/>
    <mergeCell ref="H15:I15"/>
    <mergeCell ref="H36:I36"/>
    <mergeCell ref="A53:G53"/>
    <mergeCell ref="A36:G36"/>
    <mergeCell ref="A50:G50"/>
    <mergeCell ref="H50:I50"/>
    <mergeCell ref="H53:I53"/>
  </mergeCells>
  <printOptions horizontalCentered="1"/>
  <pageMargins left="0.59055118110236227" right="0.11811023622047245" top="0.51181102362204722" bottom="0.98425196850393704" header="0.31496062992125984" footer="0.31496062992125984"/>
  <pageSetup paperSize="9" scale="53" orientation="landscape" horizontalDpi="300" verticalDpi="300" r:id="rId1"/>
  <headerFooter>
    <oddFooter>&amp;L&amp;G&amp;C&amp;"-,Negrito"&amp;9Jessica Tauane Nogueira de Araujo 
&amp;"-,Regular"Engenheira Civil
CREA MT 49704&amp;R&amp;P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0"/>
  <sheetViews>
    <sheetView view="pageLayout" topLeftCell="A35" zoomScaleNormal="85" workbookViewId="0">
      <selection activeCell="H17" sqref="H17"/>
    </sheetView>
  </sheetViews>
  <sheetFormatPr defaultRowHeight="15"/>
  <cols>
    <col min="1" max="1" width="18.28515625" customWidth="1"/>
    <col min="2" max="2" width="18" customWidth="1"/>
    <col min="3" max="3" width="22.7109375" customWidth="1"/>
    <col min="4" max="4" width="16.85546875" customWidth="1"/>
    <col min="5" max="5" width="11" customWidth="1"/>
    <col min="6" max="6" width="12.7109375" customWidth="1"/>
    <col min="7" max="7" width="12" customWidth="1"/>
    <col min="8" max="8" width="19" customWidth="1"/>
    <col min="9" max="9" width="5.7109375" customWidth="1"/>
    <col min="10" max="10" width="2.42578125" customWidth="1"/>
    <col min="11" max="11" width="2.5703125" customWidth="1"/>
    <col min="12" max="12" width="11" customWidth="1"/>
    <col min="13" max="13" width="3.5703125" customWidth="1"/>
    <col min="14" max="14" width="7.7109375" customWidth="1"/>
    <col min="15" max="15" width="8.42578125" hidden="1" customWidth="1"/>
    <col min="16" max="16" width="15.5703125" customWidth="1"/>
    <col min="17" max="18" width="15.5703125" style="302" customWidth="1"/>
    <col min="19" max="19" width="29.85546875" style="302" customWidth="1"/>
    <col min="20" max="20" width="10.140625" style="302" customWidth="1"/>
    <col min="21" max="21" width="13.7109375" style="302" customWidth="1"/>
    <col min="22" max="22" width="15.28515625" style="302" customWidth="1"/>
  </cols>
  <sheetData>
    <row r="1" spans="1:8" ht="15.75">
      <c r="A1" s="164"/>
      <c r="B1" s="164"/>
      <c r="C1" s="164"/>
      <c r="D1" s="164"/>
      <c r="E1" s="164"/>
      <c r="F1" s="164"/>
      <c r="G1" s="164"/>
      <c r="H1" s="164"/>
    </row>
    <row r="2" spans="1:8">
      <c r="A2" s="620" t="s">
        <v>231</v>
      </c>
      <c r="B2" s="620"/>
      <c r="C2" s="620"/>
      <c r="D2" s="620"/>
      <c r="E2" s="620"/>
      <c r="F2" s="620"/>
      <c r="G2" s="620"/>
      <c r="H2" s="620"/>
    </row>
    <row r="3" spans="1:8">
      <c r="A3" s="620"/>
      <c r="B3" s="620"/>
      <c r="C3" s="620"/>
      <c r="D3" s="620"/>
      <c r="E3" s="620"/>
      <c r="F3" s="620"/>
      <c r="G3" s="620"/>
      <c r="H3" s="620"/>
    </row>
    <row r="4" spans="1:8" s="302" customFormat="1" ht="17.25">
      <c r="A4" s="322"/>
      <c r="B4" s="322"/>
      <c r="C4" s="322"/>
      <c r="D4" s="322"/>
      <c r="E4" s="322"/>
      <c r="F4" s="322"/>
      <c r="G4" s="322"/>
      <c r="H4" s="322"/>
    </row>
    <row r="5" spans="1:8" s="302" customFormat="1" ht="17.25">
      <c r="A5" s="322"/>
      <c r="B5" s="322"/>
      <c r="C5" s="322"/>
      <c r="D5" s="322"/>
      <c r="E5" s="322"/>
      <c r="F5" s="322"/>
      <c r="G5" s="322"/>
      <c r="H5" s="322"/>
    </row>
    <row r="6" spans="1:8" ht="17.25">
      <c r="A6" s="363" t="s">
        <v>270</v>
      </c>
      <c r="B6" s="649" t="s">
        <v>284</v>
      </c>
      <c r="C6" s="649"/>
      <c r="D6" s="649"/>
      <c r="E6" s="365" t="s">
        <v>320</v>
      </c>
      <c r="F6" s="366" t="s">
        <v>72</v>
      </c>
      <c r="G6" s="638"/>
      <c r="H6" s="638"/>
    </row>
    <row r="7" spans="1:8" ht="17.25">
      <c r="A7" s="639" t="s">
        <v>321</v>
      </c>
      <c r="B7" s="639"/>
      <c r="C7" s="639"/>
      <c r="D7" s="639"/>
      <c r="E7" s="639"/>
      <c r="F7" s="640"/>
      <c r="G7" s="639"/>
      <c r="H7" s="639"/>
    </row>
    <row r="8" spans="1:8" ht="17.25">
      <c r="A8" s="616"/>
      <c r="B8" s="616"/>
      <c r="C8" s="616"/>
      <c r="D8" s="616"/>
      <c r="E8" s="616"/>
      <c r="F8" s="617"/>
      <c r="G8" s="616"/>
      <c r="H8" s="616"/>
    </row>
    <row r="9" spans="1:8" ht="17.25">
      <c r="A9" s="650" t="s">
        <v>322</v>
      </c>
      <c r="B9" s="651"/>
      <c r="C9" s="651"/>
      <c r="D9" s="651"/>
      <c r="E9" s="651"/>
      <c r="F9" s="651"/>
      <c r="G9" s="651"/>
      <c r="H9" s="652"/>
    </row>
    <row r="10" spans="1:8" ht="34.5">
      <c r="A10" s="323" t="s">
        <v>250</v>
      </c>
      <c r="B10" s="653" t="s">
        <v>232</v>
      </c>
      <c r="C10" s="654"/>
      <c r="D10" s="655"/>
      <c r="E10" s="324" t="s">
        <v>233</v>
      </c>
      <c r="F10" s="324" t="s">
        <v>234</v>
      </c>
      <c r="G10" s="324" t="s">
        <v>235</v>
      </c>
      <c r="H10" s="325" t="s">
        <v>236</v>
      </c>
    </row>
    <row r="11" spans="1:8" ht="17.25">
      <c r="A11" s="326">
        <v>88316</v>
      </c>
      <c r="B11" s="646" t="s">
        <v>323</v>
      </c>
      <c r="C11" s="647"/>
      <c r="D11" s="648"/>
      <c r="E11" s="327" t="s">
        <v>238</v>
      </c>
      <c r="F11" s="328">
        <v>2</v>
      </c>
      <c r="G11" s="329">
        <v>13.34</v>
      </c>
      <c r="H11" s="329">
        <v>26.68</v>
      </c>
    </row>
    <row r="12" spans="1:8" ht="17.25">
      <c r="A12" s="326">
        <v>88262</v>
      </c>
      <c r="B12" s="646" t="s">
        <v>254</v>
      </c>
      <c r="C12" s="647"/>
      <c r="D12" s="648"/>
      <c r="E12" s="327" t="s">
        <v>238</v>
      </c>
      <c r="F12" s="328">
        <v>1</v>
      </c>
      <c r="G12" s="329">
        <v>16.59</v>
      </c>
      <c r="H12" s="329">
        <v>16.59</v>
      </c>
    </row>
    <row r="13" spans="1:8" ht="17.25">
      <c r="A13" s="633" t="s">
        <v>242</v>
      </c>
      <c r="B13" s="634"/>
      <c r="C13" s="634"/>
      <c r="D13" s="634"/>
      <c r="E13" s="634"/>
      <c r="F13" s="634"/>
      <c r="G13" s="635"/>
      <c r="H13" s="330">
        <f>SUM(H11:H12)</f>
        <v>43.27</v>
      </c>
    </row>
    <row r="14" spans="1:8" ht="17.25">
      <c r="A14" s="331"/>
      <c r="B14" s="332"/>
      <c r="C14" s="332"/>
      <c r="D14" s="333"/>
      <c r="E14" s="333"/>
      <c r="F14" s="334"/>
      <c r="G14" s="333"/>
      <c r="H14" s="335"/>
    </row>
    <row r="15" spans="1:8" ht="34.5">
      <c r="A15" s="336" t="s">
        <v>250</v>
      </c>
      <c r="B15" s="643" t="s">
        <v>246</v>
      </c>
      <c r="C15" s="644"/>
      <c r="D15" s="645"/>
      <c r="E15" s="324" t="s">
        <v>233</v>
      </c>
      <c r="F15" s="324" t="s">
        <v>247</v>
      </c>
      <c r="G15" s="324" t="s">
        <v>235</v>
      </c>
      <c r="H15" s="325" t="s">
        <v>236</v>
      </c>
    </row>
    <row r="16" spans="1:8" ht="17.25">
      <c r="A16" s="326">
        <v>94962</v>
      </c>
      <c r="B16" s="646" t="s">
        <v>257</v>
      </c>
      <c r="C16" s="647"/>
      <c r="D16" s="648"/>
      <c r="E16" s="327" t="s">
        <v>71</v>
      </c>
      <c r="F16" s="328">
        <v>0.01</v>
      </c>
      <c r="G16" s="329">
        <v>278.94</v>
      </c>
      <c r="H16" s="329">
        <v>2.77</v>
      </c>
    </row>
    <row r="17" spans="1:28" ht="17.25">
      <c r="A17" s="326">
        <v>5075</v>
      </c>
      <c r="B17" s="646" t="s">
        <v>324</v>
      </c>
      <c r="C17" s="647"/>
      <c r="D17" s="648"/>
      <c r="E17" s="327" t="s">
        <v>163</v>
      </c>
      <c r="F17" s="328">
        <v>0.11</v>
      </c>
      <c r="G17" s="329">
        <v>13.02</v>
      </c>
      <c r="H17" s="329">
        <v>1.5</v>
      </c>
    </row>
    <row r="18" spans="1:28" ht="17.25">
      <c r="A18" s="326">
        <v>4813</v>
      </c>
      <c r="B18" s="646" t="s">
        <v>325</v>
      </c>
      <c r="C18" s="647"/>
      <c r="D18" s="648"/>
      <c r="E18" s="327" t="s">
        <v>72</v>
      </c>
      <c r="F18" s="328">
        <v>1</v>
      </c>
      <c r="G18" s="329">
        <v>200</v>
      </c>
      <c r="H18" s="329">
        <v>200</v>
      </c>
    </row>
    <row r="19" spans="1:28" ht="17.25">
      <c r="A19" s="326">
        <v>4491</v>
      </c>
      <c r="B19" s="646" t="s">
        <v>326</v>
      </c>
      <c r="C19" s="647"/>
      <c r="D19" s="648"/>
      <c r="E19" s="327" t="s">
        <v>70</v>
      </c>
      <c r="F19" s="328">
        <v>4</v>
      </c>
      <c r="G19" s="329">
        <v>7.2</v>
      </c>
      <c r="H19" s="329">
        <v>28.52</v>
      </c>
    </row>
    <row r="20" spans="1:28" ht="17.25">
      <c r="A20" s="326">
        <v>4417</v>
      </c>
      <c r="B20" s="646" t="s">
        <v>327</v>
      </c>
      <c r="C20" s="647"/>
      <c r="D20" s="648"/>
      <c r="E20" s="327" t="s">
        <v>70</v>
      </c>
      <c r="F20" s="328">
        <v>1</v>
      </c>
      <c r="G20" s="329">
        <v>3.26</v>
      </c>
      <c r="H20" s="329">
        <v>3.05</v>
      </c>
    </row>
    <row r="21" spans="1:28" ht="17.25">
      <c r="A21" s="614" t="s">
        <v>248</v>
      </c>
      <c r="B21" s="614"/>
      <c r="C21" s="614"/>
      <c r="D21" s="614"/>
      <c r="E21" s="614"/>
      <c r="F21" s="615"/>
      <c r="G21" s="614"/>
      <c r="H21" s="330">
        <f>SUM(H16:H20)</f>
        <v>235.84</v>
      </c>
    </row>
    <row r="22" spans="1:28" ht="14.25" customHeight="1">
      <c r="A22" s="616"/>
      <c r="B22" s="616"/>
      <c r="C22" s="616"/>
      <c r="D22" s="616"/>
      <c r="E22" s="616"/>
      <c r="F22" s="617"/>
      <c r="G22" s="616"/>
      <c r="H22" s="616"/>
    </row>
    <row r="23" spans="1:28" ht="17.25">
      <c r="A23" s="618" t="s">
        <v>249</v>
      </c>
      <c r="B23" s="618"/>
      <c r="C23" s="618"/>
      <c r="D23" s="618"/>
      <c r="E23" s="618"/>
      <c r="F23" s="619"/>
      <c r="G23" s="618"/>
      <c r="H23" s="367">
        <f>SUM(H13,H21)</f>
        <v>279.11</v>
      </c>
    </row>
    <row r="24" spans="1:28" ht="17.25">
      <c r="A24" s="616"/>
      <c r="B24" s="616"/>
      <c r="C24" s="616"/>
      <c r="D24" s="616"/>
      <c r="E24" s="616"/>
      <c r="F24" s="617"/>
      <c r="G24" s="616"/>
      <c r="H24" s="616"/>
    </row>
    <row r="25" spans="1:28" ht="17.25">
      <c r="A25" s="337"/>
      <c r="B25" s="337"/>
      <c r="C25" s="337"/>
      <c r="D25" s="337"/>
      <c r="E25" s="338"/>
      <c r="F25" s="338"/>
      <c r="G25" s="338"/>
      <c r="H25" s="338"/>
    </row>
    <row r="26" spans="1:28" ht="17.25">
      <c r="A26" s="363" t="s">
        <v>270</v>
      </c>
      <c r="B26" s="630" t="s">
        <v>283</v>
      </c>
      <c r="C26" s="631"/>
      <c r="D26" s="632"/>
      <c r="E26" s="636" t="s">
        <v>333</v>
      </c>
      <c r="F26" s="637"/>
      <c r="G26" s="638"/>
      <c r="H26" s="638"/>
    </row>
    <row r="27" spans="1:28" ht="17.25">
      <c r="A27" s="639" t="s">
        <v>191</v>
      </c>
      <c r="B27" s="639"/>
      <c r="C27" s="639"/>
      <c r="D27" s="639"/>
      <c r="E27" s="639"/>
      <c r="F27" s="640"/>
      <c r="G27" s="639"/>
      <c r="H27" s="639"/>
      <c r="L27" s="167"/>
      <c r="M27" s="168"/>
      <c r="N27" s="169"/>
      <c r="O27" s="170"/>
      <c r="P27" s="613"/>
      <c r="Q27" s="613"/>
      <c r="R27" s="613"/>
      <c r="S27" s="613"/>
      <c r="T27" s="613"/>
      <c r="U27" s="613"/>
      <c r="V27" s="613"/>
      <c r="W27" s="613"/>
    </row>
    <row r="28" spans="1:28" ht="17.25">
      <c r="A28" s="641" t="s">
        <v>332</v>
      </c>
      <c r="B28" s="641"/>
      <c r="C28" s="641"/>
      <c r="D28" s="641"/>
      <c r="E28" s="641"/>
      <c r="F28" s="641"/>
      <c r="G28" s="641"/>
      <c r="H28" s="641"/>
      <c r="L28" s="611"/>
      <c r="M28" s="611"/>
      <c r="N28" s="611"/>
      <c r="O28" s="611"/>
      <c r="P28" s="611"/>
      <c r="Q28" s="611"/>
      <c r="R28" s="611"/>
      <c r="S28" s="611"/>
      <c r="T28" s="611"/>
      <c r="U28" s="611"/>
      <c r="V28" s="611"/>
      <c r="W28" s="611"/>
    </row>
    <row r="29" spans="1:28" ht="33.75" customHeight="1">
      <c r="A29" s="339" t="s">
        <v>301</v>
      </c>
      <c r="B29" s="653" t="s">
        <v>232</v>
      </c>
      <c r="C29" s="654"/>
      <c r="D29" s="655"/>
      <c r="E29" s="340" t="s">
        <v>233</v>
      </c>
      <c r="F29" s="324" t="s">
        <v>234</v>
      </c>
      <c r="G29" s="324" t="s">
        <v>235</v>
      </c>
      <c r="H29" s="341" t="s">
        <v>236</v>
      </c>
      <c r="L29" s="612"/>
      <c r="M29" s="612"/>
      <c r="N29" s="612"/>
      <c r="O29" s="612"/>
      <c r="P29" s="612"/>
      <c r="Q29" s="612"/>
      <c r="R29" s="612"/>
      <c r="S29" s="612"/>
      <c r="T29" s="612"/>
      <c r="U29" s="612"/>
      <c r="V29" s="612"/>
      <c r="W29" s="612"/>
    </row>
    <row r="30" spans="1:28" ht="42" customHeight="1">
      <c r="A30" s="342">
        <v>88316</v>
      </c>
      <c r="B30" s="622" t="s">
        <v>241</v>
      </c>
      <c r="C30" s="623"/>
      <c r="D30" s="624"/>
      <c r="E30" s="327" t="s">
        <v>238</v>
      </c>
      <c r="F30" s="328">
        <v>0.74</v>
      </c>
      <c r="G30" s="329">
        <v>13.34</v>
      </c>
      <c r="H30" s="329">
        <f>F30*G30</f>
        <v>9.8699999999999992</v>
      </c>
      <c r="L30" s="171"/>
      <c r="M30" s="172"/>
      <c r="N30" s="172"/>
      <c r="O30" s="173"/>
      <c r="P30" s="173"/>
      <c r="Q30" s="173"/>
      <c r="R30" s="173"/>
      <c r="S30" s="173"/>
      <c r="T30" s="173"/>
      <c r="U30" s="173"/>
      <c r="V30" s="173"/>
      <c r="W30" s="174"/>
      <c r="X30" s="171"/>
      <c r="Y30" s="171"/>
      <c r="Z30" s="171"/>
      <c r="AA30" s="101"/>
      <c r="AB30" s="165"/>
    </row>
    <row r="31" spans="1:28" ht="36" customHeight="1">
      <c r="A31" s="342">
        <v>88309</v>
      </c>
      <c r="B31" s="625" t="s">
        <v>240</v>
      </c>
      <c r="C31" s="625"/>
      <c r="D31" s="626"/>
      <c r="E31" s="327" t="s">
        <v>238</v>
      </c>
      <c r="F31" s="328">
        <v>0.49299999999999999</v>
      </c>
      <c r="G31" s="329">
        <v>16.78</v>
      </c>
      <c r="H31" s="329">
        <f>F31*G31</f>
        <v>8.27</v>
      </c>
      <c r="L31" s="171"/>
      <c r="M31" s="172"/>
      <c r="N31" s="172"/>
      <c r="O31" s="173"/>
      <c r="P31" s="173"/>
      <c r="Q31" s="173"/>
      <c r="R31" s="173"/>
      <c r="S31" s="173"/>
      <c r="T31" s="173"/>
      <c r="U31" s="173"/>
      <c r="V31" s="173"/>
      <c r="W31" s="174"/>
      <c r="X31" s="171"/>
      <c r="Y31" s="171"/>
      <c r="Z31" s="171"/>
      <c r="AA31" s="101"/>
      <c r="AB31" s="165"/>
    </row>
    <row r="32" spans="1:28" ht="33.75" customHeight="1">
      <c r="A32" s="614" t="s">
        <v>242</v>
      </c>
      <c r="B32" s="614"/>
      <c r="C32" s="614"/>
      <c r="D32" s="614"/>
      <c r="E32" s="614"/>
      <c r="F32" s="615"/>
      <c r="G32" s="614"/>
      <c r="H32" s="330">
        <f>SUM(H30:H31)</f>
        <v>18.14</v>
      </c>
      <c r="L32" s="175"/>
      <c r="M32" s="175"/>
      <c r="N32" s="175"/>
      <c r="O32" s="175"/>
      <c r="P32" s="175"/>
      <c r="Q32" s="175"/>
      <c r="R32" s="175"/>
      <c r="S32" s="175"/>
      <c r="T32" s="175"/>
      <c r="U32" s="175"/>
      <c r="V32" s="175"/>
      <c r="W32" s="175"/>
      <c r="X32" s="175"/>
      <c r="Y32" s="175"/>
      <c r="Z32" s="175"/>
      <c r="AA32" s="101"/>
      <c r="AB32" s="165"/>
    </row>
    <row r="33" spans="1:28" ht="30.75" customHeight="1">
      <c r="A33" s="622"/>
      <c r="B33" s="623"/>
      <c r="C33" s="623"/>
      <c r="D33" s="623"/>
      <c r="E33" s="623"/>
      <c r="F33" s="623"/>
      <c r="G33" s="623"/>
      <c r="H33" s="624"/>
      <c r="L33" s="175"/>
      <c r="M33" s="175"/>
      <c r="N33" s="175"/>
      <c r="O33" s="175"/>
      <c r="P33" s="175"/>
      <c r="Q33" s="175"/>
      <c r="R33" s="175"/>
      <c r="S33" s="175"/>
      <c r="T33" s="175"/>
      <c r="U33" s="175"/>
      <c r="V33" s="175"/>
      <c r="W33" s="175"/>
      <c r="X33" s="175"/>
      <c r="Y33" s="175"/>
      <c r="Z33" s="175"/>
      <c r="AA33" s="101"/>
      <c r="AB33" s="165"/>
    </row>
    <row r="34" spans="1:28" s="165" customFormat="1" ht="34.5">
      <c r="A34" s="339" t="s">
        <v>301</v>
      </c>
      <c r="B34" s="656" t="s">
        <v>243</v>
      </c>
      <c r="C34" s="656"/>
      <c r="D34" s="656"/>
      <c r="E34" s="340" t="s">
        <v>233</v>
      </c>
      <c r="F34" s="324" t="s">
        <v>234</v>
      </c>
      <c r="G34" s="343" t="s">
        <v>235</v>
      </c>
      <c r="H34" s="341" t="s">
        <v>236</v>
      </c>
      <c r="L34" s="175"/>
      <c r="M34" s="175"/>
      <c r="N34" s="175"/>
      <c r="O34" s="175"/>
      <c r="P34" s="175"/>
      <c r="Q34" s="175"/>
      <c r="R34" s="175"/>
      <c r="S34" s="175"/>
      <c r="T34" s="175"/>
      <c r="U34" s="175"/>
      <c r="V34" s="175"/>
      <c r="W34" s="175"/>
      <c r="X34" s="175"/>
      <c r="Y34" s="175"/>
      <c r="Z34" s="175"/>
      <c r="AA34" s="101"/>
    </row>
    <row r="35" spans="1:28" ht="24.75" customHeight="1">
      <c r="A35" s="342">
        <v>90586</v>
      </c>
      <c r="B35" s="622" t="s">
        <v>251</v>
      </c>
      <c r="C35" s="623"/>
      <c r="D35" s="624"/>
      <c r="E35" s="327" t="s">
        <v>244</v>
      </c>
      <c r="F35" s="328">
        <v>0.12</v>
      </c>
      <c r="G35" s="328">
        <v>1.7</v>
      </c>
      <c r="H35" s="329">
        <f>F35*G35</f>
        <v>0.2</v>
      </c>
      <c r="L35" s="175"/>
      <c r="M35" s="175"/>
      <c r="N35" s="175"/>
      <c r="O35" s="175"/>
      <c r="P35" s="175"/>
      <c r="Q35" s="175"/>
      <c r="R35" s="175"/>
      <c r="S35" s="175"/>
      <c r="T35" s="175"/>
      <c r="U35" s="175"/>
      <c r="V35" s="175"/>
      <c r="W35" s="175"/>
      <c r="X35" s="175"/>
      <c r="Y35" s="175"/>
      <c r="Z35" s="175"/>
      <c r="AA35" s="101"/>
      <c r="AB35" s="165"/>
    </row>
    <row r="36" spans="1:28" ht="42" customHeight="1">
      <c r="A36" s="342">
        <v>90587</v>
      </c>
      <c r="B36" s="622" t="s">
        <v>252</v>
      </c>
      <c r="C36" s="623"/>
      <c r="D36" s="624"/>
      <c r="E36" s="327" t="s">
        <v>244</v>
      </c>
      <c r="F36" s="328">
        <v>0.126</v>
      </c>
      <c r="G36" s="328">
        <v>0.4</v>
      </c>
      <c r="H36" s="329">
        <f>F36*G36</f>
        <v>0.05</v>
      </c>
      <c r="L36" s="175"/>
      <c r="M36" s="175"/>
      <c r="N36" s="175"/>
      <c r="O36" s="175"/>
      <c r="P36" s="175"/>
      <c r="Q36" s="175"/>
      <c r="R36" s="175"/>
      <c r="S36" s="175"/>
      <c r="T36" s="175"/>
      <c r="U36" s="175"/>
      <c r="V36" s="175"/>
      <c r="W36" s="175"/>
      <c r="X36" s="175"/>
      <c r="Y36" s="175"/>
      <c r="Z36" s="175"/>
      <c r="AA36" s="101"/>
      <c r="AB36" s="165"/>
    </row>
    <row r="37" spans="1:28" ht="25.5" customHeight="1">
      <c r="A37" s="633" t="s">
        <v>245</v>
      </c>
      <c r="B37" s="634"/>
      <c r="C37" s="634"/>
      <c r="D37" s="634"/>
      <c r="E37" s="634"/>
      <c r="F37" s="634"/>
      <c r="G37" s="635"/>
      <c r="H37" s="330">
        <f>SUM(H35:H36)</f>
        <v>0.25</v>
      </c>
      <c r="L37" s="175"/>
      <c r="M37" s="175"/>
      <c r="N37" s="175"/>
      <c r="O37" s="175"/>
      <c r="P37" s="175"/>
      <c r="Q37" s="175"/>
      <c r="R37" s="175"/>
      <c r="S37" s="175"/>
      <c r="T37" s="175"/>
      <c r="U37" s="175"/>
      <c r="V37" s="175"/>
      <c r="W37" s="175"/>
      <c r="X37" s="175"/>
      <c r="Y37" s="175"/>
      <c r="Z37" s="175"/>
      <c r="AA37" s="101"/>
      <c r="AB37" s="165"/>
    </row>
    <row r="38" spans="1:28" ht="21.75" customHeight="1">
      <c r="A38" s="616"/>
      <c r="B38" s="616"/>
      <c r="C38" s="616"/>
      <c r="D38" s="616"/>
      <c r="E38" s="616"/>
      <c r="F38" s="617"/>
      <c r="G38" s="616"/>
      <c r="H38" s="616"/>
      <c r="L38" s="175"/>
      <c r="M38" s="175"/>
      <c r="N38" s="175"/>
      <c r="O38" s="175"/>
      <c r="P38" s="175"/>
      <c r="Q38" s="175"/>
      <c r="R38" s="175"/>
      <c r="S38" s="175"/>
      <c r="T38" s="175"/>
      <c r="U38" s="175"/>
      <c r="V38" s="175"/>
      <c r="W38" s="175"/>
      <c r="X38" s="175"/>
      <c r="Y38" s="175"/>
      <c r="Z38" s="175"/>
      <c r="AA38" s="101"/>
      <c r="AB38" s="165"/>
    </row>
    <row r="39" spans="1:28" ht="24" customHeight="1">
      <c r="A39" s="339" t="s">
        <v>301</v>
      </c>
      <c r="B39" s="653" t="s">
        <v>246</v>
      </c>
      <c r="C39" s="654"/>
      <c r="D39" s="655"/>
      <c r="E39" s="340" t="s">
        <v>233</v>
      </c>
      <c r="F39" s="324" t="s">
        <v>247</v>
      </c>
      <c r="G39" s="324" t="s">
        <v>235</v>
      </c>
      <c r="H39" s="341" t="s">
        <v>236</v>
      </c>
      <c r="L39" s="175"/>
      <c r="M39" s="175"/>
      <c r="N39" s="175"/>
      <c r="O39" s="175"/>
      <c r="P39" s="175"/>
      <c r="Q39" s="175"/>
      <c r="R39" s="175"/>
      <c r="S39" s="175"/>
      <c r="T39" s="175"/>
      <c r="U39" s="175"/>
      <c r="V39" s="175"/>
      <c r="W39" s="175"/>
      <c r="X39" s="175"/>
      <c r="Y39" s="175"/>
      <c r="Z39" s="175"/>
      <c r="AA39" s="101"/>
      <c r="AB39" s="165"/>
    </row>
    <row r="40" spans="1:28" ht="36.75" customHeight="1">
      <c r="A40" s="342">
        <v>1527</v>
      </c>
      <c r="B40" s="622" t="s">
        <v>253</v>
      </c>
      <c r="C40" s="623"/>
      <c r="D40" s="624"/>
      <c r="E40" s="327" t="s">
        <v>71</v>
      </c>
      <c r="F40" s="328">
        <v>1.1499999999999999</v>
      </c>
      <c r="G40" s="344">
        <v>472.02</v>
      </c>
      <c r="H40" s="329">
        <f>F40*G40</f>
        <v>542.82000000000005</v>
      </c>
      <c r="L40" s="175"/>
      <c r="M40" s="175"/>
      <c r="N40" s="175"/>
      <c r="O40" s="175"/>
      <c r="P40" s="175"/>
      <c r="Q40" s="175"/>
      <c r="R40" s="175"/>
      <c r="S40" s="175"/>
      <c r="T40" s="175"/>
      <c r="U40" s="175"/>
      <c r="V40" s="175"/>
      <c r="W40" s="175"/>
      <c r="X40" s="175"/>
      <c r="Y40" s="175"/>
      <c r="Z40" s="175"/>
      <c r="AA40" s="101"/>
      <c r="AB40" s="165"/>
    </row>
    <row r="41" spans="1:28" ht="26.25" customHeight="1">
      <c r="A41" s="614" t="s">
        <v>248</v>
      </c>
      <c r="B41" s="614"/>
      <c r="C41" s="614"/>
      <c r="D41" s="614"/>
      <c r="E41" s="614"/>
      <c r="F41" s="615"/>
      <c r="G41" s="614"/>
      <c r="H41" s="330">
        <f>SUM(H40:H40)</f>
        <v>542.82000000000005</v>
      </c>
      <c r="L41" s="175"/>
      <c r="M41" s="175"/>
      <c r="N41" s="175"/>
      <c r="O41" s="175"/>
      <c r="P41" s="175"/>
      <c r="Q41" s="175"/>
      <c r="R41" s="175"/>
      <c r="S41" s="175"/>
      <c r="T41" s="175"/>
      <c r="U41" s="175"/>
      <c r="V41" s="175"/>
      <c r="W41" s="175"/>
      <c r="X41" s="175"/>
      <c r="Y41" s="175"/>
      <c r="Z41" s="175"/>
      <c r="AA41" s="101"/>
      <c r="AB41" s="165"/>
    </row>
    <row r="42" spans="1:28" s="165" customFormat="1" ht="18" customHeight="1">
      <c r="A42" s="616"/>
      <c r="B42" s="616"/>
      <c r="C42" s="616"/>
      <c r="D42" s="616"/>
      <c r="E42" s="616"/>
      <c r="F42" s="617"/>
      <c r="G42" s="616"/>
      <c r="H42" s="616"/>
      <c r="L42" s="175"/>
      <c r="M42" s="175"/>
      <c r="N42" s="175"/>
      <c r="O42" s="175"/>
      <c r="P42" s="175"/>
      <c r="Q42" s="175"/>
      <c r="R42" s="175"/>
      <c r="S42" s="175"/>
      <c r="T42" s="175"/>
      <c r="U42" s="175"/>
      <c r="V42" s="175"/>
      <c r="W42" s="175"/>
      <c r="X42" s="175"/>
      <c r="Y42" s="175"/>
      <c r="Z42" s="175"/>
      <c r="AA42" s="101"/>
    </row>
    <row r="43" spans="1:28" s="165" customFormat="1" ht="23.25" customHeight="1">
      <c r="A43" s="618" t="s">
        <v>249</v>
      </c>
      <c r="B43" s="618"/>
      <c r="C43" s="618"/>
      <c r="D43" s="618"/>
      <c r="E43" s="618"/>
      <c r="F43" s="619"/>
      <c r="G43" s="618"/>
      <c r="H43" s="367">
        <f>H32+H37+H41</f>
        <v>561.21</v>
      </c>
      <c r="L43" s="175"/>
      <c r="M43" s="175"/>
      <c r="N43" s="175"/>
      <c r="O43" s="175"/>
      <c r="P43" s="175"/>
      <c r="Q43" s="175"/>
      <c r="R43" s="175"/>
      <c r="S43" s="175"/>
      <c r="T43" s="175"/>
      <c r="U43" s="175"/>
      <c r="V43" s="175"/>
      <c r="W43" s="175"/>
      <c r="X43" s="175"/>
      <c r="Y43" s="175"/>
      <c r="Z43" s="175"/>
      <c r="AA43" s="101"/>
    </row>
    <row r="44" spans="1:28" ht="22.5" customHeight="1">
      <c r="A44" s="337"/>
      <c r="B44" s="337"/>
      <c r="C44" s="337"/>
      <c r="D44" s="337"/>
      <c r="E44" s="338"/>
      <c r="F44" s="338"/>
      <c r="G44" s="338"/>
      <c r="H44" s="338"/>
      <c r="L44" s="175"/>
      <c r="M44" s="175"/>
      <c r="N44" s="175"/>
      <c r="O44" s="175"/>
      <c r="P44" s="175"/>
      <c r="Q44" s="175"/>
      <c r="R44" s="175"/>
      <c r="S44" s="175"/>
      <c r="T44" s="175"/>
      <c r="U44" s="175"/>
      <c r="V44" s="175"/>
      <c r="W44" s="175"/>
      <c r="X44" s="175"/>
      <c r="Y44" s="175"/>
      <c r="Z44" s="175"/>
      <c r="AA44" s="101"/>
      <c r="AB44" s="165"/>
    </row>
    <row r="45" spans="1:28" s="165" customFormat="1" ht="20.25" customHeight="1">
      <c r="A45" s="363" t="s">
        <v>270</v>
      </c>
      <c r="B45" s="630" t="s">
        <v>290</v>
      </c>
      <c r="C45" s="631"/>
      <c r="D45" s="632"/>
      <c r="E45" s="636" t="s">
        <v>333</v>
      </c>
      <c r="F45" s="637"/>
      <c r="G45" s="638"/>
      <c r="H45" s="638"/>
      <c r="L45" s="175"/>
      <c r="M45" s="175"/>
      <c r="N45" s="175"/>
      <c r="O45" s="175"/>
      <c r="P45" s="175"/>
      <c r="Q45" s="175"/>
      <c r="R45" s="175"/>
      <c r="S45" s="175"/>
      <c r="T45" s="175"/>
      <c r="U45" s="175"/>
      <c r="V45" s="175"/>
      <c r="W45" s="175"/>
      <c r="X45" s="175"/>
      <c r="Y45" s="175"/>
      <c r="Z45" s="175"/>
      <c r="AA45" s="101"/>
    </row>
    <row r="46" spans="1:28" ht="32.25" customHeight="1">
      <c r="A46" s="639" t="s">
        <v>220</v>
      </c>
      <c r="B46" s="639"/>
      <c r="C46" s="639"/>
      <c r="D46" s="639"/>
      <c r="E46" s="639"/>
      <c r="F46" s="640"/>
      <c r="G46" s="639"/>
      <c r="H46" s="639"/>
      <c r="L46" s="175"/>
      <c r="M46" s="175"/>
      <c r="N46" s="175"/>
      <c r="O46" s="175"/>
      <c r="P46" s="175"/>
      <c r="Q46" s="175"/>
      <c r="R46" s="175"/>
      <c r="S46" s="175"/>
      <c r="T46" s="175"/>
      <c r="U46" s="175"/>
      <c r="V46" s="175"/>
      <c r="W46" s="175"/>
      <c r="X46" s="175"/>
      <c r="Y46" s="175"/>
      <c r="Z46" s="175"/>
      <c r="AA46" s="165"/>
      <c r="AB46" s="165"/>
    </row>
    <row r="47" spans="1:28" s="165" customFormat="1" ht="21" customHeight="1">
      <c r="A47" s="641" t="s">
        <v>307</v>
      </c>
      <c r="B47" s="641"/>
      <c r="C47" s="641"/>
      <c r="D47" s="641"/>
      <c r="E47" s="641"/>
      <c r="F47" s="641"/>
      <c r="G47" s="641"/>
      <c r="H47" s="641"/>
      <c r="L47" s="175"/>
      <c r="M47" s="175"/>
      <c r="N47" s="175"/>
      <c r="O47" s="175"/>
      <c r="P47" s="175"/>
      <c r="Q47" s="175"/>
      <c r="R47" s="175"/>
      <c r="S47" s="175"/>
      <c r="T47" s="175"/>
      <c r="U47" s="175"/>
      <c r="V47" s="175"/>
      <c r="W47" s="175"/>
      <c r="X47" s="175"/>
      <c r="Y47" s="175"/>
      <c r="Z47" s="175"/>
    </row>
    <row r="48" spans="1:28" ht="24" customHeight="1">
      <c r="A48" s="339" t="s">
        <v>301</v>
      </c>
      <c r="B48" s="653" t="s">
        <v>232</v>
      </c>
      <c r="C48" s="654"/>
      <c r="D48" s="655"/>
      <c r="E48" s="340" t="s">
        <v>233</v>
      </c>
      <c r="F48" s="324" t="s">
        <v>234</v>
      </c>
      <c r="G48" s="324" t="s">
        <v>235</v>
      </c>
      <c r="H48" s="341" t="s">
        <v>236</v>
      </c>
      <c r="L48" s="175"/>
      <c r="M48" s="175"/>
      <c r="N48" s="175"/>
      <c r="O48" s="175"/>
      <c r="P48" s="175"/>
      <c r="Q48" s="175"/>
      <c r="R48" s="175"/>
      <c r="S48" s="175"/>
      <c r="T48" s="175"/>
      <c r="U48" s="175"/>
      <c r="V48" s="175"/>
      <c r="W48" s="175"/>
      <c r="X48" s="175"/>
      <c r="Y48" s="175"/>
      <c r="Z48" s="175"/>
      <c r="AA48" s="165"/>
      <c r="AB48" s="165"/>
    </row>
    <row r="49" spans="1:28" s="165" customFormat="1" ht="35.25" customHeight="1">
      <c r="A49" s="342">
        <v>88262</v>
      </c>
      <c r="B49" s="673" t="s">
        <v>254</v>
      </c>
      <c r="C49" s="674"/>
      <c r="D49" s="675"/>
      <c r="E49" s="327" t="s">
        <v>238</v>
      </c>
      <c r="F49" s="328">
        <v>0.09</v>
      </c>
      <c r="G49" s="329">
        <v>16.59</v>
      </c>
      <c r="H49" s="329">
        <f>F49*G49</f>
        <v>1.49</v>
      </c>
      <c r="L49" s="175"/>
      <c r="M49" s="175"/>
      <c r="N49" s="175"/>
      <c r="O49" s="175"/>
      <c r="P49" s="175"/>
      <c r="Q49" s="175"/>
      <c r="R49" s="175"/>
      <c r="S49" s="175"/>
      <c r="T49" s="175"/>
      <c r="U49" s="175"/>
      <c r="V49" s="175"/>
      <c r="W49" s="175"/>
      <c r="X49" s="175"/>
      <c r="Y49" s="175"/>
      <c r="Z49" s="175"/>
    </row>
    <row r="50" spans="1:28" ht="17.25" customHeight="1">
      <c r="A50" s="342">
        <v>88316</v>
      </c>
      <c r="B50" s="622" t="s">
        <v>241</v>
      </c>
      <c r="C50" s="623"/>
      <c r="D50" s="624"/>
      <c r="E50" s="327" t="s">
        <v>238</v>
      </c>
      <c r="F50" s="328">
        <v>0.64</v>
      </c>
      <c r="G50" s="329">
        <v>13.34</v>
      </c>
      <c r="H50" s="329">
        <f>F50*G50</f>
        <v>8.5399999999999991</v>
      </c>
      <c r="L50" s="175"/>
      <c r="M50" s="175"/>
      <c r="N50" s="175"/>
      <c r="O50" s="175"/>
      <c r="P50" s="175"/>
      <c r="Q50" s="175"/>
      <c r="R50" s="175"/>
      <c r="S50" s="175"/>
      <c r="T50" s="175"/>
      <c r="U50" s="175"/>
      <c r="V50" s="175"/>
      <c r="W50" s="175"/>
      <c r="X50" s="175"/>
      <c r="Y50" s="175"/>
      <c r="Z50" s="175"/>
      <c r="AA50" s="165"/>
      <c r="AB50" s="165"/>
    </row>
    <row r="51" spans="1:28" s="165" customFormat="1" ht="17.25" customHeight="1">
      <c r="A51" s="342">
        <v>88309</v>
      </c>
      <c r="B51" s="625" t="s">
        <v>240</v>
      </c>
      <c r="C51" s="625"/>
      <c r="D51" s="626"/>
      <c r="E51" s="327" t="s">
        <v>238</v>
      </c>
      <c r="F51" s="328">
        <v>0.56999999999999995</v>
      </c>
      <c r="G51" s="329">
        <v>16.78</v>
      </c>
      <c r="H51" s="329">
        <f>F51*G51</f>
        <v>9.56</v>
      </c>
      <c r="L51" s="175"/>
      <c r="M51" s="175"/>
      <c r="N51" s="175"/>
      <c r="O51" s="175"/>
      <c r="P51" s="175"/>
      <c r="Q51" s="175"/>
      <c r="R51" s="175"/>
      <c r="S51" s="175"/>
      <c r="T51" s="175"/>
      <c r="U51" s="175"/>
      <c r="V51" s="175"/>
      <c r="W51" s="175"/>
      <c r="X51" s="175"/>
      <c r="Y51" s="175"/>
      <c r="Z51" s="175"/>
    </row>
    <row r="52" spans="1:28" ht="17.25" customHeight="1">
      <c r="A52" s="614" t="s">
        <v>242</v>
      </c>
      <c r="B52" s="614"/>
      <c r="C52" s="614"/>
      <c r="D52" s="614"/>
      <c r="E52" s="614"/>
      <c r="F52" s="615"/>
      <c r="G52" s="614"/>
      <c r="H52" s="330">
        <f>SUM(H49:H51)</f>
        <v>19.59</v>
      </c>
      <c r="L52" s="175"/>
      <c r="M52" s="175"/>
      <c r="N52" s="175"/>
      <c r="O52" s="175"/>
      <c r="P52" s="175"/>
      <c r="Q52" s="175"/>
      <c r="R52" s="175"/>
      <c r="S52" s="175"/>
      <c r="T52" s="175"/>
      <c r="U52" s="175"/>
      <c r="V52" s="175"/>
      <c r="W52" s="175"/>
      <c r="X52" s="175"/>
      <c r="Y52" s="175"/>
      <c r="Z52" s="175"/>
      <c r="AA52" s="165"/>
      <c r="AB52" s="165"/>
    </row>
    <row r="53" spans="1:28" ht="17.25" customHeight="1">
      <c r="A53" s="622"/>
      <c r="B53" s="623"/>
      <c r="C53" s="623"/>
      <c r="D53" s="623"/>
      <c r="E53" s="623"/>
      <c r="F53" s="623"/>
      <c r="G53" s="623"/>
      <c r="H53" s="624"/>
      <c r="L53" s="175"/>
      <c r="M53" s="175"/>
      <c r="N53" s="175"/>
      <c r="O53" s="175"/>
      <c r="P53" s="175"/>
      <c r="Q53" s="175"/>
      <c r="R53" s="175"/>
      <c r="S53" s="175"/>
      <c r="T53" s="175"/>
      <c r="U53" s="175"/>
      <c r="V53" s="175"/>
      <c r="W53" s="175"/>
      <c r="X53" s="175"/>
      <c r="Y53" s="175"/>
      <c r="Z53" s="175"/>
      <c r="AA53" s="165"/>
      <c r="AB53" s="165"/>
    </row>
    <row r="54" spans="1:28" ht="17.25" customHeight="1">
      <c r="A54" s="339" t="s">
        <v>301</v>
      </c>
      <c r="B54" s="656" t="s">
        <v>243</v>
      </c>
      <c r="C54" s="656"/>
      <c r="D54" s="656"/>
      <c r="E54" s="340" t="s">
        <v>233</v>
      </c>
      <c r="F54" s="324" t="s">
        <v>234</v>
      </c>
      <c r="G54" s="343" t="s">
        <v>235</v>
      </c>
      <c r="H54" s="341" t="s">
        <v>236</v>
      </c>
      <c r="L54" s="175"/>
      <c r="M54" s="175"/>
      <c r="N54" s="175"/>
      <c r="O54" s="175"/>
      <c r="P54" s="175"/>
      <c r="Q54" s="175"/>
      <c r="R54" s="175"/>
      <c r="S54" s="175"/>
      <c r="T54" s="175"/>
      <c r="U54" s="175"/>
      <c r="V54" s="175"/>
      <c r="W54" s="175"/>
      <c r="X54" s="175"/>
      <c r="Y54" s="175"/>
      <c r="Z54" s="175"/>
    </row>
    <row r="55" spans="1:28" ht="17.25" customHeight="1">
      <c r="A55" s="342">
        <v>90586</v>
      </c>
      <c r="B55" s="622" t="s">
        <v>251</v>
      </c>
      <c r="C55" s="623"/>
      <c r="D55" s="624"/>
      <c r="E55" s="327" t="s">
        <v>244</v>
      </c>
      <c r="F55" s="328">
        <v>0.06</v>
      </c>
      <c r="G55" s="328">
        <v>1.7</v>
      </c>
      <c r="H55" s="329">
        <f>F55*G55</f>
        <v>0.1</v>
      </c>
      <c r="L55" s="175"/>
      <c r="M55" s="175"/>
      <c r="N55" s="175"/>
      <c r="O55" s="175"/>
      <c r="P55" s="175"/>
      <c r="Q55" s="175"/>
      <c r="R55" s="175"/>
      <c r="S55" s="175"/>
      <c r="T55" s="175"/>
      <c r="U55" s="175"/>
      <c r="V55" s="175"/>
      <c r="W55" s="175"/>
      <c r="X55" s="175"/>
      <c r="Y55" s="175"/>
      <c r="Z55" s="175"/>
    </row>
    <row r="56" spans="1:28" ht="17.25" customHeight="1">
      <c r="A56" s="342">
        <v>90587</v>
      </c>
      <c r="B56" s="622" t="s">
        <v>252</v>
      </c>
      <c r="C56" s="623"/>
      <c r="D56" s="624"/>
      <c r="E56" s="327" t="s">
        <v>244</v>
      </c>
      <c r="F56" s="328">
        <v>0.13</v>
      </c>
      <c r="G56" s="328">
        <v>0.4</v>
      </c>
      <c r="H56" s="329">
        <f>F56*G56</f>
        <v>0.05</v>
      </c>
      <c r="L56" s="175"/>
      <c r="M56" s="175"/>
      <c r="N56" s="175"/>
      <c r="O56" s="175"/>
      <c r="P56" s="175"/>
      <c r="Q56" s="175"/>
      <c r="R56" s="175"/>
      <c r="S56" s="175"/>
      <c r="T56" s="175"/>
      <c r="U56" s="175"/>
      <c r="V56" s="175"/>
      <c r="W56" s="175"/>
      <c r="X56" s="175"/>
      <c r="Y56" s="175"/>
      <c r="Z56" s="175"/>
    </row>
    <row r="57" spans="1:28" ht="17.25" customHeight="1">
      <c r="A57" s="633" t="s">
        <v>245</v>
      </c>
      <c r="B57" s="634"/>
      <c r="C57" s="634"/>
      <c r="D57" s="634"/>
      <c r="E57" s="634"/>
      <c r="F57" s="634"/>
      <c r="G57" s="635"/>
      <c r="H57" s="330">
        <f>SUM(H55:H56)</f>
        <v>0.15</v>
      </c>
      <c r="L57" s="175"/>
      <c r="M57" s="175"/>
      <c r="N57" s="175"/>
      <c r="O57" s="175"/>
      <c r="P57" s="175"/>
      <c r="Q57" s="175"/>
      <c r="R57" s="175"/>
      <c r="S57" s="175"/>
      <c r="T57" s="175"/>
      <c r="U57" s="175"/>
      <c r="V57" s="175"/>
      <c r="W57" s="175"/>
      <c r="X57" s="175"/>
      <c r="Y57" s="175"/>
      <c r="Z57" s="175"/>
    </row>
    <row r="58" spans="1:28" ht="17.25" customHeight="1">
      <c r="A58" s="616"/>
      <c r="B58" s="616"/>
      <c r="C58" s="616"/>
      <c r="D58" s="616"/>
      <c r="E58" s="616"/>
      <c r="F58" s="617"/>
      <c r="G58" s="616"/>
      <c r="H58" s="616"/>
      <c r="L58" s="175"/>
      <c r="M58" s="175"/>
      <c r="N58" s="175"/>
      <c r="O58" s="175"/>
      <c r="P58" s="175"/>
      <c r="Q58" s="175"/>
      <c r="R58" s="175"/>
      <c r="S58" s="175"/>
      <c r="T58" s="175"/>
      <c r="U58" s="175"/>
      <c r="V58" s="175"/>
      <c r="W58" s="175"/>
      <c r="X58" s="175"/>
      <c r="Y58" s="175"/>
      <c r="Z58" s="175"/>
    </row>
    <row r="59" spans="1:28" ht="17.25" customHeight="1">
      <c r="A59" s="339" t="s">
        <v>301</v>
      </c>
      <c r="B59" s="653" t="s">
        <v>246</v>
      </c>
      <c r="C59" s="654"/>
      <c r="D59" s="655"/>
      <c r="E59" s="340" t="s">
        <v>233</v>
      </c>
      <c r="F59" s="324" t="s">
        <v>247</v>
      </c>
      <c r="G59" s="324" t="s">
        <v>235</v>
      </c>
      <c r="H59" s="341" t="s">
        <v>236</v>
      </c>
      <c r="L59" s="175"/>
      <c r="M59" s="175"/>
      <c r="N59" s="175"/>
      <c r="O59" s="175"/>
      <c r="P59" s="175"/>
      <c r="Q59" s="175"/>
      <c r="R59" s="175"/>
      <c r="S59" s="175"/>
      <c r="T59" s="175"/>
      <c r="U59" s="175"/>
      <c r="V59" s="175"/>
      <c r="W59" s="175"/>
      <c r="X59" s="175"/>
      <c r="Y59" s="175"/>
      <c r="Z59" s="175"/>
    </row>
    <row r="60" spans="1:28" ht="17.25" customHeight="1">
      <c r="A60" s="342">
        <v>1527</v>
      </c>
      <c r="B60" s="622" t="s">
        <v>253</v>
      </c>
      <c r="C60" s="623"/>
      <c r="D60" s="624"/>
      <c r="E60" s="327" t="s">
        <v>71</v>
      </c>
      <c r="F60" s="328">
        <v>1.1000000000000001</v>
      </c>
      <c r="G60" s="344">
        <v>472.02</v>
      </c>
      <c r="H60" s="329">
        <f>F60*G60</f>
        <v>519.22</v>
      </c>
      <c r="L60" s="175"/>
      <c r="M60" s="175"/>
      <c r="N60" s="175"/>
      <c r="O60" s="175"/>
      <c r="P60" s="175"/>
      <c r="Q60" s="175"/>
      <c r="R60" s="175"/>
      <c r="S60" s="175"/>
      <c r="T60" s="175"/>
      <c r="U60" s="175"/>
      <c r="V60" s="175"/>
      <c r="W60" s="175"/>
      <c r="X60" s="175"/>
      <c r="Y60" s="175"/>
      <c r="Z60" s="175"/>
    </row>
    <row r="61" spans="1:28" ht="17.25">
      <c r="A61" s="614" t="s">
        <v>248</v>
      </c>
      <c r="B61" s="614"/>
      <c r="C61" s="614"/>
      <c r="D61" s="614"/>
      <c r="E61" s="614"/>
      <c r="F61" s="615"/>
      <c r="G61" s="614"/>
      <c r="H61" s="330">
        <f>SUM(H60:H60)</f>
        <v>519.22</v>
      </c>
      <c r="L61" s="175"/>
      <c r="M61" s="175"/>
      <c r="N61" s="175"/>
      <c r="O61" s="175"/>
      <c r="P61" s="175"/>
      <c r="Q61" s="175"/>
      <c r="R61" s="175"/>
      <c r="S61" s="175"/>
      <c r="T61" s="175"/>
      <c r="U61" s="175"/>
      <c r="V61" s="175"/>
      <c r="W61" s="175"/>
      <c r="X61" s="175"/>
      <c r="Y61" s="175"/>
      <c r="Z61" s="175"/>
    </row>
    <row r="62" spans="1:28" ht="17.25">
      <c r="A62" s="616"/>
      <c r="B62" s="616"/>
      <c r="C62" s="616"/>
      <c r="D62" s="616"/>
      <c r="E62" s="616"/>
      <c r="F62" s="617"/>
      <c r="G62" s="616"/>
      <c r="H62" s="616"/>
      <c r="L62" s="175"/>
      <c r="M62" s="175"/>
      <c r="N62" s="175"/>
      <c r="O62" s="175"/>
      <c r="P62" s="175"/>
      <c r="Q62" s="175"/>
      <c r="R62" s="175"/>
      <c r="S62" s="175"/>
      <c r="T62" s="175"/>
      <c r="U62" s="175"/>
      <c r="V62" s="175"/>
      <c r="W62" s="175"/>
      <c r="X62" s="175"/>
      <c r="Y62" s="175"/>
      <c r="Z62" s="175"/>
    </row>
    <row r="63" spans="1:28" ht="17.25" customHeight="1">
      <c r="A63" s="618" t="s">
        <v>249</v>
      </c>
      <c r="B63" s="618"/>
      <c r="C63" s="618"/>
      <c r="D63" s="618"/>
      <c r="E63" s="618"/>
      <c r="F63" s="619"/>
      <c r="G63" s="618"/>
      <c r="H63" s="367">
        <f>H52+H57+H61</f>
        <v>538.96</v>
      </c>
      <c r="I63" s="176"/>
      <c r="J63" s="166"/>
      <c r="K63" s="166"/>
      <c r="L63" s="175"/>
      <c r="M63" s="175"/>
      <c r="N63" s="175"/>
      <c r="O63" s="175"/>
      <c r="P63" s="175"/>
      <c r="Q63" s="175"/>
      <c r="R63" s="175"/>
      <c r="S63" s="175"/>
      <c r="T63" s="175"/>
      <c r="U63" s="175"/>
      <c r="V63" s="175"/>
      <c r="W63" s="175"/>
      <c r="X63" s="175"/>
      <c r="Y63" s="175"/>
      <c r="Z63" s="175"/>
    </row>
    <row r="64" spans="1:28" ht="15.75" customHeight="1">
      <c r="A64" s="304"/>
      <c r="B64" s="304"/>
      <c r="C64" s="304"/>
      <c r="D64" s="304"/>
      <c r="E64" s="304"/>
      <c r="F64" s="304"/>
      <c r="G64" s="304"/>
      <c r="H64" s="304"/>
      <c r="I64" s="176"/>
      <c r="J64" s="101"/>
      <c r="K64" s="101"/>
      <c r="L64" s="101"/>
      <c r="M64" s="101"/>
      <c r="N64" s="101"/>
      <c r="O64" s="175"/>
      <c r="P64" s="175"/>
      <c r="Q64" s="175"/>
      <c r="R64" s="175"/>
      <c r="S64" s="175"/>
      <c r="T64" s="175"/>
      <c r="U64" s="175"/>
      <c r="V64" s="175"/>
      <c r="W64" s="175"/>
    </row>
    <row r="65" spans="1:23" ht="15.75" customHeight="1">
      <c r="A65" s="364" t="s">
        <v>285</v>
      </c>
      <c r="B65" s="627" t="s">
        <v>300</v>
      </c>
      <c r="C65" s="628"/>
      <c r="D65" s="629"/>
      <c r="E65" s="621" t="s">
        <v>109</v>
      </c>
      <c r="F65" s="621"/>
      <c r="G65" s="621"/>
      <c r="H65" s="621"/>
      <c r="I65" s="176"/>
      <c r="J65" s="101"/>
      <c r="K65" s="101"/>
      <c r="L65" s="101"/>
      <c r="M65" s="101"/>
      <c r="N65" s="101"/>
      <c r="O65" s="175"/>
      <c r="P65" s="175"/>
      <c r="Q65" s="175"/>
      <c r="R65" s="175"/>
      <c r="S65" s="175"/>
      <c r="T65" s="175"/>
      <c r="U65" s="175"/>
      <c r="V65" s="175"/>
      <c r="W65" s="175"/>
    </row>
    <row r="66" spans="1:23" ht="30" customHeight="1">
      <c r="A66" s="657" t="s">
        <v>286</v>
      </c>
      <c r="B66" s="657"/>
      <c r="C66" s="657"/>
      <c r="D66" s="657"/>
      <c r="E66" s="657"/>
      <c r="F66" s="657"/>
      <c r="G66" s="657"/>
      <c r="H66" s="657"/>
      <c r="I66" s="176"/>
      <c r="J66" s="101"/>
      <c r="K66" s="101"/>
      <c r="L66" s="101"/>
      <c r="M66" s="101"/>
      <c r="N66" s="101"/>
      <c r="O66" s="175"/>
      <c r="P66" s="175"/>
      <c r="Q66" s="175"/>
      <c r="R66" s="175"/>
      <c r="S66" s="175"/>
      <c r="T66" s="175"/>
      <c r="U66" s="175"/>
      <c r="V66" s="175"/>
      <c r="W66" s="175"/>
    </row>
    <row r="67" spans="1:23" ht="264.75" customHeight="1">
      <c r="A67" s="603"/>
      <c r="B67" s="603"/>
      <c r="C67" s="603"/>
      <c r="D67" s="603"/>
      <c r="E67" s="603"/>
      <c r="F67" s="603"/>
      <c r="G67" s="603"/>
      <c r="H67" s="603"/>
      <c r="I67" s="176"/>
      <c r="J67" s="101"/>
      <c r="K67" s="101"/>
      <c r="L67" s="101"/>
      <c r="M67" s="101"/>
      <c r="N67" s="101"/>
      <c r="O67" s="101"/>
      <c r="P67" s="101"/>
      <c r="Q67" s="306"/>
      <c r="R67" s="306"/>
      <c r="S67" s="306"/>
      <c r="T67" s="306"/>
      <c r="U67" s="306"/>
      <c r="V67" s="306"/>
      <c r="W67" s="101"/>
    </row>
    <row r="68" spans="1:23" ht="48.75" customHeight="1">
      <c r="A68" s="641" t="s">
        <v>272</v>
      </c>
      <c r="B68" s="641"/>
      <c r="C68" s="641"/>
      <c r="D68" s="641"/>
      <c r="E68" s="641"/>
      <c r="F68" s="641"/>
      <c r="G68" s="641"/>
      <c r="H68" s="641"/>
      <c r="I68" s="176"/>
      <c r="J68" s="101"/>
      <c r="K68" s="101"/>
      <c r="L68" s="101"/>
      <c r="M68" s="101"/>
      <c r="N68" s="101"/>
      <c r="O68" s="101"/>
      <c r="P68" s="101"/>
      <c r="Q68" s="306"/>
      <c r="R68" s="306"/>
      <c r="S68" s="306"/>
      <c r="T68" s="306"/>
      <c r="U68" s="306"/>
      <c r="V68" s="306"/>
      <c r="W68" s="101"/>
    </row>
    <row r="69" spans="1:23" ht="18.75" customHeight="1">
      <c r="A69" s="339" t="s">
        <v>301</v>
      </c>
      <c r="B69" s="659" t="s">
        <v>273</v>
      </c>
      <c r="C69" s="659"/>
      <c r="D69" s="659"/>
      <c r="E69" s="339" t="s">
        <v>109</v>
      </c>
      <c r="F69" s="339" t="s">
        <v>234</v>
      </c>
      <c r="G69" s="345" t="s">
        <v>271</v>
      </c>
      <c r="H69" s="345" t="s">
        <v>274</v>
      </c>
      <c r="I69" s="176"/>
      <c r="J69" s="101"/>
      <c r="K69" s="101"/>
      <c r="L69" s="101"/>
      <c r="M69" s="101"/>
      <c r="N69" s="101"/>
      <c r="O69" s="101"/>
      <c r="P69" s="101"/>
      <c r="Q69" s="306"/>
      <c r="R69" s="306"/>
      <c r="S69" s="306"/>
      <c r="T69" s="306"/>
      <c r="U69" s="306"/>
      <c r="V69" s="306"/>
      <c r="W69" s="101"/>
    </row>
    <row r="70" spans="1:23" ht="15" customHeight="1">
      <c r="A70" s="346">
        <v>88316</v>
      </c>
      <c r="B70" s="658" t="s">
        <v>241</v>
      </c>
      <c r="C70" s="658"/>
      <c r="D70" s="658"/>
      <c r="E70" s="347" t="s">
        <v>238</v>
      </c>
      <c r="F70" s="348">
        <f>1.1925*2</f>
        <v>2.3849999999999998</v>
      </c>
      <c r="G70" s="349">
        <v>13.34</v>
      </c>
      <c r="H70" s="349">
        <f>G70*F70</f>
        <v>31.82</v>
      </c>
      <c r="I70" s="176"/>
      <c r="J70" s="101"/>
      <c r="K70" s="101"/>
      <c r="L70" s="101"/>
      <c r="M70" s="101"/>
      <c r="N70" s="101"/>
      <c r="O70" s="101"/>
      <c r="P70" s="101"/>
      <c r="Q70" s="306"/>
      <c r="R70" s="306"/>
      <c r="S70" s="306"/>
      <c r="T70" s="306"/>
      <c r="U70" s="306"/>
      <c r="V70" s="306"/>
      <c r="W70" s="101"/>
    </row>
    <row r="71" spans="1:23" ht="15.75" customHeight="1">
      <c r="A71" s="346">
        <v>88309</v>
      </c>
      <c r="B71" s="658" t="s">
        <v>240</v>
      </c>
      <c r="C71" s="658"/>
      <c r="D71" s="658"/>
      <c r="E71" s="347" t="s">
        <v>238</v>
      </c>
      <c r="F71" s="348">
        <f>1.10925*2</f>
        <v>2.2185000000000001</v>
      </c>
      <c r="G71" s="349">
        <v>16.78</v>
      </c>
      <c r="H71" s="349">
        <f t="shared" ref="H71" si="0">G71*F71</f>
        <v>37.229999999999997</v>
      </c>
      <c r="I71" s="176"/>
      <c r="J71" s="100"/>
      <c r="K71" s="100"/>
      <c r="L71" s="100"/>
      <c r="M71" s="100"/>
    </row>
    <row r="72" spans="1:23" ht="15" customHeight="1">
      <c r="A72" s="661" t="s">
        <v>242</v>
      </c>
      <c r="B72" s="661"/>
      <c r="C72" s="661"/>
      <c r="D72" s="661"/>
      <c r="E72" s="661"/>
      <c r="F72" s="661"/>
      <c r="G72" s="661"/>
      <c r="H72" s="350">
        <f>SUM(H70:H71)</f>
        <v>69.05</v>
      </c>
      <c r="I72" s="176"/>
      <c r="J72" s="100"/>
      <c r="K72" s="100"/>
      <c r="L72" s="100"/>
      <c r="M72" s="100"/>
    </row>
    <row r="73" spans="1:23" ht="17.25">
      <c r="A73" s="351"/>
      <c r="B73" s="67"/>
      <c r="C73" s="67"/>
      <c r="D73" s="67"/>
      <c r="E73" s="67"/>
      <c r="F73" s="67"/>
      <c r="G73" s="67"/>
      <c r="H73" s="87"/>
      <c r="I73" s="100"/>
      <c r="J73" s="100"/>
      <c r="K73" s="100"/>
      <c r="L73" s="100"/>
      <c r="M73" s="100"/>
    </row>
    <row r="74" spans="1:23" ht="34.5">
      <c r="A74" s="352" t="s">
        <v>301</v>
      </c>
      <c r="B74" s="660" t="s">
        <v>275</v>
      </c>
      <c r="C74" s="660"/>
      <c r="D74" s="660"/>
      <c r="E74" s="352" t="s">
        <v>109</v>
      </c>
      <c r="F74" s="352" t="s">
        <v>234</v>
      </c>
      <c r="G74" s="353" t="s">
        <v>235</v>
      </c>
      <c r="H74" s="353" t="s">
        <v>274</v>
      </c>
      <c r="I74" s="100"/>
      <c r="J74" s="100"/>
      <c r="K74" s="100"/>
      <c r="L74" s="100"/>
      <c r="M74" s="100"/>
    </row>
    <row r="75" spans="1:23" ht="17.25">
      <c r="A75" s="346">
        <v>1106</v>
      </c>
      <c r="B75" s="663" t="s">
        <v>276</v>
      </c>
      <c r="C75" s="663"/>
      <c r="D75" s="663"/>
      <c r="E75" s="347" t="s">
        <v>163</v>
      </c>
      <c r="F75" s="348">
        <v>0.79500000000000004</v>
      </c>
      <c r="G75" s="349">
        <v>0.75</v>
      </c>
      <c r="H75" s="349">
        <f>G75*F75</f>
        <v>0.6</v>
      </c>
      <c r="I75" s="100"/>
      <c r="J75" s="100"/>
      <c r="K75" s="100"/>
      <c r="L75" s="100"/>
      <c r="M75" s="100"/>
    </row>
    <row r="76" spans="1:23" ht="17.25">
      <c r="A76" s="354">
        <v>370</v>
      </c>
      <c r="B76" s="663" t="s">
        <v>277</v>
      </c>
      <c r="C76" s="663"/>
      <c r="D76" s="663"/>
      <c r="E76" s="347" t="s">
        <v>71</v>
      </c>
      <c r="F76" s="348">
        <f>0.02385+0.04437</f>
        <v>6.8220000000000003E-2</v>
      </c>
      <c r="G76" s="349">
        <v>70</v>
      </c>
      <c r="H76" s="349">
        <f t="shared" ref="H76:H81" si="1">G76*F76</f>
        <v>4.78</v>
      </c>
      <c r="I76" s="100"/>
      <c r="J76" s="100"/>
      <c r="K76" s="100"/>
      <c r="L76" s="100"/>
      <c r="M76" s="100"/>
    </row>
    <row r="77" spans="1:23" ht="17.25">
      <c r="A77" s="346">
        <v>11026</v>
      </c>
      <c r="B77" s="663" t="s">
        <v>278</v>
      </c>
      <c r="C77" s="663"/>
      <c r="D77" s="663"/>
      <c r="E77" s="347" t="s">
        <v>163</v>
      </c>
      <c r="F77" s="348">
        <v>12.147600000000001</v>
      </c>
      <c r="G77" s="349">
        <v>11.84</v>
      </c>
      <c r="H77" s="349">
        <f t="shared" si="1"/>
        <v>143.83000000000001</v>
      </c>
      <c r="I77" s="100"/>
      <c r="J77" s="100"/>
      <c r="K77" s="100"/>
      <c r="L77" s="100"/>
      <c r="M77" s="100"/>
    </row>
    <row r="78" spans="1:23" ht="17.25">
      <c r="A78" s="346">
        <v>34</v>
      </c>
      <c r="B78" s="663" t="s">
        <v>280</v>
      </c>
      <c r="C78" s="663"/>
      <c r="D78" s="663"/>
      <c r="E78" s="347" t="s">
        <v>163</v>
      </c>
      <c r="F78" s="348">
        <f>3.657+3.571785</f>
        <v>7.2287850000000002</v>
      </c>
      <c r="G78" s="349">
        <v>10.77</v>
      </c>
      <c r="H78" s="349">
        <f t="shared" si="1"/>
        <v>77.849999999999994</v>
      </c>
      <c r="I78" s="100"/>
      <c r="J78" s="100"/>
      <c r="K78" s="100"/>
      <c r="L78" s="100"/>
      <c r="M78" s="100"/>
    </row>
    <row r="79" spans="1:23" ht="17.25">
      <c r="A79" s="346">
        <v>4777</v>
      </c>
      <c r="B79" s="663" t="s">
        <v>281</v>
      </c>
      <c r="C79" s="663"/>
      <c r="D79" s="663"/>
      <c r="E79" s="347" t="s">
        <v>163</v>
      </c>
      <c r="F79" s="348">
        <v>6.5667</v>
      </c>
      <c r="G79" s="349">
        <v>6.3</v>
      </c>
      <c r="H79" s="349">
        <f t="shared" si="1"/>
        <v>41.37</v>
      </c>
      <c r="I79" s="100"/>
      <c r="J79" s="100"/>
      <c r="K79" s="100"/>
      <c r="L79" s="100"/>
      <c r="M79" s="100"/>
    </row>
    <row r="80" spans="1:23" ht="17.25">
      <c r="A80" s="354">
        <v>1379</v>
      </c>
      <c r="B80" s="663" t="s">
        <v>279</v>
      </c>
      <c r="C80" s="663"/>
      <c r="D80" s="663"/>
      <c r="E80" s="347" t="s">
        <v>163</v>
      </c>
      <c r="F80" s="348">
        <v>6.5667</v>
      </c>
      <c r="G80" s="349">
        <v>0.59</v>
      </c>
      <c r="H80" s="349">
        <f t="shared" si="1"/>
        <v>3.87</v>
      </c>
    </row>
    <row r="81" spans="1:30" ht="17.25">
      <c r="A81" s="354">
        <v>4948</v>
      </c>
      <c r="B81" s="663" t="s">
        <v>282</v>
      </c>
      <c r="C81" s="663"/>
      <c r="D81" s="663"/>
      <c r="E81" s="347" t="s">
        <v>72</v>
      </c>
      <c r="F81" s="348">
        <v>0.73950000000000005</v>
      </c>
      <c r="G81" s="349">
        <v>474.31</v>
      </c>
      <c r="H81" s="349">
        <f t="shared" si="1"/>
        <v>350.75</v>
      </c>
    </row>
    <row r="82" spans="1:30" ht="17.25">
      <c r="A82" s="662" t="s">
        <v>242</v>
      </c>
      <c r="B82" s="662"/>
      <c r="C82" s="662"/>
      <c r="D82" s="662"/>
      <c r="E82" s="662"/>
      <c r="F82" s="662"/>
      <c r="G82" s="662"/>
      <c r="H82" s="355">
        <f>SUM(H75:H81)</f>
        <v>623.04999999999995</v>
      </c>
    </row>
    <row r="83" spans="1:30" ht="17.25">
      <c r="A83" s="356"/>
      <c r="B83" s="356"/>
      <c r="C83" s="356"/>
      <c r="D83" s="356"/>
      <c r="E83" s="356"/>
      <c r="F83" s="356"/>
      <c r="G83" s="356"/>
      <c r="H83" s="357"/>
      <c r="N83" s="306"/>
      <c r="O83" s="306"/>
      <c r="P83" s="306"/>
      <c r="Q83" s="306"/>
      <c r="R83" s="306"/>
      <c r="S83" s="306"/>
      <c r="T83" s="306"/>
      <c r="U83" s="306"/>
      <c r="V83" s="306"/>
      <c r="W83" s="306"/>
      <c r="X83" s="306"/>
      <c r="Y83" s="306"/>
      <c r="Z83" s="306"/>
      <c r="AA83" s="306"/>
      <c r="AB83" s="306"/>
      <c r="AC83" s="303"/>
      <c r="AD83" s="303"/>
    </row>
    <row r="84" spans="1:30" ht="20.25" customHeight="1">
      <c r="A84" s="609" t="s">
        <v>249</v>
      </c>
      <c r="B84" s="610"/>
      <c r="C84" s="610"/>
      <c r="D84" s="610"/>
      <c r="E84" s="610"/>
      <c r="F84" s="610"/>
      <c r="G84" s="610"/>
      <c r="H84" s="368">
        <f>SUM(H72,H82)</f>
        <v>692.1</v>
      </c>
      <c r="N84" s="306"/>
      <c r="O84" s="306"/>
      <c r="P84" s="311"/>
      <c r="Q84" s="311"/>
      <c r="R84" s="311"/>
      <c r="S84" s="672"/>
      <c r="T84" s="672"/>
      <c r="U84" s="672"/>
      <c r="V84" s="672"/>
      <c r="W84" s="672"/>
      <c r="X84" s="169"/>
      <c r="Y84" s="312"/>
      <c r="Z84" s="613"/>
      <c r="AA84" s="613"/>
      <c r="AB84" s="306"/>
      <c r="AC84" s="303"/>
      <c r="AD84" s="303"/>
    </row>
    <row r="85" spans="1:30" ht="17.25" customHeight="1">
      <c r="A85" s="358"/>
      <c r="B85" s="359"/>
      <c r="C85" s="359"/>
      <c r="D85" s="359"/>
      <c r="E85" s="359"/>
      <c r="F85" s="359"/>
      <c r="G85" s="359"/>
      <c r="H85" s="99"/>
      <c r="N85" s="306"/>
      <c r="O85" s="306"/>
      <c r="P85" s="670"/>
      <c r="Q85" s="670"/>
      <c r="R85" s="670"/>
      <c r="S85" s="670"/>
      <c r="T85" s="670"/>
      <c r="U85" s="670"/>
      <c r="V85" s="670"/>
      <c r="W85" s="670"/>
      <c r="X85" s="670"/>
      <c r="Y85" s="671"/>
      <c r="Z85" s="670"/>
      <c r="AA85" s="670"/>
      <c r="AB85" s="306"/>
      <c r="AC85" s="303"/>
      <c r="AD85" s="303"/>
    </row>
    <row r="86" spans="1:30" ht="17.25">
      <c r="A86" s="608" t="s">
        <v>334</v>
      </c>
      <c r="B86" s="608"/>
      <c r="C86" s="608"/>
      <c r="D86" s="608"/>
      <c r="E86" s="608"/>
      <c r="F86" s="608"/>
      <c r="G86" s="608"/>
      <c r="H86" s="608"/>
      <c r="N86" s="306"/>
      <c r="O86" s="306"/>
      <c r="P86" s="612"/>
      <c r="Q86" s="612"/>
      <c r="R86" s="612"/>
      <c r="S86" s="612"/>
      <c r="T86" s="612"/>
      <c r="U86" s="612"/>
      <c r="V86" s="612"/>
      <c r="W86" s="612"/>
      <c r="X86" s="612"/>
      <c r="Y86" s="669"/>
      <c r="Z86" s="612"/>
      <c r="AA86" s="612"/>
      <c r="AB86" s="306"/>
      <c r="AC86" s="303"/>
      <c r="AD86" s="303"/>
    </row>
    <row r="87" spans="1:30" ht="17.25">
      <c r="A87" s="608" t="s">
        <v>335</v>
      </c>
      <c r="B87" s="608"/>
      <c r="C87" s="608"/>
      <c r="D87" s="608"/>
      <c r="E87" s="608"/>
      <c r="F87" s="608"/>
      <c r="G87" s="608"/>
      <c r="H87" s="608"/>
      <c r="N87" s="306"/>
      <c r="O87" s="306"/>
      <c r="P87" s="676"/>
      <c r="Q87" s="676"/>
      <c r="R87" s="676"/>
      <c r="S87" s="676"/>
      <c r="T87" s="676"/>
      <c r="U87" s="676"/>
      <c r="V87" s="676"/>
      <c r="W87" s="676"/>
      <c r="X87" s="676"/>
      <c r="Y87" s="676"/>
      <c r="Z87" s="676"/>
      <c r="AA87" s="676"/>
      <c r="AB87" s="306"/>
      <c r="AC87" s="303"/>
      <c r="AD87" s="303"/>
    </row>
    <row r="88" spans="1:30" ht="17.25">
      <c r="A88" s="608" t="s">
        <v>336</v>
      </c>
      <c r="B88" s="608"/>
      <c r="C88" s="608"/>
      <c r="D88" s="608"/>
      <c r="E88" s="608"/>
      <c r="F88" s="608"/>
      <c r="G88" s="608"/>
      <c r="H88" s="608"/>
      <c r="N88" s="306"/>
      <c r="O88" s="306"/>
      <c r="P88" s="311"/>
      <c r="Q88" s="311"/>
      <c r="R88" s="311"/>
      <c r="S88" s="666"/>
      <c r="T88" s="666"/>
      <c r="U88" s="666"/>
      <c r="V88" s="666"/>
      <c r="W88" s="666"/>
      <c r="X88" s="313"/>
      <c r="Y88" s="313"/>
      <c r="Z88" s="313"/>
      <c r="AA88" s="314"/>
      <c r="AB88" s="306"/>
      <c r="AC88" s="303"/>
      <c r="AD88" s="303"/>
    </row>
    <row r="89" spans="1:30" ht="15.75" customHeight="1">
      <c r="A89" s="608" t="s">
        <v>337</v>
      </c>
      <c r="B89" s="608"/>
      <c r="C89" s="608"/>
      <c r="D89" s="608"/>
      <c r="E89" s="608"/>
      <c r="F89" s="608"/>
      <c r="G89" s="608"/>
      <c r="H89" s="608"/>
      <c r="N89" s="306"/>
      <c r="O89" s="306"/>
      <c r="P89" s="315"/>
      <c r="Q89" s="315"/>
      <c r="R89" s="315"/>
      <c r="S89" s="664"/>
      <c r="T89" s="664"/>
      <c r="U89" s="664"/>
      <c r="V89" s="664"/>
      <c r="W89" s="664"/>
      <c r="X89" s="316"/>
      <c r="Y89" s="317"/>
      <c r="Z89" s="318"/>
      <c r="AA89" s="318"/>
      <c r="AB89" s="306"/>
      <c r="AC89" s="303"/>
      <c r="AD89" s="303"/>
    </row>
    <row r="90" spans="1:30" ht="17.25">
      <c r="A90" s="608" t="s">
        <v>338</v>
      </c>
      <c r="B90" s="608"/>
      <c r="C90" s="608"/>
      <c r="D90" s="608"/>
      <c r="E90" s="608"/>
      <c r="F90" s="608"/>
      <c r="G90" s="608"/>
      <c r="H90" s="608"/>
      <c r="N90" s="306"/>
      <c r="O90" s="306"/>
      <c r="P90" s="315"/>
      <c r="Q90" s="315"/>
      <c r="R90" s="315"/>
      <c r="S90" s="664"/>
      <c r="T90" s="664"/>
      <c r="U90" s="664"/>
      <c r="V90" s="664"/>
      <c r="W90" s="664"/>
      <c r="X90" s="316"/>
      <c r="Y90" s="317"/>
      <c r="Z90" s="318"/>
      <c r="AA90" s="318"/>
      <c r="AB90" s="306"/>
      <c r="AC90" s="303"/>
      <c r="AD90" s="303"/>
    </row>
    <row r="91" spans="1:30" ht="17.25">
      <c r="A91" s="608" t="s">
        <v>339</v>
      </c>
      <c r="B91" s="608"/>
      <c r="C91" s="608"/>
      <c r="D91" s="608"/>
      <c r="E91" s="608"/>
      <c r="F91" s="608"/>
      <c r="G91" s="608"/>
      <c r="H91" s="608"/>
      <c r="N91" s="306"/>
      <c r="O91" s="306"/>
      <c r="P91" s="667"/>
      <c r="Q91" s="667"/>
      <c r="R91" s="667"/>
      <c r="S91" s="667"/>
      <c r="T91" s="667"/>
      <c r="U91" s="667"/>
      <c r="V91" s="667"/>
      <c r="W91" s="667"/>
      <c r="X91" s="667"/>
      <c r="Y91" s="667"/>
      <c r="Z91" s="667"/>
      <c r="AA91" s="319"/>
      <c r="AB91" s="306"/>
      <c r="AC91" s="303"/>
      <c r="AD91" s="303"/>
    </row>
    <row r="92" spans="1:30" ht="17.25">
      <c r="A92" s="608" t="s">
        <v>340</v>
      </c>
      <c r="B92" s="608"/>
      <c r="C92" s="608"/>
      <c r="D92" s="608"/>
      <c r="E92" s="608"/>
      <c r="F92" s="608"/>
      <c r="G92" s="608"/>
      <c r="H92" s="608"/>
      <c r="N92" s="306"/>
      <c r="O92" s="306"/>
      <c r="P92" s="320"/>
      <c r="Q92" s="320"/>
      <c r="R92" s="320"/>
      <c r="S92" s="320"/>
      <c r="T92" s="320"/>
      <c r="U92" s="320"/>
      <c r="V92" s="320"/>
      <c r="W92" s="320"/>
      <c r="X92" s="320"/>
      <c r="Y92" s="321"/>
      <c r="Z92" s="320"/>
      <c r="AA92" s="310"/>
      <c r="AB92" s="306"/>
      <c r="AC92" s="303"/>
      <c r="AD92" s="303"/>
    </row>
    <row r="93" spans="1:30" ht="17.25">
      <c r="A93" s="608" t="s">
        <v>341</v>
      </c>
      <c r="B93" s="608"/>
      <c r="C93" s="608"/>
      <c r="D93" s="608"/>
      <c r="E93" s="608"/>
      <c r="F93" s="608"/>
      <c r="G93" s="608"/>
      <c r="H93" s="608"/>
      <c r="N93" s="306"/>
      <c r="O93" s="306"/>
      <c r="P93" s="311"/>
      <c r="Q93" s="311"/>
      <c r="R93" s="311"/>
      <c r="S93" s="665"/>
      <c r="T93" s="665"/>
      <c r="U93" s="665"/>
      <c r="V93" s="665"/>
      <c r="W93" s="665"/>
      <c r="X93" s="313"/>
      <c r="Y93" s="313"/>
      <c r="Z93" s="313"/>
      <c r="AA93" s="314"/>
      <c r="AB93" s="306"/>
      <c r="AC93" s="303"/>
      <c r="AD93" s="303"/>
    </row>
    <row r="94" spans="1:30" ht="17.25">
      <c r="A94" s="608" t="s">
        <v>342</v>
      </c>
      <c r="B94" s="608"/>
      <c r="C94" s="608"/>
      <c r="D94" s="608"/>
      <c r="E94" s="608"/>
      <c r="F94" s="608"/>
      <c r="G94" s="608"/>
      <c r="H94" s="608"/>
      <c r="N94" s="306"/>
      <c r="O94" s="306"/>
      <c r="P94" s="315"/>
      <c r="Q94" s="315"/>
      <c r="R94" s="315"/>
      <c r="S94" s="664"/>
      <c r="T94" s="664"/>
      <c r="U94" s="664"/>
      <c r="V94" s="664"/>
      <c r="W94" s="664"/>
      <c r="X94" s="316"/>
      <c r="Y94" s="317"/>
      <c r="Z94" s="318"/>
      <c r="AA94" s="318"/>
      <c r="AB94" s="306"/>
      <c r="AC94" s="303"/>
      <c r="AD94" s="303"/>
    </row>
    <row r="95" spans="1:30" ht="17.25">
      <c r="A95" s="608" t="s">
        <v>343</v>
      </c>
      <c r="B95" s="608"/>
      <c r="C95" s="608"/>
      <c r="D95" s="608"/>
      <c r="E95" s="608"/>
      <c r="F95" s="608"/>
      <c r="G95" s="608"/>
      <c r="H95" s="608"/>
      <c r="N95" s="306"/>
      <c r="O95" s="306"/>
      <c r="P95" s="315"/>
      <c r="Q95" s="315"/>
      <c r="R95" s="315"/>
      <c r="S95" s="664"/>
      <c r="T95" s="664"/>
      <c r="U95" s="664"/>
      <c r="V95" s="664"/>
      <c r="W95" s="664"/>
      <c r="X95" s="316"/>
      <c r="Y95" s="317"/>
      <c r="Z95" s="318"/>
      <c r="AA95" s="318"/>
      <c r="AB95" s="306"/>
      <c r="AC95" s="303"/>
      <c r="AD95" s="303"/>
    </row>
    <row r="96" spans="1:30" ht="17.25">
      <c r="A96" s="608" t="s">
        <v>344</v>
      </c>
      <c r="B96" s="608"/>
      <c r="C96" s="608"/>
      <c r="D96" s="608"/>
      <c r="E96" s="608"/>
      <c r="F96" s="608"/>
      <c r="G96" s="608"/>
      <c r="H96" s="608"/>
      <c r="N96" s="306"/>
      <c r="O96" s="306"/>
      <c r="P96" s="315"/>
      <c r="Q96" s="315"/>
      <c r="R96" s="315"/>
      <c r="S96" s="664"/>
      <c r="T96" s="664"/>
      <c r="U96" s="664"/>
      <c r="V96" s="664"/>
      <c r="W96" s="664"/>
      <c r="X96" s="316"/>
      <c r="Y96" s="317"/>
      <c r="Z96" s="318"/>
      <c r="AA96" s="318"/>
      <c r="AB96" s="306"/>
      <c r="AC96" s="303"/>
      <c r="AD96" s="303"/>
    </row>
    <row r="97" spans="1:30" ht="17.25">
      <c r="A97" s="608" t="s">
        <v>345</v>
      </c>
      <c r="B97" s="608"/>
      <c r="C97" s="608"/>
      <c r="D97" s="608"/>
      <c r="E97" s="608"/>
      <c r="F97" s="608"/>
      <c r="G97" s="608"/>
      <c r="H97" s="608"/>
      <c r="N97" s="306"/>
      <c r="O97" s="306"/>
      <c r="P97" s="315"/>
      <c r="Q97" s="315"/>
      <c r="R97" s="315"/>
      <c r="S97" s="664"/>
      <c r="T97" s="664"/>
      <c r="U97" s="664"/>
      <c r="V97" s="664"/>
      <c r="W97" s="664"/>
      <c r="X97" s="316"/>
      <c r="Y97" s="317"/>
      <c r="Z97" s="318"/>
      <c r="AA97" s="318"/>
      <c r="AB97" s="306"/>
      <c r="AC97" s="303"/>
      <c r="AD97" s="303"/>
    </row>
    <row r="98" spans="1:30" ht="17.25">
      <c r="A98" s="608" t="s">
        <v>346</v>
      </c>
      <c r="B98" s="608"/>
      <c r="C98" s="608"/>
      <c r="D98" s="608"/>
      <c r="E98" s="608"/>
      <c r="F98" s="608"/>
      <c r="G98" s="608"/>
      <c r="H98" s="608"/>
      <c r="N98" s="306"/>
      <c r="O98" s="306"/>
      <c r="P98" s="315"/>
      <c r="Q98" s="315"/>
      <c r="R98" s="315"/>
      <c r="S98" s="664"/>
      <c r="T98" s="664"/>
      <c r="U98" s="664"/>
      <c r="V98" s="664"/>
      <c r="W98" s="664"/>
      <c r="X98" s="316"/>
      <c r="Y98" s="317"/>
      <c r="Z98" s="318"/>
      <c r="AA98" s="318"/>
      <c r="AB98" s="306"/>
      <c r="AC98" s="303"/>
      <c r="AD98" s="303"/>
    </row>
    <row r="99" spans="1:30" ht="17.25">
      <c r="A99" s="304"/>
      <c r="B99" s="304"/>
      <c r="C99" s="304"/>
      <c r="D99" s="304"/>
      <c r="E99" s="304"/>
      <c r="F99" s="304"/>
      <c r="G99" s="304"/>
      <c r="H99" s="304"/>
      <c r="N99" s="306"/>
      <c r="O99" s="306"/>
      <c r="P99" s="667"/>
      <c r="Q99" s="667"/>
      <c r="R99" s="667"/>
      <c r="S99" s="667"/>
      <c r="T99" s="667"/>
      <c r="U99" s="667"/>
      <c r="V99" s="667"/>
      <c r="W99" s="667"/>
      <c r="X99" s="667"/>
      <c r="Y99" s="668"/>
      <c r="Z99" s="667"/>
      <c r="AA99" s="319"/>
      <c r="AB99" s="306"/>
      <c r="AC99" s="303"/>
      <c r="AD99" s="303"/>
    </row>
    <row r="100" spans="1:30" ht="17.25">
      <c r="A100" s="304"/>
      <c r="B100" s="304"/>
      <c r="C100" s="304"/>
      <c r="D100" s="304"/>
      <c r="E100" s="304"/>
      <c r="F100" s="304"/>
      <c r="G100" s="304"/>
      <c r="H100" s="304"/>
      <c r="N100" s="306"/>
      <c r="O100" s="306"/>
      <c r="P100" s="612"/>
      <c r="Q100" s="612"/>
      <c r="R100" s="612"/>
      <c r="S100" s="612"/>
      <c r="T100" s="612"/>
      <c r="U100" s="612"/>
      <c r="V100" s="612"/>
      <c r="W100" s="612"/>
      <c r="X100" s="612"/>
      <c r="Y100" s="669"/>
      <c r="Z100" s="612"/>
      <c r="AA100" s="612"/>
      <c r="AB100" s="306"/>
      <c r="AC100" s="303"/>
      <c r="AD100" s="303"/>
    </row>
    <row r="101" spans="1:30" ht="17.25">
      <c r="A101" s="363" t="s">
        <v>270</v>
      </c>
      <c r="B101" s="630" t="s">
        <v>328</v>
      </c>
      <c r="C101" s="631"/>
      <c r="D101" s="632"/>
      <c r="E101" s="636" t="s">
        <v>310</v>
      </c>
      <c r="F101" s="637"/>
      <c r="G101" s="638"/>
      <c r="H101" s="638"/>
      <c r="N101" s="306"/>
      <c r="O101" s="306"/>
      <c r="P101" s="670"/>
      <c r="Q101" s="670"/>
      <c r="R101" s="670"/>
      <c r="S101" s="670"/>
      <c r="T101" s="670"/>
      <c r="U101" s="670"/>
      <c r="V101" s="670"/>
      <c r="W101" s="670"/>
      <c r="X101" s="670"/>
      <c r="Y101" s="671"/>
      <c r="Z101" s="670"/>
      <c r="AA101" s="319"/>
      <c r="AB101" s="306"/>
      <c r="AC101" s="303"/>
      <c r="AD101" s="303"/>
    </row>
    <row r="102" spans="1:30" ht="17.25">
      <c r="A102" s="639" t="s">
        <v>306</v>
      </c>
      <c r="B102" s="639"/>
      <c r="C102" s="639"/>
      <c r="D102" s="639"/>
      <c r="E102" s="639"/>
      <c r="F102" s="640"/>
      <c r="G102" s="639"/>
      <c r="H102" s="639"/>
      <c r="N102" s="306"/>
      <c r="O102" s="306"/>
      <c r="P102" s="612"/>
      <c r="Q102" s="612"/>
      <c r="R102" s="612"/>
      <c r="S102" s="612"/>
      <c r="T102" s="612"/>
      <c r="U102" s="612"/>
      <c r="V102" s="612"/>
      <c r="W102" s="612"/>
      <c r="X102" s="612"/>
      <c r="Y102" s="669"/>
      <c r="Z102" s="612"/>
      <c r="AA102" s="612"/>
      <c r="AB102" s="306"/>
      <c r="AC102" s="303"/>
      <c r="AD102" s="303"/>
    </row>
    <row r="103" spans="1:30" ht="17.25">
      <c r="A103" s="641" t="s">
        <v>309</v>
      </c>
      <c r="B103" s="641"/>
      <c r="C103" s="641"/>
      <c r="D103" s="641"/>
      <c r="E103" s="641"/>
      <c r="F103" s="641"/>
      <c r="G103" s="641"/>
      <c r="H103" s="641"/>
      <c r="N103" s="306"/>
      <c r="O103" s="306"/>
      <c r="P103" s="306"/>
      <c r="Q103" s="306"/>
      <c r="R103" s="306"/>
      <c r="S103" s="306"/>
      <c r="T103" s="306"/>
      <c r="U103" s="306"/>
      <c r="V103" s="306"/>
      <c r="W103" s="306"/>
      <c r="X103" s="306"/>
      <c r="Y103" s="306"/>
      <c r="Z103" s="306"/>
      <c r="AA103" s="306"/>
      <c r="AB103" s="306"/>
      <c r="AC103" s="303"/>
      <c r="AD103" s="303"/>
    </row>
    <row r="104" spans="1:30" ht="34.5">
      <c r="A104" s="343" t="s">
        <v>301</v>
      </c>
      <c r="B104" s="653" t="s">
        <v>246</v>
      </c>
      <c r="C104" s="654"/>
      <c r="D104" s="655"/>
      <c r="E104" s="324" t="s">
        <v>233</v>
      </c>
      <c r="F104" s="324" t="s">
        <v>234</v>
      </c>
      <c r="G104" s="324" t="s">
        <v>235</v>
      </c>
      <c r="H104" s="324" t="s">
        <v>236</v>
      </c>
      <c r="N104" s="306"/>
      <c r="O104" s="306"/>
      <c r="P104" s="306"/>
      <c r="Q104" s="306"/>
      <c r="R104" s="306"/>
      <c r="S104" s="306"/>
      <c r="T104" s="306"/>
      <c r="U104" s="306"/>
      <c r="V104" s="306"/>
      <c r="W104" s="306"/>
      <c r="X104" s="306"/>
      <c r="Y104" s="306"/>
      <c r="Z104" s="306"/>
      <c r="AA104" s="306"/>
      <c r="AB104" s="306"/>
      <c r="AC104" s="303"/>
      <c r="AD104" s="303"/>
    </row>
    <row r="105" spans="1:30" ht="17.25">
      <c r="A105" s="342">
        <v>88316</v>
      </c>
      <c r="B105" s="622" t="s">
        <v>241</v>
      </c>
      <c r="C105" s="623"/>
      <c r="D105" s="624"/>
      <c r="E105" s="327" t="s">
        <v>238</v>
      </c>
      <c r="F105" s="328">
        <v>0.25819999999999999</v>
      </c>
      <c r="G105" s="329">
        <v>13.34</v>
      </c>
      <c r="H105" s="329">
        <f>F105*G105</f>
        <v>3.44</v>
      </c>
      <c r="N105" s="306"/>
      <c r="O105" s="306"/>
      <c r="P105" s="306"/>
      <c r="Q105" s="306"/>
      <c r="R105" s="306"/>
      <c r="S105" s="306"/>
      <c r="T105" s="306"/>
      <c r="U105" s="306"/>
      <c r="V105" s="306"/>
      <c r="W105" s="306"/>
      <c r="X105" s="306"/>
      <c r="Y105" s="306"/>
      <c r="Z105" s="306"/>
      <c r="AA105" s="306"/>
      <c r="AB105" s="306"/>
      <c r="AC105" s="303"/>
      <c r="AD105" s="303"/>
    </row>
    <row r="106" spans="1:30" ht="17.25">
      <c r="A106" s="342">
        <v>88309</v>
      </c>
      <c r="B106" s="625" t="s">
        <v>240</v>
      </c>
      <c r="C106" s="625"/>
      <c r="D106" s="626"/>
      <c r="E106" s="327" t="s">
        <v>238</v>
      </c>
      <c r="F106" s="328">
        <v>0.13150000000000001</v>
      </c>
      <c r="G106" s="329">
        <v>16.78</v>
      </c>
      <c r="H106" s="329">
        <f>F106*G106</f>
        <v>2.21</v>
      </c>
      <c r="N106" s="306"/>
      <c r="O106" s="306"/>
      <c r="P106" s="306"/>
      <c r="Q106" s="306"/>
      <c r="R106" s="306"/>
      <c r="S106" s="306"/>
      <c r="T106" s="306"/>
      <c r="U106" s="306"/>
      <c r="V106" s="306"/>
      <c r="W106" s="306"/>
      <c r="X106" s="306"/>
      <c r="Y106" s="306"/>
      <c r="Z106" s="306"/>
      <c r="AA106" s="306"/>
      <c r="AB106" s="306"/>
      <c r="AC106" s="303"/>
      <c r="AD106" s="303"/>
    </row>
    <row r="107" spans="1:30" ht="17.25">
      <c r="A107" s="614" t="s">
        <v>242</v>
      </c>
      <c r="B107" s="614"/>
      <c r="C107" s="614"/>
      <c r="D107" s="614"/>
      <c r="E107" s="614"/>
      <c r="F107" s="615"/>
      <c r="G107" s="614"/>
      <c r="H107" s="330">
        <f>SUM(H105:H106)</f>
        <v>5.65</v>
      </c>
      <c r="N107" s="306"/>
      <c r="O107" s="306"/>
      <c r="P107" s="306"/>
      <c r="Q107" s="306"/>
      <c r="R107" s="306"/>
      <c r="S107" s="306"/>
      <c r="T107" s="306"/>
      <c r="U107" s="306"/>
      <c r="V107" s="306"/>
      <c r="W107" s="306"/>
      <c r="X107" s="306"/>
      <c r="Y107" s="306"/>
      <c r="Z107" s="306"/>
      <c r="AA107" s="306"/>
      <c r="AB107" s="306"/>
      <c r="AC107" s="303"/>
      <c r="AD107" s="303"/>
    </row>
    <row r="108" spans="1:30" ht="17.25">
      <c r="A108" s="622"/>
      <c r="B108" s="623"/>
      <c r="C108" s="623"/>
      <c r="D108" s="623"/>
      <c r="E108" s="623"/>
      <c r="F108" s="623"/>
      <c r="G108" s="623"/>
      <c r="H108" s="624"/>
      <c r="N108" s="306"/>
      <c r="O108" s="306"/>
      <c r="P108" s="306"/>
      <c r="Q108" s="306"/>
      <c r="R108" s="306"/>
      <c r="S108" s="306"/>
      <c r="T108" s="306"/>
      <c r="U108" s="306"/>
      <c r="V108" s="306"/>
      <c r="W108" s="306"/>
      <c r="X108" s="306"/>
      <c r="Y108" s="306"/>
      <c r="Z108" s="306"/>
      <c r="AA108" s="306"/>
      <c r="AB108" s="306"/>
      <c r="AC108" s="303"/>
      <c r="AD108" s="303"/>
    </row>
    <row r="109" spans="1:30" ht="17.25">
      <c r="A109" s="616"/>
      <c r="B109" s="616"/>
      <c r="C109" s="616"/>
      <c r="D109" s="616"/>
      <c r="E109" s="616"/>
      <c r="F109" s="617"/>
      <c r="G109" s="616"/>
      <c r="H109" s="616"/>
    </row>
    <row r="110" spans="1:30" ht="17.25">
      <c r="A110" s="618" t="s">
        <v>249</v>
      </c>
      <c r="B110" s="618"/>
      <c r="C110" s="618"/>
      <c r="D110" s="618"/>
      <c r="E110" s="618"/>
      <c r="F110" s="619"/>
      <c r="G110" s="618"/>
      <c r="H110" s="367">
        <f>H107</f>
        <v>5.65</v>
      </c>
    </row>
    <row r="111" spans="1:30" ht="17.25">
      <c r="A111" s="304"/>
      <c r="B111" s="98"/>
      <c r="C111" s="98"/>
      <c r="D111" s="98"/>
      <c r="E111" s="98"/>
      <c r="F111" s="98"/>
      <c r="G111" s="360"/>
      <c r="H111" s="99"/>
    </row>
    <row r="112" spans="1:30" ht="17.25">
      <c r="A112" s="304"/>
      <c r="B112" s="98"/>
      <c r="C112" s="98"/>
      <c r="D112" s="98"/>
      <c r="E112" s="98"/>
      <c r="F112" s="98"/>
      <c r="G112" s="99"/>
      <c r="H112" s="99"/>
    </row>
    <row r="113" spans="1:9" ht="17.25">
      <c r="A113" s="363" t="s">
        <v>270</v>
      </c>
      <c r="B113" s="630" t="s">
        <v>331</v>
      </c>
      <c r="C113" s="631"/>
      <c r="D113" s="632"/>
      <c r="E113" s="636" t="s">
        <v>303</v>
      </c>
      <c r="F113" s="637"/>
      <c r="G113" s="642"/>
      <c r="H113" s="642"/>
    </row>
    <row r="114" spans="1:9" ht="54" customHeight="1">
      <c r="A114" s="639" t="s">
        <v>351</v>
      </c>
      <c r="B114" s="639"/>
      <c r="C114" s="639"/>
      <c r="D114" s="639"/>
      <c r="E114" s="639"/>
      <c r="F114" s="640"/>
      <c r="G114" s="639"/>
      <c r="H114" s="639"/>
    </row>
    <row r="115" spans="1:9" ht="17.25">
      <c r="A115" s="641" t="s">
        <v>308</v>
      </c>
      <c r="B115" s="641"/>
      <c r="C115" s="641"/>
      <c r="D115" s="641"/>
      <c r="E115" s="641"/>
      <c r="F115" s="641"/>
      <c r="G115" s="641"/>
      <c r="H115" s="641"/>
    </row>
    <row r="116" spans="1:9" ht="34.5">
      <c r="A116" s="343" t="s">
        <v>301</v>
      </c>
      <c r="B116" s="653" t="s">
        <v>232</v>
      </c>
      <c r="C116" s="654"/>
      <c r="D116" s="655"/>
      <c r="E116" s="324" t="s">
        <v>233</v>
      </c>
      <c r="F116" s="324" t="s">
        <v>234</v>
      </c>
      <c r="G116" s="324" t="s">
        <v>235</v>
      </c>
      <c r="H116" s="324" t="s">
        <v>236</v>
      </c>
    </row>
    <row r="117" spans="1:9" ht="17.25">
      <c r="A117" s="342">
        <v>88316</v>
      </c>
      <c r="B117" s="622" t="s">
        <v>241</v>
      </c>
      <c r="C117" s="623"/>
      <c r="D117" s="624"/>
      <c r="E117" s="327" t="s">
        <v>238</v>
      </c>
      <c r="F117" s="328">
        <v>1.1229</v>
      </c>
      <c r="G117" s="329">
        <v>13.34</v>
      </c>
      <c r="H117" s="329">
        <f>F117*G117</f>
        <v>14.98</v>
      </c>
    </row>
    <row r="118" spans="1:9" ht="17.25">
      <c r="A118" s="342">
        <v>88309</v>
      </c>
      <c r="B118" s="625" t="s">
        <v>240</v>
      </c>
      <c r="C118" s="625"/>
      <c r="D118" s="626"/>
      <c r="E118" s="327" t="s">
        <v>238</v>
      </c>
      <c r="F118" s="328">
        <v>1.1229</v>
      </c>
      <c r="G118" s="329">
        <v>16.78</v>
      </c>
      <c r="H118" s="329">
        <f>F118*G118</f>
        <v>18.84</v>
      </c>
    </row>
    <row r="119" spans="1:9" ht="17.25">
      <c r="A119" s="614" t="s">
        <v>242</v>
      </c>
      <c r="B119" s="614"/>
      <c r="C119" s="614"/>
      <c r="D119" s="614"/>
      <c r="E119" s="614"/>
      <c r="F119" s="615"/>
      <c r="G119" s="614"/>
      <c r="H119" s="330">
        <f>SUM(H117:H118)</f>
        <v>33.82</v>
      </c>
    </row>
    <row r="120" spans="1:9" ht="17.25">
      <c r="A120" s="622"/>
      <c r="B120" s="623"/>
      <c r="C120" s="623"/>
      <c r="D120" s="623"/>
      <c r="E120" s="623"/>
      <c r="F120" s="623"/>
      <c r="G120" s="623"/>
      <c r="H120" s="624"/>
    </row>
    <row r="121" spans="1:9" ht="34.5">
      <c r="A121" s="343" t="s">
        <v>301</v>
      </c>
      <c r="B121" s="653" t="s">
        <v>246</v>
      </c>
      <c r="C121" s="654"/>
      <c r="D121" s="655"/>
      <c r="E121" s="324" t="s">
        <v>233</v>
      </c>
      <c r="F121" s="324" t="s">
        <v>234</v>
      </c>
      <c r="G121" s="324" t="s">
        <v>235</v>
      </c>
      <c r="H121" s="324" t="s">
        <v>236</v>
      </c>
    </row>
    <row r="122" spans="1:9" ht="49.5" customHeight="1">
      <c r="A122" s="342">
        <v>7167</v>
      </c>
      <c r="B122" s="622" t="s">
        <v>351</v>
      </c>
      <c r="C122" s="623"/>
      <c r="D122" s="624"/>
      <c r="E122" s="327" t="s">
        <v>72</v>
      </c>
      <c r="F122" s="328">
        <v>1.9231</v>
      </c>
      <c r="G122" s="329">
        <v>21.33</v>
      </c>
      <c r="H122" s="329">
        <f>F122*G122</f>
        <v>41.02</v>
      </c>
    </row>
    <row r="123" spans="1:9" ht="17.25">
      <c r="A123" s="342">
        <v>43130</v>
      </c>
      <c r="B123" s="625" t="s">
        <v>302</v>
      </c>
      <c r="C123" s="625"/>
      <c r="D123" s="626"/>
      <c r="E123" s="327" t="s">
        <v>163</v>
      </c>
      <c r="F123" s="328">
        <v>5.8599999999999999E-2</v>
      </c>
      <c r="G123" s="329">
        <v>18.100000000000001</v>
      </c>
      <c r="H123" s="329">
        <f>F123*G123</f>
        <v>1.06</v>
      </c>
    </row>
    <row r="124" spans="1:9" ht="17.25">
      <c r="A124" s="614" t="s">
        <v>242</v>
      </c>
      <c r="B124" s="614"/>
      <c r="C124" s="614"/>
      <c r="D124" s="614"/>
      <c r="E124" s="614"/>
      <c r="F124" s="615"/>
      <c r="G124" s="614"/>
      <c r="H124" s="330">
        <f>SUM(H122:H123)</f>
        <v>42.08</v>
      </c>
    </row>
    <row r="125" spans="1:9" ht="17.25">
      <c r="A125" s="616"/>
      <c r="B125" s="616"/>
      <c r="C125" s="616"/>
      <c r="D125" s="616"/>
      <c r="E125" s="616"/>
      <c r="F125" s="617"/>
      <c r="G125" s="616"/>
      <c r="H125" s="616"/>
    </row>
    <row r="126" spans="1:9" ht="17.25">
      <c r="A126" s="618" t="s">
        <v>249</v>
      </c>
      <c r="B126" s="618"/>
      <c r="C126" s="618"/>
      <c r="D126" s="618"/>
      <c r="E126" s="618"/>
      <c r="F126" s="619"/>
      <c r="G126" s="618"/>
      <c r="H126" s="367">
        <f>H119+H124</f>
        <v>75.900000000000006</v>
      </c>
    </row>
    <row r="127" spans="1:9" ht="17.25">
      <c r="A127" s="304"/>
      <c r="B127" s="304"/>
      <c r="C127" s="304"/>
      <c r="D127" s="304"/>
      <c r="E127" s="304"/>
      <c r="F127" s="304"/>
      <c r="G127" s="304"/>
      <c r="H127" s="304"/>
    </row>
    <row r="128" spans="1:9" ht="17.25" customHeight="1">
      <c r="A128" s="363" t="s">
        <v>270</v>
      </c>
      <c r="B128" s="630" t="s">
        <v>353</v>
      </c>
      <c r="C128" s="631"/>
      <c r="D128" s="632"/>
      <c r="E128" s="636" t="s">
        <v>262</v>
      </c>
      <c r="F128" s="637"/>
      <c r="G128" s="642"/>
      <c r="H128" s="642"/>
      <c r="I128" s="361"/>
    </row>
    <row r="129" spans="1:9" ht="17.25" customHeight="1">
      <c r="A129" s="639" t="s">
        <v>355</v>
      </c>
      <c r="B129" s="639"/>
      <c r="C129" s="639"/>
      <c r="D129" s="639"/>
      <c r="E129" s="639"/>
      <c r="F129" s="640"/>
      <c r="G129" s="639"/>
      <c r="H129" s="639"/>
      <c r="I129" s="361"/>
    </row>
    <row r="130" spans="1:9" ht="17.25" customHeight="1">
      <c r="A130" s="641" t="s">
        <v>354</v>
      </c>
      <c r="B130" s="641"/>
      <c r="C130" s="641"/>
      <c r="D130" s="641"/>
      <c r="E130" s="641"/>
      <c r="F130" s="641"/>
      <c r="G130" s="641"/>
      <c r="H130" s="641"/>
      <c r="I130" s="361"/>
    </row>
    <row r="131" spans="1:9" ht="27.75" customHeight="1">
      <c r="A131" s="343" t="s">
        <v>301</v>
      </c>
      <c r="B131" s="653" t="s">
        <v>232</v>
      </c>
      <c r="C131" s="654"/>
      <c r="D131" s="655"/>
      <c r="E131" s="324" t="s">
        <v>233</v>
      </c>
      <c r="F131" s="324" t="s">
        <v>234</v>
      </c>
      <c r="G131" s="324" t="s">
        <v>235</v>
      </c>
      <c r="H131" s="324" t="s">
        <v>236</v>
      </c>
      <c r="I131" s="361"/>
    </row>
    <row r="132" spans="1:9" ht="27.75" customHeight="1">
      <c r="A132" s="342">
        <v>88267</v>
      </c>
      <c r="B132" s="622" t="s">
        <v>239</v>
      </c>
      <c r="C132" s="623"/>
      <c r="D132" s="624"/>
      <c r="E132" s="327" t="s">
        <v>238</v>
      </c>
      <c r="F132" s="328">
        <v>0.14399999999999999</v>
      </c>
      <c r="G132" s="329">
        <v>16.739999999999998</v>
      </c>
      <c r="H132" s="329">
        <f>F132*G132</f>
        <v>2.41</v>
      </c>
      <c r="I132" s="361"/>
    </row>
    <row r="133" spans="1:9" ht="17.25" customHeight="1">
      <c r="A133" s="342">
        <v>88248</v>
      </c>
      <c r="B133" s="625" t="s">
        <v>237</v>
      </c>
      <c r="C133" s="625"/>
      <c r="D133" s="626"/>
      <c r="E133" s="327" t="s">
        <v>238</v>
      </c>
      <c r="F133" s="328">
        <v>0.14399999999999999</v>
      </c>
      <c r="G133" s="329">
        <v>12.83</v>
      </c>
      <c r="H133" s="329">
        <f>F133*G133</f>
        <v>1.85</v>
      </c>
      <c r="I133" s="361"/>
    </row>
    <row r="134" spans="1:9" ht="17.25" customHeight="1">
      <c r="A134" s="614" t="s">
        <v>242</v>
      </c>
      <c r="B134" s="614"/>
      <c r="C134" s="614"/>
      <c r="D134" s="614"/>
      <c r="E134" s="614"/>
      <c r="F134" s="615"/>
      <c r="G134" s="614"/>
      <c r="H134" s="330">
        <f>SUM(H132:H133)</f>
        <v>4.26</v>
      </c>
      <c r="I134" s="361"/>
    </row>
    <row r="135" spans="1:9" ht="17.25" customHeight="1">
      <c r="A135" s="622"/>
      <c r="B135" s="623"/>
      <c r="C135" s="623"/>
      <c r="D135" s="623"/>
      <c r="E135" s="623"/>
      <c r="F135" s="623"/>
      <c r="G135" s="623"/>
      <c r="H135" s="624"/>
      <c r="I135" s="361"/>
    </row>
    <row r="136" spans="1:9" ht="17.25" customHeight="1">
      <c r="A136" s="343" t="s">
        <v>301</v>
      </c>
      <c r="B136" s="653" t="s">
        <v>246</v>
      </c>
      <c r="C136" s="654"/>
      <c r="D136" s="655"/>
      <c r="E136" s="324" t="s">
        <v>233</v>
      </c>
      <c r="F136" s="324" t="s">
        <v>234</v>
      </c>
      <c r="G136" s="324" t="s">
        <v>235</v>
      </c>
      <c r="H136" s="324" t="s">
        <v>236</v>
      </c>
      <c r="I136" s="361"/>
    </row>
    <row r="137" spans="1:9" ht="17.25" customHeight="1">
      <c r="A137" s="342">
        <v>38383</v>
      </c>
      <c r="B137" s="622" t="s">
        <v>356</v>
      </c>
      <c r="C137" s="623"/>
      <c r="D137" s="624"/>
      <c r="E137" s="327" t="s">
        <v>109</v>
      </c>
      <c r="F137" s="328">
        <v>3.5999999999999997E-2</v>
      </c>
      <c r="G137" s="329">
        <v>2.19</v>
      </c>
      <c r="H137" s="329">
        <f>F137*G137</f>
        <v>0.08</v>
      </c>
      <c r="I137" s="361"/>
    </row>
    <row r="138" spans="1:9" ht="21.75" customHeight="1">
      <c r="A138" s="342">
        <v>20083</v>
      </c>
      <c r="B138" s="647" t="s">
        <v>357</v>
      </c>
      <c r="C138" s="647"/>
      <c r="D138" s="648"/>
      <c r="E138" s="327" t="s">
        <v>109</v>
      </c>
      <c r="F138" s="328">
        <v>3.3000000000000002E-2</v>
      </c>
      <c r="G138" s="329">
        <v>80.25</v>
      </c>
      <c r="H138" s="329">
        <f>F138*G138</f>
        <v>2.65</v>
      </c>
      <c r="I138" s="361"/>
    </row>
    <row r="139" spans="1:9" s="302" customFormat="1" ht="17.25" customHeight="1">
      <c r="A139" s="342">
        <v>122</v>
      </c>
      <c r="B139" s="646" t="s">
        <v>358</v>
      </c>
      <c r="C139" s="647"/>
      <c r="D139" s="648"/>
      <c r="E139" s="327" t="s">
        <v>109</v>
      </c>
      <c r="F139" s="328">
        <v>2.5999999999999999E-2</v>
      </c>
      <c r="G139" s="329">
        <v>92.41</v>
      </c>
      <c r="H139" s="329">
        <f t="shared" ref="H139:H140" si="2">F139*G139</f>
        <v>2.4</v>
      </c>
      <c r="I139" s="361"/>
    </row>
    <row r="140" spans="1:9" s="302" customFormat="1" ht="17.25" customHeight="1">
      <c r="A140" s="342" t="str">
        <f>COTAÇÃO!A3</f>
        <v>COTAÇÃO 001</v>
      </c>
      <c r="B140" s="646" t="s">
        <v>452</v>
      </c>
      <c r="C140" s="647"/>
      <c r="D140" s="648"/>
      <c r="E140" s="327" t="s">
        <v>109</v>
      </c>
      <c r="F140" s="328">
        <v>1</v>
      </c>
      <c r="G140" s="329">
        <f>COTAÇÃO!K3</f>
        <v>15.68</v>
      </c>
      <c r="H140" s="329">
        <f t="shared" si="2"/>
        <v>15.68</v>
      </c>
      <c r="I140" s="361"/>
    </row>
    <row r="141" spans="1:9" ht="17.25" customHeight="1">
      <c r="A141" s="614" t="s">
        <v>242</v>
      </c>
      <c r="B141" s="614"/>
      <c r="C141" s="614"/>
      <c r="D141" s="614"/>
      <c r="E141" s="614"/>
      <c r="F141" s="615"/>
      <c r="G141" s="614"/>
      <c r="H141" s="330">
        <f>SUM(H137:H140)</f>
        <v>20.81</v>
      </c>
      <c r="I141" s="361"/>
    </row>
    <row r="142" spans="1:9" ht="17.25" customHeight="1">
      <c r="A142" s="616"/>
      <c r="B142" s="616"/>
      <c r="C142" s="616"/>
      <c r="D142" s="616"/>
      <c r="E142" s="616"/>
      <c r="F142" s="617"/>
      <c r="G142" s="616"/>
      <c r="H142" s="616"/>
      <c r="I142" s="361"/>
    </row>
    <row r="143" spans="1:9" ht="17.25" customHeight="1">
      <c r="A143" s="618" t="s">
        <v>249</v>
      </c>
      <c r="B143" s="618"/>
      <c r="C143" s="618"/>
      <c r="D143" s="618"/>
      <c r="E143" s="618"/>
      <c r="F143" s="619"/>
      <c r="G143" s="618"/>
      <c r="H143" s="367">
        <f>H134+H141</f>
        <v>25.07</v>
      </c>
      <c r="I143" s="361"/>
    </row>
    <row r="144" spans="1:9" ht="17.25" customHeight="1">
      <c r="A144" s="361"/>
      <c r="B144" s="361"/>
      <c r="C144" s="361"/>
      <c r="D144" s="361"/>
      <c r="E144" s="361"/>
      <c r="F144" s="361"/>
      <c r="G144" s="361"/>
      <c r="H144" s="361"/>
      <c r="I144" s="361"/>
    </row>
    <row r="145" spans="1:10" ht="17.25" customHeight="1">
      <c r="A145" s="361"/>
      <c r="B145" s="361"/>
      <c r="C145" s="361"/>
      <c r="D145" s="361"/>
      <c r="E145" s="361"/>
      <c r="F145" s="361"/>
      <c r="G145" s="361"/>
      <c r="H145" s="361"/>
      <c r="I145" s="361"/>
    </row>
    <row r="146" spans="1:10" ht="17.25" customHeight="1">
      <c r="A146" s="364" t="s">
        <v>285</v>
      </c>
      <c r="B146" s="627" t="s">
        <v>380</v>
      </c>
      <c r="C146" s="628"/>
      <c r="D146" s="629"/>
      <c r="E146" s="621" t="s">
        <v>109</v>
      </c>
      <c r="F146" s="621"/>
      <c r="G146" s="621"/>
      <c r="H146" s="621"/>
      <c r="I146" s="361"/>
      <c r="J146" s="361"/>
    </row>
    <row r="147" spans="1:10" ht="17.25" customHeight="1">
      <c r="A147" s="657" t="s">
        <v>382</v>
      </c>
      <c r="B147" s="657"/>
      <c r="C147" s="657"/>
      <c r="D147" s="657"/>
      <c r="E147" s="657"/>
      <c r="F147" s="657"/>
      <c r="G147" s="657"/>
      <c r="H147" s="657"/>
      <c r="I147" s="361"/>
      <c r="J147" s="361"/>
    </row>
    <row r="148" spans="1:10" ht="17.25" customHeight="1">
      <c r="A148" s="603"/>
      <c r="B148" s="603"/>
      <c r="C148" s="603"/>
      <c r="D148" s="603"/>
      <c r="E148" s="603"/>
      <c r="F148" s="603"/>
      <c r="G148" s="603"/>
      <c r="H148" s="603"/>
      <c r="I148" s="361"/>
      <c r="J148" s="361"/>
    </row>
    <row r="149" spans="1:10" ht="17.25" customHeight="1">
      <c r="A149" s="641" t="s">
        <v>379</v>
      </c>
      <c r="B149" s="641"/>
      <c r="C149" s="641"/>
      <c r="D149" s="641"/>
      <c r="E149" s="641"/>
      <c r="F149" s="641"/>
      <c r="G149" s="641"/>
      <c r="H149" s="641"/>
      <c r="I149" s="361"/>
      <c r="J149" s="361"/>
    </row>
    <row r="150" spans="1:10" ht="34.5" customHeight="1">
      <c r="A150" s="421" t="s">
        <v>301</v>
      </c>
      <c r="B150" s="659" t="s">
        <v>273</v>
      </c>
      <c r="C150" s="659"/>
      <c r="D150" s="659"/>
      <c r="E150" s="421" t="s">
        <v>109</v>
      </c>
      <c r="F150" s="421" t="s">
        <v>234</v>
      </c>
      <c r="G150" s="345" t="s">
        <v>271</v>
      </c>
      <c r="H150" s="345" t="s">
        <v>274</v>
      </c>
      <c r="I150" s="361"/>
      <c r="J150" s="361"/>
    </row>
    <row r="151" spans="1:10" ht="17.25" customHeight="1">
      <c r="A151" s="346">
        <v>88316</v>
      </c>
      <c r="B151" s="658" t="s">
        <v>241</v>
      </c>
      <c r="C151" s="658"/>
      <c r="D151" s="658"/>
      <c r="E151" s="347" t="s">
        <v>238</v>
      </c>
      <c r="F151" s="348">
        <v>2.7</v>
      </c>
      <c r="G151" s="349">
        <v>13.34</v>
      </c>
      <c r="H151" s="349">
        <f>G151*F151</f>
        <v>36.020000000000003</v>
      </c>
      <c r="I151" s="361"/>
      <c r="J151" s="361"/>
    </row>
    <row r="152" spans="1:10" ht="17.25" customHeight="1">
      <c r="A152" s="346">
        <v>88309</v>
      </c>
      <c r="B152" s="658" t="s">
        <v>240</v>
      </c>
      <c r="C152" s="658"/>
      <c r="D152" s="658"/>
      <c r="E152" s="347" t="s">
        <v>238</v>
      </c>
      <c r="F152" s="348">
        <v>2.7</v>
      </c>
      <c r="G152" s="349">
        <v>16.78</v>
      </c>
      <c r="H152" s="349">
        <f t="shared" ref="H152" si="3">G152*F152</f>
        <v>45.31</v>
      </c>
      <c r="I152" s="361"/>
      <c r="J152" s="361"/>
    </row>
    <row r="153" spans="1:10" ht="17.25" customHeight="1">
      <c r="A153" s="661" t="s">
        <v>242</v>
      </c>
      <c r="B153" s="661"/>
      <c r="C153" s="661"/>
      <c r="D153" s="661"/>
      <c r="E153" s="661"/>
      <c r="F153" s="661"/>
      <c r="G153" s="661"/>
      <c r="H153" s="350">
        <f>SUM(H151:H152)</f>
        <v>81.33</v>
      </c>
      <c r="I153" s="361"/>
      <c r="J153" s="361"/>
    </row>
    <row r="154" spans="1:10" ht="17.25" customHeight="1">
      <c r="A154" s="351"/>
      <c r="B154" s="67"/>
      <c r="C154" s="67"/>
      <c r="D154" s="67"/>
      <c r="E154" s="67"/>
      <c r="F154" s="67"/>
      <c r="G154" s="67"/>
      <c r="H154" s="87"/>
      <c r="I154" s="361"/>
      <c r="J154" s="361"/>
    </row>
    <row r="155" spans="1:10" ht="34.5" customHeight="1">
      <c r="A155" s="422" t="s">
        <v>301</v>
      </c>
      <c r="B155" s="660" t="s">
        <v>275</v>
      </c>
      <c r="C155" s="660"/>
      <c r="D155" s="660"/>
      <c r="E155" s="422" t="s">
        <v>109</v>
      </c>
      <c r="F155" s="422" t="s">
        <v>234</v>
      </c>
      <c r="G155" s="353" t="s">
        <v>235</v>
      </c>
      <c r="H155" s="353" t="s">
        <v>274</v>
      </c>
      <c r="I155" s="361"/>
      <c r="J155" s="361"/>
    </row>
    <row r="156" spans="1:10" ht="17.25" customHeight="1">
      <c r="A156" s="354">
        <v>370</v>
      </c>
      <c r="B156" s="663" t="s">
        <v>277</v>
      </c>
      <c r="C156" s="663"/>
      <c r="D156" s="663"/>
      <c r="E156" s="347" t="s">
        <v>71</v>
      </c>
      <c r="F156" s="348">
        <v>0.10979999999999999</v>
      </c>
      <c r="G156" s="349">
        <v>70</v>
      </c>
      <c r="H156" s="349">
        <f t="shared" ref="H156:H158" si="4">G156*F156</f>
        <v>7.69</v>
      </c>
      <c r="I156" s="361"/>
      <c r="J156" s="361"/>
    </row>
    <row r="157" spans="1:10" ht="30" customHeight="1">
      <c r="A157" s="354">
        <v>1379</v>
      </c>
      <c r="B157" s="663" t="s">
        <v>279</v>
      </c>
      <c r="C157" s="663"/>
      <c r="D157" s="663"/>
      <c r="E157" s="347" t="s">
        <v>163</v>
      </c>
      <c r="F157" s="348">
        <v>8.6940000000000008</v>
      </c>
      <c r="G157" s="349">
        <v>0.59</v>
      </c>
      <c r="H157" s="349">
        <f t="shared" si="4"/>
        <v>5.13</v>
      </c>
      <c r="I157" s="361"/>
      <c r="J157" s="361"/>
    </row>
    <row r="158" spans="1:10" ht="63" customHeight="1">
      <c r="A158" s="354">
        <v>4948</v>
      </c>
      <c r="B158" s="663" t="s">
        <v>282</v>
      </c>
      <c r="C158" s="663"/>
      <c r="D158" s="663"/>
      <c r="E158" s="347" t="s">
        <v>72</v>
      </c>
      <c r="F158" s="348">
        <v>1.8</v>
      </c>
      <c r="G158" s="349">
        <v>474.31</v>
      </c>
      <c r="H158" s="349">
        <f t="shared" si="4"/>
        <v>853.76</v>
      </c>
      <c r="I158" s="361"/>
      <c r="J158" s="361"/>
    </row>
    <row r="159" spans="1:10" ht="17.25">
      <c r="A159" s="662" t="s">
        <v>242</v>
      </c>
      <c r="B159" s="662"/>
      <c r="C159" s="662"/>
      <c r="D159" s="662"/>
      <c r="E159" s="662"/>
      <c r="F159" s="662"/>
      <c r="G159" s="662"/>
      <c r="H159" s="355">
        <f>SUM(H156:H158)</f>
        <v>866.58</v>
      </c>
    </row>
    <row r="160" spans="1:10" ht="17.25">
      <c r="A160" s="356"/>
      <c r="B160" s="356"/>
      <c r="C160" s="356"/>
      <c r="D160" s="356"/>
      <c r="E160" s="356"/>
      <c r="F160" s="356"/>
      <c r="G160" s="356"/>
      <c r="H160" s="357"/>
    </row>
    <row r="161" spans="1:8" ht="17.25">
      <c r="A161" s="609" t="s">
        <v>249</v>
      </c>
      <c r="B161" s="610"/>
      <c r="C161" s="610"/>
      <c r="D161" s="610"/>
      <c r="E161" s="610"/>
      <c r="F161" s="610"/>
      <c r="G161" s="610"/>
      <c r="H161" s="368">
        <f>SUM(H153,H159)</f>
        <v>947.91</v>
      </c>
    </row>
    <row r="162" spans="1:8" ht="17.25">
      <c r="A162" s="358"/>
      <c r="B162" s="359"/>
      <c r="C162" s="359"/>
      <c r="D162" s="359"/>
      <c r="E162" s="359"/>
      <c r="F162" s="359"/>
      <c r="G162" s="359"/>
      <c r="H162" s="99"/>
    </row>
    <row r="163" spans="1:8" ht="17.25">
      <c r="A163" s="677" t="s">
        <v>385</v>
      </c>
      <c r="B163" s="677"/>
      <c r="C163" s="677"/>
      <c r="D163" s="677"/>
      <c r="E163" s="677"/>
      <c r="F163" s="677"/>
      <c r="G163" s="677"/>
      <c r="H163" s="677"/>
    </row>
    <row r="164" spans="1:8" ht="17.25">
      <c r="A164" s="677" t="s">
        <v>384</v>
      </c>
      <c r="B164" s="677"/>
      <c r="C164" s="677"/>
      <c r="D164" s="677"/>
      <c r="E164" s="677"/>
      <c r="F164" s="677"/>
      <c r="G164" s="677"/>
      <c r="H164" s="677"/>
    </row>
    <row r="165" spans="1:8" ht="17.25">
      <c r="A165" s="677" t="s">
        <v>386</v>
      </c>
      <c r="B165" s="677"/>
      <c r="C165" s="677"/>
      <c r="D165" s="677"/>
      <c r="E165" s="677"/>
      <c r="F165" s="677"/>
      <c r="G165" s="677"/>
      <c r="H165" s="677"/>
    </row>
    <row r="166" spans="1:8" ht="17.25">
      <c r="A166" s="677" t="s">
        <v>393</v>
      </c>
      <c r="B166" s="677"/>
      <c r="C166" s="677"/>
      <c r="D166" s="677"/>
      <c r="E166" s="677"/>
      <c r="F166" s="677"/>
      <c r="G166" s="677"/>
      <c r="H166" s="677"/>
    </row>
    <row r="167" spans="1:8" ht="17.25">
      <c r="A167" s="677" t="s">
        <v>398</v>
      </c>
      <c r="B167" s="677"/>
      <c r="C167" s="677"/>
      <c r="D167" s="677"/>
      <c r="E167" s="677"/>
      <c r="F167" s="677"/>
      <c r="G167" s="677"/>
      <c r="H167" s="677"/>
    </row>
    <row r="170" spans="1:8" ht="17.25">
      <c r="A170" s="364" t="s">
        <v>285</v>
      </c>
      <c r="B170" s="627" t="s">
        <v>381</v>
      </c>
      <c r="C170" s="628"/>
      <c r="D170" s="629"/>
      <c r="E170" s="621" t="s">
        <v>109</v>
      </c>
      <c r="F170" s="621"/>
      <c r="G170" s="621"/>
      <c r="H170" s="621"/>
    </row>
    <row r="171" spans="1:8" ht="17.25">
      <c r="A171" s="657" t="s">
        <v>400</v>
      </c>
      <c r="B171" s="657"/>
      <c r="C171" s="657"/>
      <c r="D171" s="657"/>
      <c r="E171" s="657"/>
      <c r="F171" s="657"/>
      <c r="G171" s="657"/>
      <c r="H171" s="657"/>
    </row>
    <row r="172" spans="1:8" ht="17.25">
      <c r="A172" s="603"/>
      <c r="B172" s="603"/>
      <c r="C172" s="603"/>
      <c r="D172" s="603"/>
      <c r="E172" s="603"/>
      <c r="F172" s="603"/>
      <c r="G172" s="603"/>
      <c r="H172" s="603"/>
    </row>
    <row r="173" spans="1:8" ht="17.25">
      <c r="A173" s="641" t="s">
        <v>379</v>
      </c>
      <c r="B173" s="641"/>
      <c r="C173" s="641"/>
      <c r="D173" s="641"/>
      <c r="E173" s="641"/>
      <c r="F173" s="641"/>
      <c r="G173" s="641"/>
      <c r="H173" s="641"/>
    </row>
    <row r="174" spans="1:8" ht="34.5">
      <c r="A174" s="421" t="s">
        <v>301</v>
      </c>
      <c r="B174" s="659" t="s">
        <v>273</v>
      </c>
      <c r="C174" s="659"/>
      <c r="D174" s="659"/>
      <c r="E174" s="421" t="s">
        <v>109</v>
      </c>
      <c r="F174" s="421" t="s">
        <v>234</v>
      </c>
      <c r="G174" s="345" t="s">
        <v>271</v>
      </c>
      <c r="H174" s="345" t="s">
        <v>274</v>
      </c>
    </row>
    <row r="175" spans="1:8" ht="17.25">
      <c r="A175" s="346">
        <v>88316</v>
      </c>
      <c r="B175" s="658" t="s">
        <v>241</v>
      </c>
      <c r="C175" s="658"/>
      <c r="D175" s="658"/>
      <c r="E175" s="347" t="s">
        <v>238</v>
      </c>
      <c r="F175" s="348">
        <v>0.63</v>
      </c>
      <c r="G175" s="349">
        <v>13.34</v>
      </c>
      <c r="H175" s="349">
        <f>G175*F175</f>
        <v>8.4</v>
      </c>
    </row>
    <row r="176" spans="1:8" ht="17.25">
      <c r="A176" s="346">
        <v>88309</v>
      </c>
      <c r="B176" s="658" t="s">
        <v>240</v>
      </c>
      <c r="C176" s="658"/>
      <c r="D176" s="658"/>
      <c r="E176" s="347" t="s">
        <v>238</v>
      </c>
      <c r="F176" s="348">
        <v>0.63</v>
      </c>
      <c r="G176" s="349">
        <v>16.78</v>
      </c>
      <c r="H176" s="349">
        <f t="shared" ref="H176" si="5">G176*F176</f>
        <v>10.57</v>
      </c>
    </row>
    <row r="177" spans="1:8" ht="17.25">
      <c r="A177" s="661" t="s">
        <v>242</v>
      </c>
      <c r="B177" s="661"/>
      <c r="C177" s="661"/>
      <c r="D177" s="661"/>
      <c r="E177" s="661"/>
      <c r="F177" s="661"/>
      <c r="G177" s="661"/>
      <c r="H177" s="350">
        <f>SUM(H175:H176)</f>
        <v>18.97</v>
      </c>
    </row>
    <row r="178" spans="1:8" ht="17.25">
      <c r="A178" s="351"/>
      <c r="B178" s="67"/>
      <c r="C178" s="67"/>
      <c r="D178" s="67"/>
      <c r="E178" s="67"/>
      <c r="F178" s="67"/>
      <c r="G178" s="67"/>
      <c r="H178" s="87"/>
    </row>
    <row r="179" spans="1:8" ht="34.5">
      <c r="A179" s="422" t="s">
        <v>301</v>
      </c>
      <c r="B179" s="660" t="s">
        <v>275</v>
      </c>
      <c r="C179" s="660"/>
      <c r="D179" s="660"/>
      <c r="E179" s="422" t="s">
        <v>109</v>
      </c>
      <c r="F179" s="422" t="s">
        <v>234</v>
      </c>
      <c r="G179" s="353" t="s">
        <v>235</v>
      </c>
      <c r="H179" s="353" t="s">
        <v>274</v>
      </c>
    </row>
    <row r="180" spans="1:8" ht="17.25">
      <c r="A180" s="354">
        <v>370</v>
      </c>
      <c r="B180" s="663" t="s">
        <v>277</v>
      </c>
      <c r="C180" s="663"/>
      <c r="D180" s="663"/>
      <c r="E180" s="347" t="s">
        <v>71</v>
      </c>
      <c r="F180" s="348">
        <v>2.562E-2</v>
      </c>
      <c r="G180" s="349">
        <v>70</v>
      </c>
      <c r="H180" s="349">
        <f t="shared" ref="H180:H182" si="6">G180*F180</f>
        <v>1.79</v>
      </c>
    </row>
    <row r="181" spans="1:8" ht="17.25">
      <c r="A181" s="354">
        <v>1379</v>
      </c>
      <c r="B181" s="663" t="s">
        <v>279</v>
      </c>
      <c r="C181" s="663"/>
      <c r="D181" s="663"/>
      <c r="E181" s="347" t="s">
        <v>163</v>
      </c>
      <c r="F181" s="348">
        <v>2.0286</v>
      </c>
      <c r="G181" s="349">
        <v>0.59</v>
      </c>
      <c r="H181" s="349">
        <f t="shared" si="6"/>
        <v>1.2</v>
      </c>
    </row>
    <row r="182" spans="1:8" ht="17.25">
      <c r="A182" s="354">
        <v>4948</v>
      </c>
      <c r="B182" s="663" t="s">
        <v>282</v>
      </c>
      <c r="C182" s="663"/>
      <c r="D182" s="663"/>
      <c r="E182" s="347" t="s">
        <v>72</v>
      </c>
      <c r="F182" s="348">
        <v>0.42</v>
      </c>
      <c r="G182" s="349">
        <v>474.31</v>
      </c>
      <c r="H182" s="349">
        <f t="shared" si="6"/>
        <v>199.21</v>
      </c>
    </row>
    <row r="183" spans="1:8" ht="17.25">
      <c r="A183" s="662" t="s">
        <v>242</v>
      </c>
      <c r="B183" s="662"/>
      <c r="C183" s="662"/>
      <c r="D183" s="662"/>
      <c r="E183" s="662"/>
      <c r="F183" s="662"/>
      <c r="G183" s="662"/>
      <c r="H183" s="355">
        <f>SUM(H180:H182)</f>
        <v>202.2</v>
      </c>
    </row>
    <row r="184" spans="1:8" ht="17.25">
      <c r="A184" s="356"/>
      <c r="B184" s="356"/>
      <c r="C184" s="356"/>
      <c r="D184" s="356"/>
      <c r="E184" s="356"/>
      <c r="F184" s="356"/>
      <c r="G184" s="356"/>
      <c r="H184" s="357"/>
    </row>
    <row r="185" spans="1:8" ht="17.25">
      <c r="A185" s="609" t="s">
        <v>249</v>
      </c>
      <c r="B185" s="610"/>
      <c r="C185" s="610"/>
      <c r="D185" s="610"/>
      <c r="E185" s="610"/>
      <c r="F185" s="610"/>
      <c r="G185" s="610"/>
      <c r="H185" s="368">
        <f>SUM(H177,H183)</f>
        <v>221.17</v>
      </c>
    </row>
    <row r="186" spans="1:8" ht="17.25">
      <c r="A186" s="358"/>
      <c r="B186" s="359"/>
      <c r="C186" s="359"/>
      <c r="D186" s="359"/>
      <c r="E186" s="359"/>
      <c r="F186" s="359"/>
      <c r="G186" s="359"/>
      <c r="H186" s="99"/>
    </row>
    <row r="187" spans="1:8" ht="17.25">
      <c r="A187" s="677" t="s">
        <v>391</v>
      </c>
      <c r="B187" s="677"/>
      <c r="C187" s="677"/>
      <c r="D187" s="677"/>
      <c r="E187" s="677"/>
      <c r="F187" s="677"/>
      <c r="G187" s="677"/>
      <c r="H187" s="677"/>
    </row>
    <row r="188" spans="1:8" ht="17.25">
      <c r="A188" s="677" t="s">
        <v>392</v>
      </c>
      <c r="B188" s="677"/>
      <c r="C188" s="677"/>
      <c r="D188" s="677"/>
      <c r="E188" s="677"/>
      <c r="F188" s="677"/>
      <c r="G188" s="677"/>
      <c r="H188" s="677"/>
    </row>
    <row r="189" spans="1:8" ht="17.25">
      <c r="A189" s="677" t="s">
        <v>387</v>
      </c>
      <c r="B189" s="677"/>
      <c r="C189" s="677"/>
      <c r="D189" s="677"/>
      <c r="E189" s="677"/>
      <c r="F189" s="677"/>
      <c r="G189" s="677"/>
      <c r="H189" s="677"/>
    </row>
    <row r="190" spans="1:8" ht="17.25">
      <c r="A190" s="677" t="s">
        <v>394</v>
      </c>
      <c r="B190" s="677"/>
      <c r="C190" s="677"/>
      <c r="D190" s="677"/>
      <c r="E190" s="677"/>
      <c r="F190" s="677"/>
      <c r="G190" s="677"/>
      <c r="H190" s="677"/>
    </row>
    <row r="191" spans="1:8" ht="17.25">
      <c r="A191" s="677" t="s">
        <v>397</v>
      </c>
      <c r="B191" s="677"/>
      <c r="C191" s="677"/>
      <c r="D191" s="677"/>
      <c r="E191" s="677"/>
      <c r="F191" s="677"/>
      <c r="G191" s="677"/>
      <c r="H191" s="677"/>
    </row>
    <row r="195" spans="1:27" ht="17.25">
      <c r="A195" s="364" t="s">
        <v>285</v>
      </c>
      <c r="B195" s="627" t="s">
        <v>383</v>
      </c>
      <c r="C195" s="628"/>
      <c r="D195" s="629"/>
      <c r="E195" s="621" t="s">
        <v>109</v>
      </c>
      <c r="F195" s="621"/>
      <c r="G195" s="621"/>
      <c r="H195" s="621"/>
    </row>
    <row r="196" spans="1:27" ht="17.25">
      <c r="A196" s="657" t="s">
        <v>401</v>
      </c>
      <c r="B196" s="657"/>
      <c r="C196" s="657"/>
      <c r="D196" s="657"/>
      <c r="E196" s="657"/>
      <c r="F196" s="657"/>
      <c r="G196" s="657"/>
      <c r="H196" s="657"/>
    </row>
    <row r="197" spans="1:27" ht="17.25">
      <c r="A197" s="603"/>
      <c r="B197" s="603"/>
      <c r="C197" s="603"/>
      <c r="D197" s="603"/>
      <c r="E197" s="603"/>
      <c r="F197" s="603"/>
      <c r="G197" s="603"/>
      <c r="H197" s="603"/>
    </row>
    <row r="198" spans="1:27" ht="17.25">
      <c r="A198" s="641" t="s">
        <v>379</v>
      </c>
      <c r="B198" s="641"/>
      <c r="C198" s="641"/>
      <c r="D198" s="641"/>
      <c r="E198" s="641"/>
      <c r="F198" s="641"/>
      <c r="G198" s="641"/>
      <c r="H198" s="641"/>
    </row>
    <row r="199" spans="1:27" ht="34.5">
      <c r="A199" s="421" t="s">
        <v>301</v>
      </c>
      <c r="B199" s="659" t="s">
        <v>273</v>
      </c>
      <c r="C199" s="659"/>
      <c r="D199" s="659"/>
      <c r="E199" s="421" t="s">
        <v>109</v>
      </c>
      <c r="F199" s="421" t="s">
        <v>234</v>
      </c>
      <c r="G199" s="345" t="s">
        <v>271</v>
      </c>
      <c r="H199" s="345" t="s">
        <v>274</v>
      </c>
    </row>
    <row r="200" spans="1:27" ht="17.25">
      <c r="A200" s="346">
        <v>88316</v>
      </c>
      <c r="B200" s="658" t="s">
        <v>241</v>
      </c>
      <c r="C200" s="658"/>
      <c r="D200" s="658"/>
      <c r="E200" s="347" t="s">
        <v>238</v>
      </c>
      <c r="F200" s="348">
        <v>1.5</v>
      </c>
      <c r="G200" s="349">
        <v>13.34</v>
      </c>
      <c r="H200" s="349">
        <f>G200*F200</f>
        <v>20.010000000000002</v>
      </c>
    </row>
    <row r="201" spans="1:27" ht="17.25">
      <c r="A201" s="346">
        <v>88309</v>
      </c>
      <c r="B201" s="658" t="s">
        <v>240</v>
      </c>
      <c r="C201" s="658"/>
      <c r="D201" s="658"/>
      <c r="E201" s="347" t="s">
        <v>238</v>
      </c>
      <c r="F201" s="348">
        <v>1.5</v>
      </c>
      <c r="G201" s="349">
        <v>16.78</v>
      </c>
      <c r="H201" s="349">
        <f t="shared" ref="H201" si="7">G201*F201</f>
        <v>25.17</v>
      </c>
    </row>
    <row r="202" spans="1:27" ht="17.25">
      <c r="A202" s="661" t="s">
        <v>242</v>
      </c>
      <c r="B202" s="661"/>
      <c r="C202" s="661"/>
      <c r="D202" s="661"/>
      <c r="E202" s="661"/>
      <c r="F202" s="661"/>
      <c r="G202" s="661"/>
      <c r="H202" s="350">
        <f>SUM(H200:H201)</f>
        <v>45.18</v>
      </c>
    </row>
    <row r="203" spans="1:27" ht="17.25">
      <c r="A203" s="351"/>
      <c r="B203" s="67"/>
      <c r="C203" s="67"/>
      <c r="D203" s="67"/>
      <c r="E203" s="67"/>
      <c r="F203" s="67"/>
      <c r="G203" s="67"/>
      <c r="H203" s="87"/>
    </row>
    <row r="204" spans="1:27" ht="34.5">
      <c r="A204" s="422" t="s">
        <v>301</v>
      </c>
      <c r="B204" s="660" t="s">
        <v>275</v>
      </c>
      <c r="C204" s="660"/>
      <c r="D204" s="660"/>
      <c r="E204" s="422" t="s">
        <v>109</v>
      </c>
      <c r="F204" s="422" t="s">
        <v>234</v>
      </c>
      <c r="G204" s="353" t="s">
        <v>235</v>
      </c>
      <c r="H204" s="353" t="s">
        <v>274</v>
      </c>
      <c r="P204" s="133"/>
      <c r="Q204" s="133"/>
      <c r="R204" s="133"/>
      <c r="S204" s="133"/>
      <c r="T204" s="133"/>
      <c r="U204" s="133"/>
      <c r="V204" s="133"/>
      <c r="W204" s="133"/>
      <c r="X204" s="133"/>
      <c r="Y204" s="133"/>
      <c r="Z204" s="133"/>
      <c r="AA204" s="133"/>
    </row>
    <row r="205" spans="1:27" ht="17.25">
      <c r="A205" s="354">
        <v>370</v>
      </c>
      <c r="B205" s="663" t="s">
        <v>277</v>
      </c>
      <c r="C205" s="663"/>
      <c r="D205" s="663"/>
      <c r="E205" s="347" t="s">
        <v>71</v>
      </c>
      <c r="F205" s="348">
        <v>6.0999999999999999E-2</v>
      </c>
      <c r="G205" s="349">
        <v>70</v>
      </c>
      <c r="H205" s="349">
        <f t="shared" ref="H205:H207" si="8">G205*F205</f>
        <v>4.2699999999999996</v>
      </c>
      <c r="P205" s="133"/>
      <c r="Q205" s="133"/>
      <c r="R205" s="133"/>
      <c r="S205" s="133"/>
      <c r="T205" s="133"/>
      <c r="U205" s="133"/>
      <c r="V205" s="133"/>
      <c r="W205" s="133"/>
      <c r="X205" s="133"/>
      <c r="Y205" s="133"/>
      <c r="Z205" s="133"/>
      <c r="AA205" s="133"/>
    </row>
    <row r="206" spans="1:27" ht="17.25">
      <c r="A206" s="354">
        <v>1379</v>
      </c>
      <c r="B206" s="663" t="s">
        <v>279</v>
      </c>
      <c r="C206" s="663"/>
      <c r="D206" s="663"/>
      <c r="E206" s="347" t="s">
        <v>163</v>
      </c>
      <c r="F206" s="348">
        <v>4.83</v>
      </c>
      <c r="G206" s="349">
        <v>0.59</v>
      </c>
      <c r="H206" s="349">
        <f t="shared" si="8"/>
        <v>2.85</v>
      </c>
      <c r="P206" s="133"/>
      <c r="Q206" s="133"/>
      <c r="R206" s="133"/>
      <c r="S206" s="133"/>
      <c r="T206" s="133"/>
      <c r="U206" s="133"/>
      <c r="V206" s="133"/>
      <c r="W206" s="133"/>
      <c r="X206" s="133"/>
      <c r="Y206" s="133"/>
      <c r="Z206" s="133"/>
      <c r="AA206" s="133"/>
    </row>
    <row r="207" spans="1:27" ht="17.25">
      <c r="A207" s="354">
        <v>4948</v>
      </c>
      <c r="B207" s="663" t="s">
        <v>282</v>
      </c>
      <c r="C207" s="663"/>
      <c r="D207" s="663"/>
      <c r="E207" s="347" t="s">
        <v>72</v>
      </c>
      <c r="F207" s="348">
        <v>1</v>
      </c>
      <c r="G207" s="349">
        <v>474.31</v>
      </c>
      <c r="H207" s="349">
        <f t="shared" si="8"/>
        <v>474.31</v>
      </c>
      <c r="P207" s="133"/>
      <c r="Q207" s="133"/>
      <c r="R207" s="133"/>
      <c r="S207" s="133"/>
      <c r="T207" s="133"/>
      <c r="U207" s="133"/>
      <c r="V207" s="133"/>
      <c r="W207" s="133"/>
      <c r="X207" s="133"/>
      <c r="Y207" s="133"/>
      <c r="Z207" s="133"/>
      <c r="AA207" s="133"/>
    </row>
    <row r="208" spans="1:27" ht="17.25">
      <c r="A208" s="662" t="s">
        <v>242</v>
      </c>
      <c r="B208" s="662"/>
      <c r="C208" s="662"/>
      <c r="D208" s="662"/>
      <c r="E208" s="662"/>
      <c r="F208" s="662"/>
      <c r="G208" s="662"/>
      <c r="H208" s="355">
        <f>SUM(H205:H207)</f>
        <v>481.43</v>
      </c>
      <c r="P208" s="133"/>
      <c r="Q208" s="133"/>
      <c r="R208" s="133"/>
      <c r="S208" s="133"/>
      <c r="T208" s="133"/>
      <c r="U208" s="133"/>
      <c r="V208" s="133"/>
      <c r="W208" s="133"/>
      <c r="X208" s="133"/>
      <c r="Y208" s="133"/>
      <c r="Z208" s="133"/>
      <c r="AA208" s="133"/>
    </row>
    <row r="209" spans="1:27" ht="17.25">
      <c r="A209" s="356"/>
      <c r="B209" s="356"/>
      <c r="C209" s="356"/>
      <c r="D209" s="356"/>
      <c r="E209" s="356"/>
      <c r="F209" s="356"/>
      <c r="G209" s="356"/>
      <c r="H209" s="357"/>
      <c r="P209" s="133"/>
      <c r="Q209" s="133"/>
      <c r="R209" s="133"/>
      <c r="S209" s="133"/>
      <c r="T209" s="133"/>
      <c r="U209" s="133"/>
      <c r="V209" s="133"/>
      <c r="W209" s="133"/>
      <c r="X209" s="133"/>
      <c r="Y209" s="133"/>
      <c r="Z209" s="133"/>
      <c r="AA209" s="133"/>
    </row>
    <row r="210" spans="1:27" ht="17.25">
      <c r="A210" s="609" t="s">
        <v>249</v>
      </c>
      <c r="B210" s="610"/>
      <c r="C210" s="610"/>
      <c r="D210" s="610"/>
      <c r="E210" s="610"/>
      <c r="F210" s="610"/>
      <c r="G210" s="610"/>
      <c r="H210" s="368">
        <f>SUM(H202,H208)</f>
        <v>526.61</v>
      </c>
      <c r="P210" s="133"/>
      <c r="Q210" s="133"/>
      <c r="R210" s="133"/>
      <c r="S210" s="133"/>
      <c r="T210" s="133"/>
      <c r="U210" s="133"/>
      <c r="V210" s="133"/>
      <c r="W210" s="133"/>
      <c r="X210" s="133"/>
      <c r="Y210" s="133"/>
      <c r="Z210" s="133"/>
      <c r="AA210" s="133"/>
    </row>
    <row r="211" spans="1:27" ht="17.25">
      <c r="A211" s="358"/>
      <c r="B211" s="359"/>
      <c r="C211" s="359"/>
      <c r="D211" s="359"/>
      <c r="E211" s="359"/>
      <c r="F211" s="359"/>
      <c r="G211" s="359"/>
      <c r="H211" s="99"/>
      <c r="P211" s="133"/>
      <c r="Q211" s="133"/>
      <c r="R211" s="133"/>
      <c r="S211" s="133"/>
      <c r="T211" s="133"/>
      <c r="U211" s="133"/>
      <c r="V211" s="133"/>
      <c r="W211" s="133"/>
      <c r="X211" s="133"/>
      <c r="Y211" s="133"/>
      <c r="Z211" s="133"/>
      <c r="AA211" s="133"/>
    </row>
    <row r="212" spans="1:27" ht="17.25">
      <c r="A212" s="677" t="s">
        <v>389</v>
      </c>
      <c r="B212" s="677"/>
      <c r="C212" s="677"/>
      <c r="D212" s="677"/>
      <c r="E212" s="677"/>
      <c r="F212" s="677"/>
      <c r="G212" s="677"/>
      <c r="H212" s="677"/>
      <c r="P212" s="133"/>
      <c r="Q212" s="133"/>
      <c r="R212" s="133"/>
      <c r="S212" s="133"/>
      <c r="T212" s="133"/>
      <c r="U212" s="133"/>
      <c r="V212" s="133"/>
      <c r="W212" s="133"/>
      <c r="X212" s="133"/>
      <c r="Y212" s="133"/>
      <c r="Z212" s="133"/>
      <c r="AA212" s="133"/>
    </row>
    <row r="213" spans="1:27" ht="17.25">
      <c r="A213" s="677" t="s">
        <v>390</v>
      </c>
      <c r="B213" s="677"/>
      <c r="C213" s="677"/>
      <c r="D213" s="677"/>
      <c r="E213" s="677"/>
      <c r="F213" s="677"/>
      <c r="G213" s="677"/>
      <c r="H213" s="677"/>
      <c r="P213" s="133"/>
      <c r="Q213" s="133"/>
      <c r="R213" s="133"/>
      <c r="S213" s="133"/>
      <c r="T213" s="133"/>
      <c r="U213" s="133"/>
      <c r="V213" s="133"/>
      <c r="W213" s="133"/>
      <c r="X213" s="133"/>
      <c r="Y213" s="133"/>
      <c r="Z213" s="133"/>
      <c r="AA213" s="133"/>
    </row>
    <row r="214" spans="1:27" ht="17.25">
      <c r="A214" s="677" t="s">
        <v>388</v>
      </c>
      <c r="B214" s="677"/>
      <c r="C214" s="677"/>
      <c r="D214" s="677"/>
      <c r="E214" s="677"/>
      <c r="F214" s="677"/>
      <c r="G214" s="677"/>
      <c r="H214" s="677"/>
      <c r="P214" s="133"/>
      <c r="Q214" s="133"/>
      <c r="R214" s="133"/>
      <c r="S214" s="133"/>
      <c r="T214" s="133"/>
      <c r="U214" s="133"/>
      <c r="V214" s="133"/>
      <c r="W214" s="133"/>
      <c r="X214" s="133"/>
      <c r="Y214" s="133"/>
      <c r="Z214" s="133"/>
      <c r="AA214" s="133"/>
    </row>
    <row r="215" spans="1:27" ht="31.5" customHeight="1">
      <c r="A215" s="677" t="s">
        <v>395</v>
      </c>
      <c r="B215" s="677"/>
      <c r="C215" s="677"/>
      <c r="D215" s="677"/>
      <c r="E215" s="677"/>
      <c r="F215" s="677"/>
      <c r="G215" s="677"/>
      <c r="H215" s="677"/>
      <c r="P215" s="133"/>
      <c r="Q215" s="133"/>
      <c r="R215" s="133"/>
      <c r="S215" s="133"/>
      <c r="T215" s="133"/>
      <c r="U215" s="133"/>
      <c r="V215" s="133"/>
      <c r="W215" s="133"/>
      <c r="X215" s="133"/>
      <c r="Y215" s="133"/>
      <c r="Z215" s="133"/>
      <c r="AA215" s="133"/>
    </row>
    <row r="216" spans="1:27" ht="31.5" customHeight="1">
      <c r="A216" s="677" t="s">
        <v>396</v>
      </c>
      <c r="B216" s="677"/>
      <c r="C216" s="677"/>
      <c r="D216" s="677"/>
      <c r="E216" s="677"/>
      <c r="F216" s="677"/>
      <c r="G216" s="677"/>
      <c r="H216" s="677"/>
      <c r="P216" s="133"/>
      <c r="Q216" s="133"/>
      <c r="R216" s="133"/>
      <c r="S216" s="133"/>
      <c r="T216" s="133"/>
      <c r="U216" s="133"/>
      <c r="V216" s="133"/>
      <c r="W216" s="133"/>
      <c r="X216" s="133"/>
      <c r="Y216" s="133"/>
      <c r="Z216" s="133"/>
      <c r="AA216" s="133"/>
    </row>
    <row r="217" spans="1:27" ht="31.5" customHeight="1">
      <c r="P217" s="133"/>
      <c r="Q217" s="133"/>
      <c r="R217" s="133"/>
      <c r="S217" s="133"/>
      <c r="T217" s="133"/>
      <c r="U217" s="133"/>
      <c r="V217" s="133"/>
      <c r="W217" s="133"/>
      <c r="X217" s="133"/>
      <c r="Y217" s="133"/>
      <c r="Z217" s="133"/>
      <c r="AA217" s="133"/>
    </row>
    <row r="218" spans="1:27" ht="31.5" customHeight="1">
      <c r="A218" s="417" t="s">
        <v>270</v>
      </c>
      <c r="B218" s="678" t="s">
        <v>406</v>
      </c>
      <c r="C218" s="679"/>
      <c r="D218" s="680"/>
      <c r="E218" s="416" t="s">
        <v>407</v>
      </c>
      <c r="F218" s="366" t="s">
        <v>72</v>
      </c>
      <c r="G218" s="638"/>
      <c r="H218" s="638"/>
      <c r="P218" s="133"/>
      <c r="Q218" s="133"/>
      <c r="R218" s="133"/>
      <c r="S218" s="133"/>
      <c r="T218" s="133"/>
      <c r="U218" s="133"/>
      <c r="V218" s="133"/>
      <c r="W218" s="133"/>
      <c r="X218" s="133"/>
      <c r="Y218" s="133"/>
      <c r="Z218" s="133"/>
      <c r="AA218" s="133"/>
    </row>
    <row r="219" spans="1:27" ht="34.5" customHeight="1">
      <c r="A219" s="639" t="s">
        <v>408</v>
      </c>
      <c r="B219" s="639"/>
      <c r="C219" s="639"/>
      <c r="D219" s="639"/>
      <c r="E219" s="639"/>
      <c r="F219" s="640"/>
      <c r="G219" s="639"/>
      <c r="H219" s="639"/>
      <c r="P219" s="133"/>
      <c r="Q219" s="133"/>
      <c r="R219" s="133"/>
      <c r="S219" s="133"/>
      <c r="T219" s="133"/>
      <c r="U219" s="133"/>
      <c r="V219" s="133"/>
      <c r="W219" s="133"/>
      <c r="X219" s="133"/>
      <c r="Y219" s="133"/>
      <c r="Z219" s="133"/>
      <c r="AA219" s="133"/>
    </row>
    <row r="220" spans="1:27" ht="17.25">
      <c r="A220" s="442"/>
      <c r="B220" s="443"/>
      <c r="C220" s="443"/>
      <c r="D220" s="443"/>
      <c r="E220" s="443"/>
      <c r="F220" s="444"/>
      <c r="G220" s="443"/>
      <c r="H220" s="445"/>
      <c r="P220" s="133"/>
      <c r="Q220" s="133"/>
      <c r="R220" s="133"/>
      <c r="S220" s="133"/>
      <c r="T220" s="133"/>
      <c r="U220" s="133"/>
      <c r="V220" s="133"/>
      <c r="W220" s="133"/>
      <c r="X220" s="133"/>
      <c r="Y220" s="133"/>
      <c r="Z220" s="133"/>
      <c r="AA220" s="133"/>
    </row>
    <row r="221" spans="1:27" ht="42" customHeight="1">
      <c r="A221" s="650" t="s">
        <v>403</v>
      </c>
      <c r="B221" s="651"/>
      <c r="C221" s="651"/>
      <c r="D221" s="651"/>
      <c r="E221" s="651"/>
      <c r="F221" s="651"/>
      <c r="G221" s="651"/>
      <c r="H221" s="652"/>
      <c r="P221" s="133"/>
      <c r="Q221" s="133"/>
      <c r="R221" s="133"/>
      <c r="S221" s="133"/>
      <c r="T221" s="133"/>
      <c r="U221" s="133"/>
      <c r="V221" s="133"/>
      <c r="W221" s="133"/>
      <c r="X221" s="133"/>
      <c r="Y221" s="133"/>
      <c r="Z221" s="133"/>
      <c r="AA221" s="133"/>
    </row>
    <row r="222" spans="1:27" ht="34.5">
      <c r="A222" s="446" t="s">
        <v>250</v>
      </c>
      <c r="B222" s="653" t="s">
        <v>232</v>
      </c>
      <c r="C222" s="654"/>
      <c r="D222" s="655"/>
      <c r="E222" s="324" t="s">
        <v>233</v>
      </c>
      <c r="F222" s="324" t="s">
        <v>234</v>
      </c>
      <c r="G222" s="324" t="s">
        <v>235</v>
      </c>
      <c r="H222" s="341" t="s">
        <v>236</v>
      </c>
      <c r="P222" s="133"/>
      <c r="Q222" s="133"/>
      <c r="R222" s="133"/>
      <c r="S222" s="133"/>
      <c r="T222" s="133"/>
      <c r="U222" s="133"/>
      <c r="V222" s="133"/>
      <c r="W222" s="133"/>
      <c r="X222" s="133"/>
      <c r="Y222" s="133"/>
      <c r="Z222" s="133"/>
      <c r="AA222" s="133"/>
    </row>
    <row r="223" spans="1:27" ht="17.25">
      <c r="A223" s="415">
        <v>88239</v>
      </c>
      <c r="B223" s="622" t="s">
        <v>258</v>
      </c>
      <c r="C223" s="623"/>
      <c r="D223" s="624"/>
      <c r="E223" s="327" t="s">
        <v>238</v>
      </c>
      <c r="F223" s="328">
        <v>0.16</v>
      </c>
      <c r="G223" s="329">
        <v>13.87</v>
      </c>
      <c r="H223" s="329">
        <f>TRUNC(F223*G223,2)</f>
        <v>2.21</v>
      </c>
      <c r="P223" s="133"/>
      <c r="Q223" s="133"/>
      <c r="R223" s="133"/>
      <c r="S223" s="133"/>
      <c r="T223" s="133"/>
      <c r="U223" s="133"/>
      <c r="V223" s="133"/>
      <c r="W223" s="133"/>
      <c r="X223" s="133"/>
      <c r="Y223" s="133"/>
      <c r="Z223" s="133"/>
      <c r="AA223" s="133"/>
    </row>
    <row r="224" spans="1:27" ht="17.25">
      <c r="A224" s="415">
        <v>88262</v>
      </c>
      <c r="B224" s="622" t="s">
        <v>254</v>
      </c>
      <c r="C224" s="623"/>
      <c r="D224" s="624"/>
      <c r="E224" s="327" t="s">
        <v>238</v>
      </c>
      <c r="F224" s="328">
        <v>0.16</v>
      </c>
      <c r="G224" s="329">
        <v>16.59</v>
      </c>
      <c r="H224" s="329">
        <f t="shared" ref="H224:H226" si="9">TRUNC(F224*G224,2)</f>
        <v>2.65</v>
      </c>
      <c r="P224" s="133"/>
      <c r="Q224" s="133"/>
      <c r="R224" s="133"/>
      <c r="S224" s="133"/>
      <c r="T224" s="133"/>
      <c r="U224" s="133"/>
      <c r="V224" s="133"/>
      <c r="W224" s="133"/>
      <c r="X224" s="133"/>
      <c r="Y224" s="133"/>
      <c r="Z224" s="133"/>
      <c r="AA224" s="133"/>
    </row>
    <row r="225" spans="1:27" ht="17.25">
      <c r="A225" s="415">
        <v>88309</v>
      </c>
      <c r="B225" s="622" t="s">
        <v>240</v>
      </c>
      <c r="C225" s="623"/>
      <c r="D225" s="624"/>
      <c r="E225" s="327" t="s">
        <v>238</v>
      </c>
      <c r="F225" s="328">
        <v>0.4</v>
      </c>
      <c r="G225" s="329">
        <v>16.78</v>
      </c>
      <c r="H225" s="329">
        <f t="shared" si="9"/>
        <v>6.71</v>
      </c>
      <c r="P225" s="133"/>
      <c r="Q225" s="133"/>
      <c r="R225" s="133"/>
      <c r="S225" s="133"/>
      <c r="T225" s="133"/>
      <c r="U225" s="133"/>
      <c r="V225" s="133"/>
      <c r="W225" s="133"/>
      <c r="X225" s="133"/>
      <c r="Y225" s="133"/>
      <c r="Z225" s="133"/>
      <c r="AA225" s="133"/>
    </row>
    <row r="226" spans="1:27" ht="17.25">
      <c r="A226" s="415">
        <v>88316</v>
      </c>
      <c r="B226" s="646" t="s">
        <v>241</v>
      </c>
      <c r="C226" s="647"/>
      <c r="D226" s="648"/>
      <c r="E226" s="327" t="s">
        <v>238</v>
      </c>
      <c r="F226" s="328">
        <v>0.44</v>
      </c>
      <c r="G226" s="329">
        <v>13.34</v>
      </c>
      <c r="H226" s="329">
        <f t="shared" si="9"/>
        <v>5.86</v>
      </c>
      <c r="P226" s="133"/>
      <c r="Q226" s="133"/>
      <c r="R226" s="133"/>
      <c r="S226" s="133"/>
      <c r="T226" s="133"/>
      <c r="U226" s="133"/>
      <c r="V226" s="133"/>
      <c r="W226" s="133"/>
      <c r="X226" s="133"/>
      <c r="Y226" s="133"/>
      <c r="Z226" s="133"/>
      <c r="AA226" s="133"/>
    </row>
    <row r="227" spans="1:27" ht="17.25">
      <c r="A227" s="614" t="s">
        <v>242</v>
      </c>
      <c r="B227" s="614"/>
      <c r="C227" s="614"/>
      <c r="D227" s="614"/>
      <c r="E227" s="614"/>
      <c r="F227" s="615"/>
      <c r="G227" s="614"/>
      <c r="H227" s="330">
        <f>SUM(H223:H226)</f>
        <v>17.43</v>
      </c>
      <c r="P227" s="133"/>
      <c r="Q227" s="133"/>
      <c r="R227" s="133"/>
      <c r="S227" s="133"/>
      <c r="T227" s="133"/>
      <c r="U227" s="133"/>
      <c r="V227" s="133"/>
      <c r="W227" s="133"/>
      <c r="X227" s="133"/>
      <c r="Y227" s="133"/>
      <c r="Z227" s="133"/>
      <c r="AA227" s="133"/>
    </row>
    <row r="228" spans="1:27" ht="17.25">
      <c r="A228" s="622"/>
      <c r="B228" s="623"/>
      <c r="C228" s="623"/>
      <c r="D228" s="623"/>
      <c r="E228" s="623"/>
      <c r="F228" s="623"/>
      <c r="G228" s="623"/>
      <c r="H228" s="624"/>
      <c r="P228" s="133"/>
      <c r="Q228" s="133"/>
      <c r="R228" s="133"/>
      <c r="S228" s="133"/>
      <c r="T228" s="133"/>
      <c r="U228" s="133"/>
      <c r="V228" s="133"/>
      <c r="W228" s="133"/>
      <c r="X228" s="133"/>
      <c r="Y228" s="133"/>
      <c r="Z228" s="133"/>
      <c r="AA228" s="133"/>
    </row>
    <row r="229" spans="1:27" ht="34.5">
      <c r="A229" s="446" t="s">
        <v>250</v>
      </c>
      <c r="B229" s="643" t="s">
        <v>246</v>
      </c>
      <c r="C229" s="644"/>
      <c r="D229" s="645"/>
      <c r="E229" s="324" t="s">
        <v>233</v>
      </c>
      <c r="F229" s="324" t="s">
        <v>247</v>
      </c>
      <c r="G229" s="324" t="s">
        <v>235</v>
      </c>
      <c r="H229" s="341" t="s">
        <v>236</v>
      </c>
      <c r="P229" s="133"/>
      <c r="Q229" s="133"/>
      <c r="R229" s="133"/>
      <c r="S229" s="133"/>
      <c r="T229" s="133"/>
      <c r="U229" s="133"/>
      <c r="V229" s="133"/>
      <c r="W229" s="133"/>
      <c r="X229" s="133"/>
      <c r="Y229" s="133"/>
      <c r="Z229" s="133"/>
      <c r="AA229" s="133"/>
    </row>
    <row r="230" spans="1:27" ht="17.25">
      <c r="A230" s="415">
        <v>43059</v>
      </c>
      <c r="B230" s="622" t="s">
        <v>404</v>
      </c>
      <c r="C230" s="623"/>
      <c r="D230" s="624"/>
      <c r="E230" s="447" t="s">
        <v>163</v>
      </c>
      <c r="F230" s="328">
        <v>0.47099999999999997</v>
      </c>
      <c r="G230" s="344">
        <v>10.19</v>
      </c>
      <c r="H230" s="329">
        <f t="shared" ref="H230:H235" si="10">TRUNC((G230*F230),2)</f>
        <v>4.79</v>
      </c>
      <c r="P230" s="133"/>
      <c r="Q230" s="133"/>
      <c r="R230" s="133"/>
      <c r="S230" s="133"/>
      <c r="T230" s="133"/>
      <c r="U230" s="133"/>
      <c r="V230" s="133"/>
      <c r="W230" s="133"/>
      <c r="X230" s="133"/>
      <c r="Y230" s="133"/>
      <c r="Z230" s="133"/>
      <c r="AA230" s="133"/>
    </row>
    <row r="231" spans="1:27" ht="75.75" customHeight="1">
      <c r="A231" s="448">
        <v>3747</v>
      </c>
      <c r="B231" s="681" t="s">
        <v>405</v>
      </c>
      <c r="C231" s="682"/>
      <c r="D231" s="683"/>
      <c r="E231" s="449" t="s">
        <v>72</v>
      </c>
      <c r="F231" s="450">
        <v>1</v>
      </c>
      <c r="G231" s="344">
        <v>50.88</v>
      </c>
      <c r="H231" s="329">
        <f t="shared" si="10"/>
        <v>50.88</v>
      </c>
      <c r="P231" s="133"/>
      <c r="Q231" s="133"/>
      <c r="R231" s="133"/>
      <c r="S231" s="133"/>
      <c r="T231" s="133"/>
      <c r="U231" s="133"/>
      <c r="V231" s="133"/>
      <c r="W231" s="133"/>
      <c r="X231" s="133"/>
      <c r="Y231" s="133"/>
      <c r="Z231" s="133"/>
      <c r="AA231" s="133"/>
    </row>
    <row r="232" spans="1:27" ht="48.75" customHeight="1">
      <c r="A232" s="415">
        <v>4491</v>
      </c>
      <c r="B232" s="622" t="s">
        <v>259</v>
      </c>
      <c r="C232" s="623"/>
      <c r="D232" s="624"/>
      <c r="E232" s="447" t="s">
        <v>70</v>
      </c>
      <c r="F232" s="328">
        <v>0.28999999999999998</v>
      </c>
      <c r="G232" s="344">
        <v>7.2</v>
      </c>
      <c r="H232" s="329">
        <f t="shared" si="10"/>
        <v>2.08</v>
      </c>
      <c r="P232" s="133"/>
      <c r="Q232" s="133"/>
      <c r="R232" s="133"/>
      <c r="S232" s="133"/>
      <c r="T232" s="133"/>
      <c r="U232" s="133"/>
      <c r="V232" s="133"/>
      <c r="W232" s="133"/>
      <c r="X232" s="133"/>
      <c r="Y232" s="133"/>
      <c r="Z232" s="133"/>
      <c r="AA232" s="133"/>
    </row>
    <row r="233" spans="1:27" ht="38.25" customHeight="1">
      <c r="A233" s="415">
        <v>5061</v>
      </c>
      <c r="B233" s="622" t="s">
        <v>260</v>
      </c>
      <c r="C233" s="623"/>
      <c r="D233" s="624"/>
      <c r="E233" s="447" t="s">
        <v>163</v>
      </c>
      <c r="F233" s="328">
        <v>0.03</v>
      </c>
      <c r="G233" s="344">
        <v>12.8</v>
      </c>
      <c r="H233" s="329">
        <f t="shared" si="10"/>
        <v>0.38</v>
      </c>
      <c r="P233" s="133"/>
      <c r="Q233" s="133"/>
      <c r="R233" s="133"/>
      <c r="S233" s="133"/>
      <c r="T233" s="133"/>
      <c r="U233" s="133"/>
      <c r="V233" s="133"/>
      <c r="W233" s="133"/>
      <c r="X233" s="133"/>
      <c r="Y233" s="133"/>
      <c r="Z233" s="133"/>
      <c r="AA233" s="133"/>
    </row>
    <row r="234" spans="1:27" ht="50.25" customHeight="1">
      <c r="A234" s="415">
        <v>6189</v>
      </c>
      <c r="B234" s="622" t="s">
        <v>261</v>
      </c>
      <c r="C234" s="623"/>
      <c r="D234" s="624"/>
      <c r="E234" s="447" t="s">
        <v>70</v>
      </c>
      <c r="F234" s="328">
        <v>0.17</v>
      </c>
      <c r="G234" s="344">
        <v>12.37</v>
      </c>
      <c r="H234" s="329">
        <f t="shared" si="10"/>
        <v>2.1</v>
      </c>
      <c r="P234" s="133"/>
      <c r="Q234" s="133"/>
      <c r="R234" s="133"/>
      <c r="S234" s="133"/>
      <c r="T234" s="133"/>
      <c r="U234" s="133"/>
      <c r="V234" s="133"/>
      <c r="W234" s="133"/>
      <c r="X234" s="133"/>
      <c r="Y234" s="133"/>
      <c r="Z234" s="133"/>
      <c r="AA234" s="133"/>
    </row>
    <row r="235" spans="1:27" ht="63.75" customHeight="1">
      <c r="A235" s="415">
        <v>34493</v>
      </c>
      <c r="B235" s="622" t="s">
        <v>253</v>
      </c>
      <c r="C235" s="623"/>
      <c r="D235" s="624"/>
      <c r="E235" s="447" t="s">
        <v>71</v>
      </c>
      <c r="F235" s="328">
        <v>4.2999999999999997E-2</v>
      </c>
      <c r="G235" s="344">
        <v>435.71</v>
      </c>
      <c r="H235" s="329">
        <f t="shared" si="10"/>
        <v>18.73</v>
      </c>
      <c r="P235" s="133"/>
      <c r="Q235" s="133"/>
      <c r="R235" s="133"/>
      <c r="S235" s="133"/>
      <c r="T235" s="133"/>
      <c r="U235" s="133"/>
      <c r="V235" s="133"/>
      <c r="W235" s="133"/>
      <c r="X235" s="133"/>
      <c r="Y235" s="133"/>
      <c r="Z235" s="133"/>
      <c r="AA235" s="133"/>
    </row>
    <row r="236" spans="1:27" ht="17.25">
      <c r="A236" s="614" t="s">
        <v>248</v>
      </c>
      <c r="B236" s="614"/>
      <c r="C236" s="614"/>
      <c r="D236" s="614"/>
      <c r="E236" s="614"/>
      <c r="F236" s="615"/>
      <c r="G236" s="614"/>
      <c r="H236" s="330">
        <f>SUM(H230:H235)</f>
        <v>78.959999999999994</v>
      </c>
      <c r="M236" s="306"/>
      <c r="N236" s="306"/>
      <c r="O236" s="306"/>
      <c r="P236" s="133"/>
      <c r="Q236" s="133"/>
      <c r="R236" s="133"/>
      <c r="S236" s="133"/>
      <c r="T236" s="133"/>
      <c r="U236" s="133"/>
      <c r="V236" s="133"/>
      <c r="W236" s="133"/>
      <c r="X236" s="133"/>
      <c r="Y236" s="133"/>
      <c r="Z236" s="133"/>
      <c r="AA236" s="133"/>
    </row>
    <row r="237" spans="1:27" ht="17.25">
      <c r="A237" s="618" t="s">
        <v>249</v>
      </c>
      <c r="B237" s="618"/>
      <c r="C237" s="618"/>
      <c r="D237" s="618"/>
      <c r="E237" s="618"/>
      <c r="F237" s="619"/>
      <c r="G237" s="618"/>
      <c r="H237" s="367">
        <f>SUM(H227,H236)</f>
        <v>96.39</v>
      </c>
      <c r="M237" s="306"/>
      <c r="N237" s="306"/>
      <c r="O237" s="306"/>
      <c r="P237" s="306"/>
      <c r="Q237" s="306"/>
      <c r="R237" s="306"/>
      <c r="S237" s="306"/>
      <c r="T237" s="306"/>
      <c r="U237" s="306"/>
      <c r="V237" s="306"/>
      <c r="W237" s="306"/>
      <c r="X237" s="306"/>
      <c r="Y237" s="306"/>
      <c r="Z237" s="306"/>
      <c r="AA237" s="306"/>
    </row>
    <row r="238" spans="1:27">
      <c r="M238" s="306"/>
      <c r="N238" s="306"/>
      <c r="O238" s="306"/>
      <c r="P238" s="306"/>
      <c r="Q238" s="306"/>
      <c r="R238" s="306"/>
      <c r="S238" s="306"/>
      <c r="T238" s="306"/>
      <c r="U238" s="306"/>
      <c r="V238" s="306"/>
      <c r="W238" s="306"/>
      <c r="X238" s="306"/>
      <c r="Y238" s="306"/>
      <c r="Z238" s="306"/>
      <c r="AA238" s="306"/>
    </row>
    <row r="239" spans="1:27" ht="15.75">
      <c r="M239" s="306"/>
      <c r="N239" s="306"/>
      <c r="O239" s="306"/>
      <c r="P239" s="418"/>
      <c r="Q239" s="686"/>
      <c r="R239" s="686"/>
      <c r="S239" s="686"/>
      <c r="T239" s="420"/>
      <c r="U239" s="312"/>
      <c r="V239" s="613"/>
      <c r="W239" s="613"/>
      <c r="X239" s="306"/>
      <c r="Y239" s="306"/>
      <c r="Z239" s="306"/>
      <c r="AA239" s="306"/>
    </row>
    <row r="240" spans="1:27" ht="15.75">
      <c r="A240" s="438" t="s">
        <v>270</v>
      </c>
      <c r="B240" s="699" t="s">
        <v>413</v>
      </c>
      <c r="C240" s="700"/>
      <c r="D240" s="701"/>
      <c r="E240" s="439" t="s">
        <v>402</v>
      </c>
      <c r="F240" s="440" t="s">
        <v>72</v>
      </c>
      <c r="G240" s="702"/>
      <c r="H240" s="702"/>
      <c r="M240" s="306"/>
      <c r="N240" s="306"/>
      <c r="O240" s="306"/>
      <c r="P240" s="670"/>
      <c r="Q240" s="670"/>
      <c r="R240" s="670"/>
      <c r="S240" s="670"/>
      <c r="T240" s="670"/>
      <c r="U240" s="671"/>
      <c r="V240" s="670"/>
      <c r="W240" s="670"/>
      <c r="X240" s="306"/>
      <c r="Y240" s="306"/>
      <c r="Z240" s="306"/>
      <c r="AA240" s="306"/>
    </row>
    <row r="241" spans="1:27" ht="15.75">
      <c r="A241" s="703" t="s">
        <v>409</v>
      </c>
      <c r="B241" s="703"/>
      <c r="C241" s="703"/>
      <c r="D241" s="703"/>
      <c r="E241" s="703"/>
      <c r="F241" s="704"/>
      <c r="G241" s="703"/>
      <c r="H241" s="703"/>
      <c r="M241" s="306"/>
      <c r="N241" s="306"/>
      <c r="O241" s="306"/>
      <c r="P241" s="612"/>
      <c r="Q241" s="612"/>
      <c r="R241" s="612"/>
      <c r="S241" s="612"/>
      <c r="T241" s="612"/>
      <c r="U241" s="669"/>
      <c r="V241" s="612"/>
      <c r="W241" s="612"/>
      <c r="X241" s="306"/>
      <c r="Y241" s="306"/>
      <c r="Z241" s="306"/>
      <c r="AA241" s="306"/>
    </row>
    <row r="242" spans="1:27" ht="15.75">
      <c r="A242" s="687"/>
      <c r="B242" s="687"/>
      <c r="C242" s="687"/>
      <c r="D242" s="687"/>
      <c r="E242" s="687"/>
      <c r="F242" s="688"/>
      <c r="G242" s="687"/>
      <c r="H242" s="687"/>
      <c r="M242" s="306"/>
      <c r="N242" s="306"/>
      <c r="O242" s="306"/>
      <c r="P242" s="684"/>
      <c r="Q242" s="684"/>
      <c r="R242" s="684"/>
      <c r="S242" s="684"/>
      <c r="T242" s="684"/>
      <c r="U242" s="684"/>
      <c r="V242" s="684"/>
      <c r="W242" s="684"/>
      <c r="X242" s="306"/>
      <c r="Y242" s="306"/>
      <c r="Z242" s="306"/>
      <c r="AA242" s="306"/>
    </row>
    <row r="243" spans="1:27" ht="15.75">
      <c r="A243" s="705" t="s">
        <v>410</v>
      </c>
      <c r="B243" s="706"/>
      <c r="C243" s="706"/>
      <c r="D243" s="706"/>
      <c r="E243" s="706"/>
      <c r="F243" s="706"/>
      <c r="G243" s="706"/>
      <c r="H243" s="707"/>
      <c r="M243" s="306"/>
      <c r="N243" s="306"/>
      <c r="O243" s="306"/>
      <c r="P243" s="311"/>
      <c r="Q243" s="666"/>
      <c r="R243" s="666"/>
      <c r="S243" s="666"/>
      <c r="T243" s="452"/>
      <c r="U243" s="313"/>
      <c r="V243" s="313"/>
      <c r="W243" s="319"/>
      <c r="X243" s="306"/>
      <c r="Y243" s="306"/>
      <c r="Z243" s="306"/>
      <c r="AA243" s="306"/>
    </row>
    <row r="244" spans="1:27" ht="31.5">
      <c r="A244" s="162" t="s">
        <v>250</v>
      </c>
      <c r="B244" s="689" t="s">
        <v>232</v>
      </c>
      <c r="C244" s="690"/>
      <c r="D244" s="691"/>
      <c r="E244" s="451" t="s">
        <v>233</v>
      </c>
      <c r="F244" s="156" t="s">
        <v>234</v>
      </c>
      <c r="G244" s="156" t="s">
        <v>235</v>
      </c>
      <c r="H244" s="157" t="s">
        <v>236</v>
      </c>
      <c r="M244" s="306"/>
      <c r="N244" s="306"/>
      <c r="O244" s="306"/>
      <c r="P244" s="419"/>
      <c r="Q244" s="685"/>
      <c r="R244" s="685"/>
      <c r="S244" s="685"/>
      <c r="T244" s="316"/>
      <c r="U244" s="317"/>
      <c r="V244" s="318"/>
      <c r="W244" s="318"/>
      <c r="X244" s="306"/>
      <c r="Y244" s="306"/>
      <c r="Z244" s="306"/>
      <c r="AA244" s="306"/>
    </row>
    <row r="245" spans="1:27" ht="15.75">
      <c r="A245" s="414">
        <v>88316</v>
      </c>
      <c r="B245" s="692" t="s">
        <v>241</v>
      </c>
      <c r="C245" s="693"/>
      <c r="D245" s="694"/>
      <c r="E245" s="158" t="s">
        <v>238</v>
      </c>
      <c r="F245" s="159">
        <v>0.06</v>
      </c>
      <c r="G245" s="160">
        <v>13.34</v>
      </c>
      <c r="H245" s="160">
        <f>TRUNC((G245*F245),2)</f>
        <v>0.8</v>
      </c>
      <c r="M245" s="306"/>
      <c r="N245" s="306"/>
      <c r="O245" s="306"/>
      <c r="P245" s="419"/>
      <c r="Q245" s="685"/>
      <c r="R245" s="685"/>
      <c r="S245" s="685"/>
      <c r="T245" s="316"/>
      <c r="U245" s="317"/>
      <c r="V245" s="318"/>
      <c r="W245" s="318"/>
      <c r="X245" s="306"/>
      <c r="Y245" s="306"/>
      <c r="Z245" s="306"/>
      <c r="AA245" s="306"/>
    </row>
    <row r="246" spans="1:27" ht="15.75">
      <c r="A246" s="414">
        <v>88245</v>
      </c>
      <c r="B246" s="692" t="s">
        <v>255</v>
      </c>
      <c r="C246" s="693"/>
      <c r="D246" s="694"/>
      <c r="E246" s="158" t="s">
        <v>238</v>
      </c>
      <c r="F246" s="159">
        <v>0.03</v>
      </c>
      <c r="G246" s="160">
        <v>16.690000000000001</v>
      </c>
      <c r="H246" s="160">
        <f>TRUNC((G246*F246),2)</f>
        <v>0.5</v>
      </c>
      <c r="M246" s="306"/>
      <c r="N246" s="306"/>
      <c r="O246" s="306"/>
      <c r="P246" s="667"/>
      <c r="Q246" s="667"/>
      <c r="R246" s="667"/>
      <c r="S246" s="667"/>
      <c r="T246" s="667"/>
      <c r="U246" s="668"/>
      <c r="V246" s="667"/>
      <c r="W246" s="319"/>
      <c r="X246" s="306"/>
      <c r="Y246" s="306"/>
      <c r="Z246" s="306"/>
      <c r="AA246" s="306"/>
    </row>
    <row r="247" spans="1:27" ht="15.75">
      <c r="A247" s="695" t="s">
        <v>242</v>
      </c>
      <c r="B247" s="695"/>
      <c r="C247" s="695"/>
      <c r="D247" s="695"/>
      <c r="E247" s="695"/>
      <c r="F247" s="696"/>
      <c r="G247" s="695"/>
      <c r="H247" s="161">
        <f>SUM(H245:H246)</f>
        <v>1.3</v>
      </c>
      <c r="M247" s="306"/>
      <c r="N247" s="306"/>
      <c r="O247" s="306"/>
      <c r="P247" s="612"/>
      <c r="Q247" s="612"/>
      <c r="R247" s="612"/>
      <c r="S247" s="612"/>
      <c r="T247" s="612"/>
      <c r="U247" s="669"/>
      <c r="V247" s="612"/>
      <c r="W247" s="612"/>
      <c r="X247" s="306"/>
      <c r="Y247" s="306"/>
      <c r="Z247" s="306"/>
      <c r="AA247" s="306"/>
    </row>
    <row r="248" spans="1:27" ht="15.75">
      <c r="A248" s="687"/>
      <c r="B248" s="687"/>
      <c r="C248" s="687"/>
      <c r="D248" s="687"/>
      <c r="E248" s="687"/>
      <c r="F248" s="688"/>
      <c r="G248" s="687"/>
      <c r="H248" s="687"/>
      <c r="M248" s="306"/>
      <c r="N248" s="306"/>
      <c r="O248" s="306"/>
      <c r="P248" s="311"/>
      <c r="Q248" s="666"/>
      <c r="R248" s="666"/>
      <c r="S248" s="666"/>
      <c r="T248" s="452"/>
      <c r="U248" s="313"/>
      <c r="V248" s="313"/>
      <c r="W248" s="319"/>
      <c r="X248" s="306"/>
      <c r="Y248" s="306"/>
      <c r="Z248" s="306"/>
      <c r="AA248" s="306"/>
    </row>
    <row r="249" spans="1:27" ht="31.5">
      <c r="A249" s="162" t="s">
        <v>250</v>
      </c>
      <c r="B249" s="689" t="s">
        <v>246</v>
      </c>
      <c r="C249" s="690"/>
      <c r="D249" s="691"/>
      <c r="E249" s="451" t="s">
        <v>233</v>
      </c>
      <c r="F249" s="156" t="s">
        <v>247</v>
      </c>
      <c r="G249" s="156" t="s">
        <v>235</v>
      </c>
      <c r="H249" s="157" t="s">
        <v>236</v>
      </c>
      <c r="M249" s="306"/>
      <c r="N249" s="306"/>
      <c r="O249" s="306"/>
      <c r="P249" s="419"/>
      <c r="Q249" s="685"/>
      <c r="R249" s="685"/>
      <c r="S249" s="685"/>
      <c r="T249" s="316"/>
      <c r="U249" s="317"/>
      <c r="V249" s="318"/>
      <c r="W249" s="318"/>
      <c r="X249" s="306"/>
      <c r="Y249" s="306"/>
      <c r="Z249" s="306"/>
      <c r="AA249" s="306"/>
    </row>
    <row r="250" spans="1:27" ht="33.75" customHeight="1">
      <c r="A250" s="414">
        <v>43132</v>
      </c>
      <c r="B250" s="692" t="s">
        <v>411</v>
      </c>
      <c r="C250" s="693"/>
      <c r="D250" s="694"/>
      <c r="E250" s="158" t="s">
        <v>163</v>
      </c>
      <c r="F250" s="159">
        <v>1.4999999999999999E-2</v>
      </c>
      <c r="G250" s="160">
        <v>18.100000000000001</v>
      </c>
      <c r="H250" s="160">
        <f>TRUNC((G250*F250),2)</f>
        <v>0.27</v>
      </c>
      <c r="M250" s="306"/>
      <c r="N250" s="306"/>
      <c r="O250" s="306"/>
      <c r="P250" s="419"/>
      <c r="Q250" s="685"/>
      <c r="R250" s="685"/>
      <c r="S250" s="685"/>
      <c r="T250" s="316"/>
      <c r="U250" s="317"/>
      <c r="V250" s="318"/>
      <c r="W250" s="318"/>
      <c r="X250" s="306"/>
      <c r="Y250" s="306"/>
      <c r="Z250" s="306"/>
      <c r="AA250" s="306"/>
    </row>
    <row r="251" spans="1:27" ht="54" customHeight="1">
      <c r="A251" s="414">
        <v>21141</v>
      </c>
      <c r="B251" s="692" t="s">
        <v>412</v>
      </c>
      <c r="C251" s="693"/>
      <c r="D251" s="694"/>
      <c r="E251" s="158" t="s">
        <v>72</v>
      </c>
      <c r="F251" s="159">
        <v>1.03</v>
      </c>
      <c r="G251" s="160">
        <v>14.96</v>
      </c>
      <c r="H251" s="160">
        <f>TRUNC((G251*F251),2)</f>
        <v>15.4</v>
      </c>
      <c r="M251" s="306"/>
      <c r="N251" s="306"/>
      <c r="O251" s="306"/>
      <c r="P251" s="667"/>
      <c r="Q251" s="667"/>
      <c r="R251" s="667"/>
      <c r="S251" s="667"/>
      <c r="T251" s="667"/>
      <c r="U251" s="668"/>
      <c r="V251" s="667"/>
      <c r="W251" s="319"/>
      <c r="X251" s="306"/>
      <c r="Y251" s="306"/>
      <c r="Z251" s="306"/>
      <c r="AA251" s="306"/>
    </row>
    <row r="252" spans="1:27" ht="15.75">
      <c r="A252" s="695" t="s">
        <v>248</v>
      </c>
      <c r="B252" s="695"/>
      <c r="C252" s="695"/>
      <c r="D252" s="695"/>
      <c r="E252" s="695"/>
      <c r="F252" s="696"/>
      <c r="G252" s="695"/>
      <c r="H252" s="161">
        <f>SUM(H250:H251)</f>
        <v>15.67</v>
      </c>
      <c r="M252" s="306"/>
      <c r="N252" s="306"/>
      <c r="O252" s="306"/>
      <c r="P252" s="670"/>
      <c r="Q252" s="670"/>
      <c r="R252" s="670"/>
      <c r="S252" s="670"/>
      <c r="T252" s="670"/>
      <c r="U252" s="671"/>
      <c r="V252" s="670"/>
      <c r="W252" s="319"/>
      <c r="X252" s="306"/>
      <c r="Y252" s="306"/>
      <c r="Z252" s="306"/>
      <c r="AA252" s="306"/>
    </row>
    <row r="253" spans="1:27" ht="15.75">
      <c r="A253" s="697" t="s">
        <v>249</v>
      </c>
      <c r="B253" s="697"/>
      <c r="C253" s="697"/>
      <c r="D253" s="697"/>
      <c r="E253" s="697"/>
      <c r="F253" s="698"/>
      <c r="G253" s="697"/>
      <c r="H253" s="441">
        <f>SUM(H247,H252)</f>
        <v>16.97</v>
      </c>
      <c r="M253" s="306"/>
      <c r="N253" s="306"/>
      <c r="O253" s="306"/>
      <c r="P253" s="306"/>
      <c r="Q253" s="306"/>
      <c r="R253" s="306"/>
      <c r="S253" s="306"/>
      <c r="T253" s="306"/>
      <c r="U253" s="306"/>
      <c r="V253" s="306"/>
      <c r="W253" s="306"/>
      <c r="X253" s="306"/>
      <c r="Y253" s="306"/>
      <c r="Z253" s="306"/>
      <c r="AA253" s="306"/>
    </row>
    <row r="254" spans="1:27">
      <c r="M254" s="306"/>
      <c r="N254" s="306"/>
      <c r="O254" s="306"/>
      <c r="P254" s="306"/>
      <c r="Q254" s="306"/>
      <c r="R254" s="306"/>
      <c r="S254" s="306"/>
      <c r="T254" s="306"/>
      <c r="U254" s="306"/>
      <c r="V254" s="306"/>
      <c r="W254" s="306"/>
      <c r="X254" s="306"/>
      <c r="Y254" s="306"/>
      <c r="Z254" s="306"/>
      <c r="AA254" s="306"/>
    </row>
    <row r="255" spans="1:27">
      <c r="M255" s="306"/>
      <c r="N255" s="306"/>
      <c r="O255" s="306"/>
      <c r="P255" s="306"/>
      <c r="Q255" s="306"/>
      <c r="R255" s="306"/>
      <c r="S255" s="306"/>
      <c r="T255" s="306"/>
      <c r="U255" s="306"/>
      <c r="V255" s="306"/>
      <c r="W255" s="306"/>
      <c r="X255" s="306"/>
      <c r="Y255" s="306"/>
      <c r="Z255" s="306"/>
      <c r="AA255" s="306"/>
    </row>
    <row r="256" spans="1:27" ht="15.75">
      <c r="A256" s="482" t="s">
        <v>270</v>
      </c>
      <c r="B256" s="699" t="s">
        <v>470</v>
      </c>
      <c r="C256" s="700"/>
      <c r="D256" s="701"/>
      <c r="E256" s="439" t="s">
        <v>402</v>
      </c>
      <c r="F256" s="440" t="s">
        <v>109</v>
      </c>
      <c r="G256" s="702"/>
      <c r="H256" s="702"/>
      <c r="M256" s="306"/>
      <c r="N256" s="306"/>
      <c r="O256" s="306"/>
      <c r="P256" s="306"/>
      <c r="Q256" s="306"/>
      <c r="R256" s="306"/>
      <c r="S256" s="306"/>
      <c r="T256" s="306"/>
      <c r="U256" s="306"/>
      <c r="V256" s="306"/>
      <c r="W256" s="306"/>
      <c r="X256" s="306"/>
      <c r="Y256" s="306"/>
      <c r="Z256" s="306"/>
      <c r="AA256" s="306"/>
    </row>
    <row r="257" spans="1:27" ht="15.75">
      <c r="A257" s="703" t="s">
        <v>474</v>
      </c>
      <c r="B257" s="703"/>
      <c r="C257" s="703"/>
      <c r="D257" s="703"/>
      <c r="E257" s="703"/>
      <c r="F257" s="704"/>
      <c r="G257" s="703"/>
      <c r="H257" s="703"/>
      <c r="M257" s="306"/>
      <c r="N257" s="306"/>
      <c r="O257" s="306"/>
      <c r="P257" s="306"/>
      <c r="Q257" s="306"/>
      <c r="R257" s="306"/>
      <c r="S257" s="306"/>
      <c r="T257" s="306"/>
      <c r="U257" s="306"/>
      <c r="V257" s="306"/>
      <c r="W257" s="306"/>
      <c r="X257" s="306"/>
      <c r="Y257" s="306"/>
      <c r="Z257" s="306"/>
      <c r="AA257" s="306"/>
    </row>
    <row r="258" spans="1:27" ht="15.75">
      <c r="A258" s="687"/>
      <c r="B258" s="687"/>
      <c r="C258" s="687"/>
      <c r="D258" s="687"/>
      <c r="E258" s="687"/>
      <c r="F258" s="688"/>
      <c r="G258" s="687"/>
      <c r="H258" s="687"/>
    </row>
    <row r="259" spans="1:27" ht="15.75">
      <c r="A259" s="705" t="s">
        <v>471</v>
      </c>
      <c r="B259" s="706"/>
      <c r="C259" s="706"/>
      <c r="D259" s="706"/>
      <c r="E259" s="706"/>
      <c r="F259" s="706"/>
      <c r="G259" s="706"/>
      <c r="H259" s="707"/>
    </row>
    <row r="260" spans="1:27" ht="31.5">
      <c r="A260" s="162" t="s">
        <v>250</v>
      </c>
      <c r="B260" s="689" t="s">
        <v>232</v>
      </c>
      <c r="C260" s="690"/>
      <c r="D260" s="691"/>
      <c r="E260" s="451" t="s">
        <v>233</v>
      </c>
      <c r="F260" s="156" t="s">
        <v>234</v>
      </c>
      <c r="G260" s="156" t="s">
        <v>235</v>
      </c>
      <c r="H260" s="157" t="s">
        <v>236</v>
      </c>
    </row>
    <row r="261" spans="1:27" ht="15.75">
      <c r="A261" s="481">
        <v>88267</v>
      </c>
      <c r="B261" s="692" t="s">
        <v>239</v>
      </c>
      <c r="C261" s="693"/>
      <c r="D261" s="694"/>
      <c r="E261" s="158" t="s">
        <v>238</v>
      </c>
      <c r="F261" s="159">
        <v>4.4999999999999998E-2</v>
      </c>
      <c r="G261" s="160">
        <v>12.83</v>
      </c>
      <c r="H261" s="160">
        <f>TRUNC((G261*F261),2)</f>
        <v>0.56999999999999995</v>
      </c>
    </row>
    <row r="262" spans="1:27" ht="15.75">
      <c r="A262" s="481">
        <v>88248</v>
      </c>
      <c r="B262" s="692" t="s">
        <v>237</v>
      </c>
      <c r="C262" s="693"/>
      <c r="D262" s="694"/>
      <c r="E262" s="158" t="s">
        <v>238</v>
      </c>
      <c r="F262" s="159">
        <v>4.4999999999999998E-2</v>
      </c>
      <c r="G262" s="160">
        <v>16.739999999999998</v>
      </c>
      <c r="H262" s="160">
        <f>TRUNC((G262*F262),2)</f>
        <v>0.75</v>
      </c>
    </row>
    <row r="263" spans="1:27" ht="15.75">
      <c r="A263" s="695" t="s">
        <v>242</v>
      </c>
      <c r="B263" s="695"/>
      <c r="C263" s="695"/>
      <c r="D263" s="695"/>
      <c r="E263" s="695"/>
      <c r="F263" s="696"/>
      <c r="G263" s="695"/>
      <c r="H263" s="161">
        <f>SUM(H261:H262)</f>
        <v>1.32</v>
      </c>
    </row>
    <row r="264" spans="1:27" ht="15.75">
      <c r="A264" s="687"/>
      <c r="B264" s="687"/>
      <c r="C264" s="687"/>
      <c r="D264" s="687"/>
      <c r="E264" s="687"/>
      <c r="F264" s="688"/>
      <c r="G264" s="687"/>
      <c r="H264" s="687"/>
    </row>
    <row r="265" spans="1:27" ht="31.5">
      <c r="A265" s="162" t="s">
        <v>250</v>
      </c>
      <c r="B265" s="689" t="s">
        <v>246</v>
      </c>
      <c r="C265" s="690"/>
      <c r="D265" s="691"/>
      <c r="E265" s="451" t="s">
        <v>233</v>
      </c>
      <c r="F265" s="156" t="s">
        <v>247</v>
      </c>
      <c r="G265" s="156" t="s">
        <v>235</v>
      </c>
      <c r="H265" s="157" t="s">
        <v>236</v>
      </c>
    </row>
    <row r="266" spans="1:27" ht="15.75">
      <c r="A266" s="481">
        <v>20078</v>
      </c>
      <c r="B266" s="692" t="s">
        <v>472</v>
      </c>
      <c r="C266" s="693"/>
      <c r="D266" s="694"/>
      <c r="E266" s="158" t="s">
        <v>109</v>
      </c>
      <c r="F266" s="159">
        <v>0.02</v>
      </c>
      <c r="G266" s="160">
        <v>33.83</v>
      </c>
      <c r="H266" s="160">
        <f>TRUNC((G266*F266),2)</f>
        <v>0.67</v>
      </c>
    </row>
    <row r="267" spans="1:27" ht="15.75">
      <c r="A267" s="481">
        <v>20085</v>
      </c>
      <c r="B267" s="692" t="s">
        <v>473</v>
      </c>
      <c r="C267" s="693"/>
      <c r="D267" s="694"/>
      <c r="E267" s="158" t="s">
        <v>109</v>
      </c>
      <c r="F267" s="159">
        <v>1</v>
      </c>
      <c r="G267" s="160">
        <v>2.52</v>
      </c>
      <c r="H267" s="160">
        <f>TRUNC((G267*F267),2)</f>
        <v>2.52</v>
      </c>
    </row>
    <row r="268" spans="1:27" s="302" customFormat="1" ht="15.75">
      <c r="A268" s="481">
        <v>813</v>
      </c>
      <c r="B268" s="692" t="s">
        <v>469</v>
      </c>
      <c r="C268" s="693"/>
      <c r="D268" s="694"/>
      <c r="E268" s="158" t="s">
        <v>109</v>
      </c>
      <c r="F268" s="159">
        <v>1</v>
      </c>
      <c r="G268" s="160">
        <v>3.73</v>
      </c>
      <c r="H268" s="160">
        <f>TRUNC((G268*F268),2)</f>
        <v>3.73</v>
      </c>
    </row>
    <row r="269" spans="1:27" ht="15.75">
      <c r="A269" s="695" t="s">
        <v>248</v>
      </c>
      <c r="B269" s="695"/>
      <c r="C269" s="695"/>
      <c r="D269" s="695"/>
      <c r="E269" s="695"/>
      <c r="F269" s="696"/>
      <c r="G269" s="695"/>
      <c r="H269" s="161">
        <f>SUM(H266:H268)</f>
        <v>6.92</v>
      </c>
    </row>
    <row r="270" spans="1:27" ht="15.75">
      <c r="A270" s="697" t="s">
        <v>249</v>
      </c>
      <c r="B270" s="697"/>
      <c r="C270" s="697"/>
      <c r="D270" s="697"/>
      <c r="E270" s="697"/>
      <c r="F270" s="698"/>
      <c r="G270" s="697"/>
      <c r="H270" s="441">
        <f>SUM(H263,H269)</f>
        <v>8.24</v>
      </c>
    </row>
  </sheetData>
  <mergeCells count="291">
    <mergeCell ref="A264:H264"/>
    <mergeCell ref="B265:D265"/>
    <mergeCell ref="B266:D266"/>
    <mergeCell ref="B267:D267"/>
    <mergeCell ref="A269:G269"/>
    <mergeCell ref="A270:G270"/>
    <mergeCell ref="B268:D268"/>
    <mergeCell ref="B256:D256"/>
    <mergeCell ref="G256:H256"/>
    <mergeCell ref="A257:H257"/>
    <mergeCell ref="A258:H258"/>
    <mergeCell ref="A259:H259"/>
    <mergeCell ref="B260:D260"/>
    <mergeCell ref="B261:D261"/>
    <mergeCell ref="B262:D262"/>
    <mergeCell ref="A263:G263"/>
    <mergeCell ref="A248:H248"/>
    <mergeCell ref="B249:D249"/>
    <mergeCell ref="B250:D250"/>
    <mergeCell ref="B251:D251"/>
    <mergeCell ref="A252:G252"/>
    <mergeCell ref="A253:G253"/>
    <mergeCell ref="B240:D240"/>
    <mergeCell ref="G240:H240"/>
    <mergeCell ref="A241:H241"/>
    <mergeCell ref="A242:H242"/>
    <mergeCell ref="A243:H243"/>
    <mergeCell ref="B244:D244"/>
    <mergeCell ref="B245:D245"/>
    <mergeCell ref="B246:D246"/>
    <mergeCell ref="A247:G247"/>
    <mergeCell ref="V239:W239"/>
    <mergeCell ref="P240:W240"/>
    <mergeCell ref="P241:W241"/>
    <mergeCell ref="P242:W242"/>
    <mergeCell ref="P246:V246"/>
    <mergeCell ref="P247:W247"/>
    <mergeCell ref="P251:V251"/>
    <mergeCell ref="P252:V252"/>
    <mergeCell ref="Q243:S243"/>
    <mergeCell ref="Q244:S244"/>
    <mergeCell ref="Q245:S245"/>
    <mergeCell ref="Q248:S248"/>
    <mergeCell ref="Q249:S249"/>
    <mergeCell ref="Q250:S250"/>
    <mergeCell ref="Q239:S239"/>
    <mergeCell ref="B229:D229"/>
    <mergeCell ref="B230:D230"/>
    <mergeCell ref="B231:D231"/>
    <mergeCell ref="B232:D232"/>
    <mergeCell ref="B233:D233"/>
    <mergeCell ref="B234:D234"/>
    <mergeCell ref="B235:D235"/>
    <mergeCell ref="A236:G236"/>
    <mergeCell ref="A237:G237"/>
    <mergeCell ref="B225:D225"/>
    <mergeCell ref="B226:D226"/>
    <mergeCell ref="A227:G227"/>
    <mergeCell ref="A228:H228"/>
    <mergeCell ref="B218:D218"/>
    <mergeCell ref="A202:G202"/>
    <mergeCell ref="B204:D204"/>
    <mergeCell ref="B205:D205"/>
    <mergeCell ref="B206:D206"/>
    <mergeCell ref="B207:D207"/>
    <mergeCell ref="A208:G208"/>
    <mergeCell ref="A210:G210"/>
    <mergeCell ref="A212:H212"/>
    <mergeCell ref="A213:H213"/>
    <mergeCell ref="A214:H214"/>
    <mergeCell ref="A215:H215"/>
    <mergeCell ref="A216:H216"/>
    <mergeCell ref="G218:H218"/>
    <mergeCell ref="A219:H219"/>
    <mergeCell ref="A221:H221"/>
    <mergeCell ref="B222:D222"/>
    <mergeCell ref="B223:D223"/>
    <mergeCell ref="B224:D224"/>
    <mergeCell ref="B195:D195"/>
    <mergeCell ref="E195:F195"/>
    <mergeCell ref="G195:H195"/>
    <mergeCell ref="A196:H196"/>
    <mergeCell ref="A197:H197"/>
    <mergeCell ref="A198:H198"/>
    <mergeCell ref="B199:D199"/>
    <mergeCell ref="B200:D200"/>
    <mergeCell ref="B201:D201"/>
    <mergeCell ref="B181:D181"/>
    <mergeCell ref="B182:D182"/>
    <mergeCell ref="A183:G183"/>
    <mergeCell ref="A185:G185"/>
    <mergeCell ref="A187:H187"/>
    <mergeCell ref="A188:H188"/>
    <mergeCell ref="A189:H189"/>
    <mergeCell ref="A190:H190"/>
    <mergeCell ref="A191:H191"/>
    <mergeCell ref="A171:H171"/>
    <mergeCell ref="A172:H172"/>
    <mergeCell ref="A173:H173"/>
    <mergeCell ref="B174:D174"/>
    <mergeCell ref="B175:D175"/>
    <mergeCell ref="B176:D176"/>
    <mergeCell ref="A177:G177"/>
    <mergeCell ref="B179:D179"/>
    <mergeCell ref="B180:D180"/>
    <mergeCell ref="A166:H166"/>
    <mergeCell ref="A167:H167"/>
    <mergeCell ref="B170:D170"/>
    <mergeCell ref="E170:F170"/>
    <mergeCell ref="G170:H170"/>
    <mergeCell ref="A159:G159"/>
    <mergeCell ref="A161:G161"/>
    <mergeCell ref="A163:H163"/>
    <mergeCell ref="A164:H164"/>
    <mergeCell ref="A165:H165"/>
    <mergeCell ref="A153:G153"/>
    <mergeCell ref="B155:D155"/>
    <mergeCell ref="B156:D156"/>
    <mergeCell ref="B157:D157"/>
    <mergeCell ref="B158:D158"/>
    <mergeCell ref="B146:D146"/>
    <mergeCell ref="E146:F146"/>
    <mergeCell ref="G146:H146"/>
    <mergeCell ref="A147:H147"/>
    <mergeCell ref="A148:H148"/>
    <mergeCell ref="A149:H149"/>
    <mergeCell ref="B150:D150"/>
    <mergeCell ref="B151:D151"/>
    <mergeCell ref="B152:D152"/>
    <mergeCell ref="A135:H135"/>
    <mergeCell ref="B136:D136"/>
    <mergeCell ref="B137:D137"/>
    <mergeCell ref="B138:D138"/>
    <mergeCell ref="A141:G141"/>
    <mergeCell ref="A142:H142"/>
    <mergeCell ref="A143:G143"/>
    <mergeCell ref="B139:D139"/>
    <mergeCell ref="B140:D140"/>
    <mergeCell ref="B128:D128"/>
    <mergeCell ref="E128:F128"/>
    <mergeCell ref="G128:H128"/>
    <mergeCell ref="A129:H129"/>
    <mergeCell ref="A130:H130"/>
    <mergeCell ref="B131:D131"/>
    <mergeCell ref="B132:D132"/>
    <mergeCell ref="B133:D133"/>
    <mergeCell ref="A134:G134"/>
    <mergeCell ref="B116:D116"/>
    <mergeCell ref="B121:D121"/>
    <mergeCell ref="B104:D104"/>
    <mergeCell ref="B29:D29"/>
    <mergeCell ref="B34:D34"/>
    <mergeCell ref="B39:D39"/>
    <mergeCell ref="Z84:AA84"/>
    <mergeCell ref="P85:AA85"/>
    <mergeCell ref="P86:AA86"/>
    <mergeCell ref="S84:W84"/>
    <mergeCell ref="B45:D45"/>
    <mergeCell ref="E45:F45"/>
    <mergeCell ref="G45:H45"/>
    <mergeCell ref="A46:H46"/>
    <mergeCell ref="A47:H47"/>
    <mergeCell ref="B48:D48"/>
    <mergeCell ref="B49:D49"/>
    <mergeCell ref="B50:D50"/>
    <mergeCell ref="B51:D51"/>
    <mergeCell ref="A52:G52"/>
    <mergeCell ref="A53:H53"/>
    <mergeCell ref="P87:AA87"/>
    <mergeCell ref="P91:Z91"/>
    <mergeCell ref="S89:W89"/>
    <mergeCell ref="S90:W90"/>
    <mergeCell ref="S94:W94"/>
    <mergeCell ref="S93:W93"/>
    <mergeCell ref="S88:W88"/>
    <mergeCell ref="P99:Z99"/>
    <mergeCell ref="P100:AA100"/>
    <mergeCell ref="P101:Z101"/>
    <mergeCell ref="P102:AA102"/>
    <mergeCell ref="S95:W95"/>
    <mergeCell ref="S96:W96"/>
    <mergeCell ref="S97:W97"/>
    <mergeCell ref="S98:W98"/>
    <mergeCell ref="A63:G63"/>
    <mergeCell ref="A107:G107"/>
    <mergeCell ref="A108:H108"/>
    <mergeCell ref="A66:H66"/>
    <mergeCell ref="B70:D70"/>
    <mergeCell ref="B71:D71"/>
    <mergeCell ref="A68:H68"/>
    <mergeCell ref="A67:H67"/>
    <mergeCell ref="B69:D69"/>
    <mergeCell ref="A98:H98"/>
    <mergeCell ref="A94:H94"/>
    <mergeCell ref="A95:H95"/>
    <mergeCell ref="A96:H96"/>
    <mergeCell ref="A97:H97"/>
    <mergeCell ref="B74:D74"/>
    <mergeCell ref="A72:G72"/>
    <mergeCell ref="A82:G82"/>
    <mergeCell ref="B75:D75"/>
    <mergeCell ref="B76:D76"/>
    <mergeCell ref="B77:D77"/>
    <mergeCell ref="B78:D78"/>
    <mergeCell ref="B79:D79"/>
    <mergeCell ref="B80:D80"/>
    <mergeCell ref="B81:D81"/>
    <mergeCell ref="B54:D54"/>
    <mergeCell ref="B55:D55"/>
    <mergeCell ref="B56:D56"/>
    <mergeCell ref="A57:G57"/>
    <mergeCell ref="A58:H58"/>
    <mergeCell ref="B59:D59"/>
    <mergeCell ref="B60:D60"/>
    <mergeCell ref="A61:G61"/>
    <mergeCell ref="A62:H62"/>
    <mergeCell ref="B6:D6"/>
    <mergeCell ref="G6:H6"/>
    <mergeCell ref="A7:H7"/>
    <mergeCell ref="A8:H8"/>
    <mergeCell ref="A9:H9"/>
    <mergeCell ref="B10:D10"/>
    <mergeCell ref="B11:D11"/>
    <mergeCell ref="B12:D12"/>
    <mergeCell ref="A13:G13"/>
    <mergeCell ref="B15:D15"/>
    <mergeCell ref="B16:D16"/>
    <mergeCell ref="B17:D17"/>
    <mergeCell ref="B18:D18"/>
    <mergeCell ref="B19:D19"/>
    <mergeCell ref="B20:D20"/>
    <mergeCell ref="A21:G21"/>
    <mergeCell ref="A22:H22"/>
    <mergeCell ref="A23:G23"/>
    <mergeCell ref="A24:H24"/>
    <mergeCell ref="B123:D123"/>
    <mergeCell ref="B122:D122"/>
    <mergeCell ref="A120:H120"/>
    <mergeCell ref="A125:H125"/>
    <mergeCell ref="A126:G126"/>
    <mergeCell ref="A124:G124"/>
    <mergeCell ref="A115:H115"/>
    <mergeCell ref="B117:D117"/>
    <mergeCell ref="B118:D118"/>
    <mergeCell ref="A119:G119"/>
    <mergeCell ref="A110:G110"/>
    <mergeCell ref="B113:D113"/>
    <mergeCell ref="E113:F113"/>
    <mergeCell ref="G113:H113"/>
    <mergeCell ref="A114:H114"/>
    <mergeCell ref="A109:H109"/>
    <mergeCell ref="B101:D101"/>
    <mergeCell ref="E101:F101"/>
    <mergeCell ref="G101:H101"/>
    <mergeCell ref="A102:H102"/>
    <mergeCell ref="A103:H103"/>
    <mergeCell ref="B105:D105"/>
    <mergeCell ref="B106:D106"/>
    <mergeCell ref="L28:W28"/>
    <mergeCell ref="L29:W29"/>
    <mergeCell ref="P27:W27"/>
    <mergeCell ref="A41:G41"/>
    <mergeCell ref="A42:H42"/>
    <mergeCell ref="A43:G43"/>
    <mergeCell ref="A2:H3"/>
    <mergeCell ref="E65:F65"/>
    <mergeCell ref="G65:H65"/>
    <mergeCell ref="B30:D30"/>
    <mergeCell ref="B31:D31"/>
    <mergeCell ref="A32:G32"/>
    <mergeCell ref="A33:H33"/>
    <mergeCell ref="B65:D65"/>
    <mergeCell ref="B26:D26"/>
    <mergeCell ref="B35:D35"/>
    <mergeCell ref="B36:D36"/>
    <mergeCell ref="A37:G37"/>
    <mergeCell ref="A38:H38"/>
    <mergeCell ref="B40:D40"/>
    <mergeCell ref="E26:F26"/>
    <mergeCell ref="G26:H26"/>
    <mergeCell ref="A27:H27"/>
    <mergeCell ref="A28:H28"/>
    <mergeCell ref="A87:H87"/>
    <mergeCell ref="A89:H89"/>
    <mergeCell ref="A84:G84"/>
    <mergeCell ref="A86:H86"/>
    <mergeCell ref="A88:H88"/>
    <mergeCell ref="A90:H90"/>
    <mergeCell ref="A91:H91"/>
    <mergeCell ref="A92:H92"/>
    <mergeCell ref="A93:H93"/>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5"/>
  <sheetViews>
    <sheetView view="pageLayout" topLeftCell="B25" zoomScaleNormal="85" zoomScaleSheetLayoutView="70" workbookViewId="0">
      <selection activeCell="G24" sqref="G24"/>
    </sheetView>
  </sheetViews>
  <sheetFormatPr defaultRowHeight="15"/>
  <cols>
    <col min="2" max="2" width="32.85546875" customWidth="1"/>
    <col min="3" max="3" width="22" customWidth="1"/>
    <col min="4" max="4" width="23.28515625" customWidth="1"/>
    <col min="5" max="5" width="21.140625" customWidth="1"/>
    <col min="6" max="6" width="21.28515625" customWidth="1"/>
    <col min="7" max="7" width="16.85546875" customWidth="1"/>
    <col min="8" max="8" width="11.28515625" customWidth="1"/>
    <col min="9" max="9" width="7.85546875" customWidth="1"/>
    <col min="10" max="10" width="23.7109375" customWidth="1"/>
    <col min="11" max="11" width="19.42578125" customWidth="1"/>
    <col min="12" max="12" width="18" customWidth="1"/>
    <col min="13" max="13" width="17.5703125" customWidth="1"/>
  </cols>
  <sheetData>
    <row r="1" spans="1:43" s="302" customFormat="1" ht="17.25">
      <c r="A1" s="304"/>
      <c r="B1" s="304"/>
      <c r="C1" s="304"/>
      <c r="D1" s="304"/>
      <c r="E1" s="304"/>
      <c r="F1" s="304"/>
      <c r="G1" s="304"/>
      <c r="H1" s="304"/>
      <c r="I1" s="304"/>
      <c r="J1" s="304"/>
    </row>
    <row r="2" spans="1:43" s="302" customFormat="1" ht="21.75">
      <c r="A2" s="304"/>
      <c r="B2" s="714" t="s">
        <v>510</v>
      </c>
      <c r="C2" s="714"/>
      <c r="D2" s="714"/>
      <c r="E2" s="714"/>
      <c r="F2" s="304"/>
      <c r="G2" s="304"/>
      <c r="H2" s="304"/>
      <c r="I2" s="304"/>
      <c r="J2" s="304"/>
    </row>
    <row r="3" spans="1:43" ht="21.75">
      <c r="A3" s="304"/>
      <c r="B3" s="503"/>
      <c r="C3" s="503"/>
      <c r="D3" s="503"/>
      <c r="E3" s="503"/>
      <c r="F3" s="503"/>
      <c r="G3" s="503"/>
      <c r="H3" s="503"/>
      <c r="I3" s="503"/>
      <c r="J3" s="503"/>
      <c r="K3" s="103"/>
      <c r="L3" s="103"/>
      <c r="M3" s="103"/>
      <c r="N3" s="102"/>
      <c r="O3" s="102"/>
      <c r="P3" s="102"/>
      <c r="Q3" s="102"/>
    </row>
    <row r="4" spans="1:43" s="100" customFormat="1" ht="30.75" customHeight="1">
      <c r="A4" s="98"/>
      <c r="B4" s="504" t="s">
        <v>144</v>
      </c>
      <c r="C4" s="505"/>
      <c r="D4" s="505"/>
      <c r="E4" s="505"/>
      <c r="F4" s="506"/>
      <c r="G4" s="507"/>
      <c r="H4" s="508"/>
      <c r="I4" s="508"/>
      <c r="J4" s="506"/>
      <c r="K4" s="493"/>
      <c r="L4" s="493"/>
      <c r="M4" s="493"/>
      <c r="N4" s="104"/>
      <c r="O4" s="104"/>
      <c r="P4" s="104"/>
      <c r="Q4" s="104"/>
      <c r="R4" s="104"/>
      <c r="S4" s="104"/>
      <c r="T4" s="104"/>
      <c r="U4" s="96"/>
      <c r="V4" s="96"/>
      <c r="W4" s="96"/>
      <c r="X4" s="96"/>
      <c r="Y4" s="96"/>
      <c r="Z4" s="96"/>
      <c r="AA4" s="101"/>
      <c r="AB4" s="101"/>
      <c r="AC4" s="101"/>
      <c r="AD4" s="101"/>
      <c r="AE4" s="101"/>
      <c r="AF4" s="101"/>
      <c r="AG4" s="101"/>
      <c r="AH4" s="101"/>
      <c r="AI4" s="101"/>
      <c r="AJ4" s="101"/>
      <c r="AK4" s="101"/>
      <c r="AL4" s="101"/>
      <c r="AM4" s="101"/>
      <c r="AN4" s="101"/>
      <c r="AO4" s="101"/>
      <c r="AP4" s="101"/>
      <c r="AQ4" s="101"/>
    </row>
    <row r="5" spans="1:43" s="100" customFormat="1" ht="30.75" customHeight="1">
      <c r="A5" s="98"/>
      <c r="B5" s="509" t="s">
        <v>143</v>
      </c>
      <c r="C5" s="509" t="s">
        <v>135</v>
      </c>
      <c r="D5" s="509" t="s">
        <v>106</v>
      </c>
      <c r="E5" s="510" t="s">
        <v>509</v>
      </c>
      <c r="F5" s="511"/>
      <c r="G5" s="512"/>
      <c r="H5" s="508"/>
      <c r="I5" s="508"/>
      <c r="J5" s="506"/>
      <c r="K5" s="493"/>
      <c r="L5" s="493"/>
      <c r="M5" s="494"/>
      <c r="N5" s="104"/>
      <c r="O5" s="104"/>
      <c r="P5" s="104"/>
      <c r="Q5" s="104"/>
      <c r="R5" s="104"/>
      <c r="S5" s="104"/>
      <c r="T5" s="104"/>
      <c r="U5" s="96"/>
      <c r="V5" s="96"/>
      <c r="W5" s="96"/>
      <c r="X5" s="96"/>
      <c r="Y5" s="96"/>
      <c r="Z5" s="96"/>
      <c r="AA5" s="101"/>
      <c r="AB5" s="101"/>
      <c r="AC5" s="101"/>
      <c r="AD5" s="101"/>
      <c r="AE5" s="101"/>
      <c r="AF5" s="101"/>
      <c r="AG5" s="101"/>
      <c r="AH5" s="101"/>
      <c r="AI5" s="101"/>
      <c r="AJ5" s="101"/>
      <c r="AK5" s="101"/>
      <c r="AL5" s="101"/>
      <c r="AM5" s="101"/>
      <c r="AN5" s="101"/>
      <c r="AO5" s="101"/>
      <c r="AP5" s="101"/>
      <c r="AQ5" s="101"/>
    </row>
    <row r="6" spans="1:43" s="100" customFormat="1" ht="30.75" customHeight="1">
      <c r="A6" s="98"/>
      <c r="B6" s="513" t="s">
        <v>145</v>
      </c>
      <c r="C6" s="513">
        <v>1</v>
      </c>
      <c r="D6" s="513">
        <v>1.6</v>
      </c>
      <c r="E6" s="514">
        <f>C6*D6</f>
        <v>1.6</v>
      </c>
      <c r="F6" s="511"/>
      <c r="G6" s="512"/>
      <c r="H6" s="508"/>
      <c r="I6" s="508"/>
      <c r="J6" s="515"/>
      <c r="K6" s="112"/>
      <c r="L6" s="112"/>
      <c r="M6" s="496"/>
      <c r="N6" s="104"/>
      <c r="O6" s="104"/>
      <c r="P6" s="104"/>
      <c r="Q6" s="104"/>
      <c r="R6" s="104"/>
      <c r="S6" s="104"/>
      <c r="T6" s="104"/>
      <c r="U6" s="96"/>
      <c r="V6" s="96"/>
      <c r="W6" s="96"/>
      <c r="X6" s="96"/>
      <c r="Y6" s="96"/>
      <c r="Z6" s="96"/>
      <c r="AA6" s="101"/>
      <c r="AB6" s="101"/>
      <c r="AC6" s="101"/>
      <c r="AD6" s="101"/>
      <c r="AE6" s="101"/>
      <c r="AF6" s="101"/>
      <c r="AG6" s="101"/>
      <c r="AH6" s="101"/>
      <c r="AI6" s="101"/>
      <c r="AJ6" s="101"/>
      <c r="AK6" s="101"/>
      <c r="AL6" s="101"/>
      <c r="AM6" s="101"/>
      <c r="AN6" s="101"/>
      <c r="AO6" s="101"/>
      <c r="AP6" s="101"/>
      <c r="AQ6" s="101"/>
    </row>
    <row r="7" spans="1:43" s="100" customFormat="1" ht="30.75" customHeight="1">
      <c r="A7" s="98"/>
      <c r="B7" s="513" t="s">
        <v>146</v>
      </c>
      <c r="C7" s="513">
        <v>1.8</v>
      </c>
      <c r="D7" s="513">
        <v>0.4</v>
      </c>
      <c r="E7" s="516">
        <f>C7*D7</f>
        <v>0.72</v>
      </c>
      <c r="F7" s="511"/>
      <c r="G7" s="512"/>
      <c r="H7" s="508"/>
      <c r="I7" s="508"/>
      <c r="J7" s="515"/>
      <c r="K7" s="113"/>
      <c r="L7" s="113"/>
      <c r="M7" s="123"/>
      <c r="N7" s="104"/>
      <c r="O7" s="104"/>
      <c r="P7" s="104"/>
      <c r="Q7" s="104"/>
      <c r="R7" s="104"/>
      <c r="S7" s="104"/>
      <c r="T7" s="104"/>
      <c r="U7" s="96"/>
      <c r="V7" s="96"/>
      <c r="W7" s="96"/>
      <c r="X7" s="96"/>
      <c r="Y7" s="96"/>
      <c r="Z7" s="96"/>
      <c r="AA7" s="101"/>
      <c r="AB7" s="101"/>
      <c r="AC7" s="101"/>
      <c r="AD7" s="101"/>
      <c r="AE7" s="101"/>
      <c r="AF7" s="101"/>
      <c r="AG7" s="101"/>
      <c r="AH7" s="101"/>
      <c r="AI7" s="101"/>
      <c r="AJ7" s="101"/>
      <c r="AK7" s="101"/>
      <c r="AL7" s="101"/>
      <c r="AM7" s="101"/>
      <c r="AN7" s="101"/>
      <c r="AO7" s="101"/>
      <c r="AP7" s="101"/>
      <c r="AQ7" s="101"/>
    </row>
    <row r="8" spans="1:43" ht="15.75" customHeight="1">
      <c r="A8" s="304"/>
      <c r="B8" s="110"/>
      <c r="C8" s="110"/>
      <c r="D8" s="110"/>
      <c r="E8" s="110"/>
      <c r="F8" s="110"/>
      <c r="G8" s="109"/>
      <c r="H8" s="517"/>
      <c r="I8" s="517"/>
      <c r="J8" s="517"/>
      <c r="K8" s="96"/>
      <c r="L8" s="96"/>
      <c r="M8" s="96"/>
      <c r="N8" s="96"/>
      <c r="O8" s="96"/>
      <c r="AA8" s="4"/>
      <c r="AB8" s="4"/>
      <c r="AC8" s="4"/>
      <c r="AD8" s="4"/>
      <c r="AE8" s="4"/>
      <c r="AF8" s="4"/>
      <c r="AG8" s="4"/>
      <c r="AH8" s="4"/>
      <c r="AI8" s="4"/>
      <c r="AJ8" s="4"/>
      <c r="AK8" s="4"/>
      <c r="AL8" s="4"/>
      <c r="AM8" s="4"/>
      <c r="AN8" s="4"/>
      <c r="AO8" s="4"/>
      <c r="AP8" s="4"/>
      <c r="AQ8" s="4"/>
    </row>
    <row r="9" spans="1:43" ht="23.25" customHeight="1">
      <c r="A9" s="304"/>
      <c r="B9" s="715" t="s">
        <v>197</v>
      </c>
      <c r="C9" s="715"/>
      <c r="D9" s="715"/>
      <c r="E9" s="715"/>
      <c r="F9" s="715"/>
      <c r="G9" s="715"/>
      <c r="H9" s="517"/>
      <c r="I9" s="517"/>
      <c r="J9" s="518"/>
      <c r="K9" s="501"/>
      <c r="L9" s="501"/>
      <c r="M9" s="501"/>
      <c r="N9" s="96"/>
      <c r="O9" s="96"/>
      <c r="AA9" s="4"/>
      <c r="AB9" s="4"/>
      <c r="AC9" s="4"/>
      <c r="AD9" s="4"/>
      <c r="AE9" s="4"/>
      <c r="AF9" s="4"/>
      <c r="AG9" s="4"/>
      <c r="AH9" s="4"/>
      <c r="AI9" s="4"/>
      <c r="AJ9" s="4"/>
      <c r="AK9" s="4"/>
      <c r="AL9" s="4"/>
      <c r="AM9" s="4"/>
      <c r="AN9" s="4"/>
      <c r="AO9" s="4"/>
      <c r="AP9" s="4"/>
      <c r="AQ9" s="4"/>
    </row>
    <row r="10" spans="1:43" ht="31.5" customHeight="1">
      <c r="A10" s="304"/>
      <c r="B10" s="509" t="s">
        <v>147</v>
      </c>
      <c r="C10" s="509" t="s">
        <v>69</v>
      </c>
      <c r="D10" s="509" t="s">
        <v>196</v>
      </c>
      <c r="E10" s="509" t="s">
        <v>192</v>
      </c>
      <c r="F10" s="509" t="s">
        <v>193</v>
      </c>
      <c r="G10" s="510" t="s">
        <v>509</v>
      </c>
      <c r="H10" s="517"/>
      <c r="I10" s="517"/>
      <c r="J10" s="515"/>
      <c r="K10" s="112"/>
      <c r="L10" s="112"/>
      <c r="M10" s="498"/>
      <c r="N10" s="96"/>
      <c r="O10" s="96"/>
      <c r="AA10" s="4"/>
      <c r="AB10" s="4"/>
      <c r="AC10" s="4"/>
      <c r="AD10" s="4"/>
      <c r="AE10" s="4"/>
      <c r="AF10" s="4"/>
      <c r="AG10" s="4"/>
      <c r="AH10" s="4"/>
      <c r="AI10" s="4"/>
      <c r="AJ10" s="4"/>
      <c r="AK10" s="4"/>
      <c r="AL10" s="4"/>
      <c r="AM10" s="4"/>
      <c r="AN10" s="4"/>
      <c r="AO10" s="4"/>
      <c r="AP10" s="4"/>
      <c r="AQ10" s="4"/>
    </row>
    <row r="11" spans="1:43" ht="27" customHeight="1">
      <c r="A11" s="304"/>
      <c r="B11" s="513" t="s">
        <v>204</v>
      </c>
      <c r="C11" s="513">
        <v>22.74</v>
      </c>
      <c r="D11" s="513">
        <v>5</v>
      </c>
      <c r="E11" s="513">
        <v>2</v>
      </c>
      <c r="F11" s="519">
        <v>0</v>
      </c>
      <c r="G11" s="514">
        <f>(C11*D11)*E11</f>
        <v>227.4</v>
      </c>
      <c r="H11" s="517"/>
      <c r="I11" s="517"/>
      <c r="J11" s="515"/>
      <c r="K11" s="495"/>
      <c r="L11" s="495"/>
      <c r="M11" s="112"/>
      <c r="N11" s="96"/>
      <c r="O11" s="96"/>
      <c r="AA11" s="4"/>
      <c r="AB11" s="4"/>
      <c r="AC11" s="4"/>
      <c r="AD11" s="4"/>
      <c r="AE11" s="4"/>
      <c r="AF11" s="4"/>
      <c r="AG11" s="4"/>
      <c r="AH11" s="4"/>
      <c r="AI11" s="4"/>
      <c r="AJ11" s="4"/>
      <c r="AK11" s="4"/>
      <c r="AL11" s="4"/>
      <c r="AM11" s="4"/>
      <c r="AN11" s="4"/>
      <c r="AO11" s="4"/>
      <c r="AP11" s="4"/>
      <c r="AQ11" s="4"/>
    </row>
    <row r="12" spans="1:43" ht="23.25" customHeight="1">
      <c r="A12" s="304"/>
      <c r="B12" s="513" t="s">
        <v>148</v>
      </c>
      <c r="C12" s="513">
        <v>36.478000000000002</v>
      </c>
      <c r="D12" s="513">
        <v>1</v>
      </c>
      <c r="E12" s="513">
        <v>2</v>
      </c>
      <c r="F12" s="519">
        <v>0</v>
      </c>
      <c r="G12" s="514">
        <f>(C12*D12)*E12</f>
        <v>72.959999999999994</v>
      </c>
      <c r="H12" s="517"/>
      <c r="I12" s="517"/>
      <c r="J12" s="515"/>
      <c r="K12" s="495"/>
      <c r="L12" s="495"/>
      <c r="M12" s="497"/>
      <c r="N12" s="96"/>
      <c r="O12" s="96"/>
      <c r="AA12" s="4"/>
      <c r="AB12" s="4"/>
      <c r="AC12" s="4"/>
      <c r="AD12" s="4"/>
      <c r="AE12" s="4"/>
      <c r="AF12" s="4"/>
      <c r="AG12" s="4"/>
      <c r="AH12" s="4"/>
      <c r="AI12" s="4"/>
      <c r="AJ12" s="4"/>
      <c r="AK12" s="4"/>
      <c r="AL12" s="4"/>
      <c r="AM12" s="4"/>
      <c r="AN12" s="4"/>
      <c r="AO12" s="4"/>
      <c r="AP12" s="4"/>
      <c r="AQ12" s="4"/>
    </row>
    <row r="13" spans="1:43" ht="24.75" customHeight="1">
      <c r="A13" s="304"/>
      <c r="B13" s="513" t="s">
        <v>195</v>
      </c>
      <c r="C13" s="513">
        <v>1.17</v>
      </c>
      <c r="D13" s="513">
        <v>8</v>
      </c>
      <c r="E13" s="513">
        <v>2</v>
      </c>
      <c r="F13" s="519">
        <v>0</v>
      </c>
      <c r="G13" s="514">
        <f t="shared" ref="G13:G14" si="0">(C13*D13)*E13</f>
        <v>18.72</v>
      </c>
      <c r="H13" s="517"/>
      <c r="I13" s="517"/>
      <c r="J13" s="515"/>
      <c r="K13" s="495"/>
      <c r="L13" s="495"/>
      <c r="M13" s="497"/>
      <c r="N13" s="96"/>
      <c r="O13" s="96"/>
      <c r="AA13" s="4"/>
      <c r="AB13" s="4"/>
      <c r="AC13" s="4"/>
      <c r="AD13" s="4"/>
      <c r="AE13" s="4"/>
      <c r="AF13" s="4"/>
      <c r="AG13" s="4"/>
      <c r="AH13" s="4"/>
      <c r="AI13" s="4"/>
      <c r="AJ13" s="4"/>
      <c r="AK13" s="4"/>
      <c r="AL13" s="4"/>
      <c r="AM13" s="4"/>
      <c r="AN13" s="4"/>
      <c r="AO13" s="4"/>
      <c r="AP13" s="4"/>
      <c r="AQ13" s="4"/>
    </row>
    <row r="14" spans="1:43" ht="24.75" customHeight="1">
      <c r="A14" s="304"/>
      <c r="B14" s="513" t="s">
        <v>149</v>
      </c>
      <c r="C14" s="513">
        <f>3.78*1.8</f>
        <v>6.8040000000000003</v>
      </c>
      <c r="D14" s="513">
        <v>8</v>
      </c>
      <c r="E14" s="513">
        <v>2</v>
      </c>
      <c r="F14" s="519">
        <f>E6+E7</f>
        <v>2.3199999999999998</v>
      </c>
      <c r="G14" s="514">
        <f t="shared" si="0"/>
        <v>108.86</v>
      </c>
      <c r="H14" s="517"/>
      <c r="I14" s="517"/>
      <c r="J14" s="515"/>
      <c r="K14" s="495"/>
      <c r="L14" s="495"/>
      <c r="M14" s="497"/>
      <c r="N14" s="96"/>
      <c r="O14" s="96"/>
      <c r="AA14" s="4"/>
      <c r="AB14" s="4"/>
      <c r="AC14" s="4"/>
      <c r="AD14" s="4"/>
      <c r="AE14" s="4"/>
      <c r="AF14" s="4"/>
      <c r="AG14" s="4"/>
      <c r="AH14" s="4"/>
      <c r="AI14" s="4"/>
      <c r="AJ14" s="4"/>
      <c r="AK14" s="4"/>
      <c r="AL14" s="4"/>
      <c r="AM14" s="4"/>
      <c r="AN14" s="4"/>
      <c r="AO14" s="4"/>
      <c r="AP14" s="4"/>
      <c r="AQ14" s="4"/>
    </row>
    <row r="15" spans="1:43" ht="24.75" customHeight="1">
      <c r="A15" s="304"/>
      <c r="B15" s="716" t="s">
        <v>194</v>
      </c>
      <c r="C15" s="716"/>
      <c r="D15" s="716"/>
      <c r="E15" s="716"/>
      <c r="F15" s="716"/>
      <c r="G15" s="124">
        <f>SUM(G11:G14)</f>
        <v>427.94</v>
      </c>
      <c r="H15" s="517"/>
      <c r="I15" s="517"/>
      <c r="J15" s="506"/>
      <c r="K15" s="495"/>
      <c r="L15" s="495"/>
      <c r="M15" s="497"/>
      <c r="N15" s="96"/>
      <c r="O15" s="96"/>
      <c r="AA15" s="4"/>
      <c r="AB15" s="4"/>
      <c r="AC15" s="4"/>
      <c r="AD15" s="4"/>
      <c r="AE15" s="4"/>
      <c r="AF15" s="4"/>
      <c r="AG15" s="4"/>
      <c r="AH15" s="4"/>
      <c r="AI15" s="4"/>
      <c r="AJ15" s="4"/>
      <c r="AK15" s="4"/>
      <c r="AL15" s="4"/>
      <c r="AM15" s="4"/>
      <c r="AN15" s="4"/>
      <c r="AO15" s="4"/>
      <c r="AP15" s="4"/>
      <c r="AQ15" s="4"/>
    </row>
    <row r="16" spans="1:43" ht="17.25" customHeight="1">
      <c r="A16" s="304"/>
      <c r="B16" s="520"/>
      <c r="C16" s="520"/>
      <c r="D16" s="520"/>
      <c r="E16" s="520"/>
      <c r="F16" s="520"/>
      <c r="G16" s="520"/>
      <c r="H16" s="517"/>
      <c r="I16" s="517"/>
      <c r="J16" s="515"/>
      <c r="K16" s="495"/>
      <c r="L16" s="495"/>
      <c r="M16" s="112"/>
      <c r="N16" s="96"/>
      <c r="O16" s="96"/>
      <c r="AA16" s="4"/>
      <c r="AB16" s="4"/>
      <c r="AC16" s="4"/>
      <c r="AD16" s="4"/>
      <c r="AE16" s="4"/>
      <c r="AF16" s="4"/>
      <c r="AG16" s="4"/>
      <c r="AH16" s="4"/>
      <c r="AI16" s="4"/>
      <c r="AJ16" s="4"/>
      <c r="AK16" s="4"/>
      <c r="AL16" s="4"/>
      <c r="AM16" s="4"/>
      <c r="AN16" s="4"/>
      <c r="AO16" s="4"/>
      <c r="AP16" s="4"/>
      <c r="AQ16" s="4"/>
    </row>
    <row r="17" spans="1:43" s="302" customFormat="1" ht="17.25" customHeight="1">
      <c r="A17" s="304"/>
      <c r="B17" s="718" t="s">
        <v>158</v>
      </c>
      <c r="C17" s="719"/>
      <c r="D17" s="719"/>
      <c r="E17" s="720"/>
      <c r="F17" s="520"/>
      <c r="G17" s="520"/>
      <c r="H17" s="517"/>
      <c r="I17" s="517"/>
      <c r="J17" s="515"/>
      <c r="K17" s="495"/>
      <c r="L17" s="495"/>
      <c r="M17" s="112"/>
      <c r="N17" s="96"/>
      <c r="O17" s="96"/>
      <c r="AA17" s="303"/>
      <c r="AB17" s="303"/>
      <c r="AC17" s="303"/>
      <c r="AD17" s="303"/>
      <c r="AE17" s="303"/>
      <c r="AF17" s="303"/>
      <c r="AG17" s="303"/>
      <c r="AH17" s="303"/>
      <c r="AI17" s="303"/>
      <c r="AJ17" s="303"/>
      <c r="AK17" s="303"/>
      <c r="AL17" s="303"/>
      <c r="AM17" s="303"/>
      <c r="AN17" s="303"/>
      <c r="AO17" s="303"/>
      <c r="AP17" s="303"/>
      <c r="AQ17" s="303"/>
    </row>
    <row r="18" spans="1:43" s="302" customFormat="1" ht="17.25" customHeight="1">
      <c r="A18" s="304"/>
      <c r="B18" s="513" t="s">
        <v>105</v>
      </c>
      <c r="C18" s="513" t="s">
        <v>155</v>
      </c>
      <c r="D18" s="513" t="s">
        <v>154</v>
      </c>
      <c r="E18" s="521" t="s">
        <v>509</v>
      </c>
      <c r="F18" s="520"/>
      <c r="G18" s="520"/>
      <c r="H18" s="517"/>
      <c r="I18" s="517"/>
      <c r="J18" s="515"/>
      <c r="K18" s="495"/>
      <c r="L18" s="495"/>
      <c r="M18" s="112"/>
      <c r="N18" s="96"/>
      <c r="O18" s="96"/>
      <c r="AA18" s="303"/>
      <c r="AB18" s="303"/>
      <c r="AC18" s="303"/>
      <c r="AD18" s="303"/>
      <c r="AE18" s="303"/>
      <c r="AF18" s="303"/>
      <c r="AG18" s="303"/>
      <c r="AH18" s="303"/>
      <c r="AI18" s="303"/>
      <c r="AJ18" s="303"/>
      <c r="AK18" s="303"/>
      <c r="AL18" s="303"/>
      <c r="AM18" s="303"/>
      <c r="AN18" s="303"/>
      <c r="AO18" s="303"/>
      <c r="AP18" s="303"/>
      <c r="AQ18" s="303"/>
    </row>
    <row r="19" spans="1:43" s="302" customFormat="1" ht="17.25" customHeight="1">
      <c r="A19" s="304"/>
      <c r="B19" s="513" t="s">
        <v>201</v>
      </c>
      <c r="C19" s="519">
        <f>((14.616*10)+(8.6*2))*2</f>
        <v>326.72000000000003</v>
      </c>
      <c r="D19" s="519">
        <f>((8.6*8)*2)</f>
        <v>137.6</v>
      </c>
      <c r="E19" s="513"/>
      <c r="F19" s="520"/>
      <c r="G19" s="520"/>
      <c r="H19" s="517"/>
      <c r="I19" s="508"/>
      <c r="J19" s="515"/>
      <c r="K19" s="495"/>
      <c r="L19" s="495"/>
      <c r="M19" s="112"/>
      <c r="N19" s="104"/>
      <c r="AA19" s="303"/>
      <c r="AB19" s="303"/>
      <c r="AC19" s="303"/>
      <c r="AD19" s="303"/>
      <c r="AE19" s="303"/>
      <c r="AF19" s="303"/>
      <c r="AG19" s="303"/>
      <c r="AH19" s="303"/>
      <c r="AI19" s="303"/>
      <c r="AJ19" s="303"/>
      <c r="AK19" s="303"/>
      <c r="AL19" s="303"/>
      <c r="AM19" s="303"/>
      <c r="AN19" s="303"/>
      <c r="AO19" s="303"/>
      <c r="AP19" s="303"/>
      <c r="AQ19" s="303"/>
    </row>
    <row r="20" spans="1:43" s="302" customFormat="1" ht="17.25" customHeight="1">
      <c r="A20" s="304"/>
      <c r="B20" s="513" t="s">
        <v>202</v>
      </c>
      <c r="C20" s="519">
        <v>0</v>
      </c>
      <c r="D20" s="519">
        <f>G12*2</f>
        <v>145.91999999999999</v>
      </c>
      <c r="E20" s="519"/>
      <c r="F20" s="520"/>
      <c r="G20" s="520"/>
      <c r="H20" s="517"/>
      <c r="I20" s="508"/>
      <c r="J20" s="515"/>
      <c r="K20" s="495"/>
      <c r="L20" s="495"/>
      <c r="M20" s="112"/>
      <c r="N20" s="104"/>
      <c r="AA20" s="303"/>
      <c r="AB20" s="303"/>
      <c r="AC20" s="303"/>
      <c r="AD20" s="303"/>
      <c r="AE20" s="303"/>
      <c r="AF20" s="303"/>
      <c r="AG20" s="303"/>
      <c r="AH20" s="303"/>
      <c r="AI20" s="303"/>
      <c r="AJ20" s="303"/>
      <c r="AK20" s="303"/>
      <c r="AL20" s="303"/>
      <c r="AM20" s="303"/>
      <c r="AN20" s="303"/>
      <c r="AO20" s="303"/>
      <c r="AP20" s="303"/>
      <c r="AQ20" s="303"/>
    </row>
    <row r="21" spans="1:43" s="302" customFormat="1" ht="17.25" customHeight="1">
      <c r="A21" s="304"/>
      <c r="B21" s="513" t="s">
        <v>203</v>
      </c>
      <c r="C21" s="519">
        <f>G13</f>
        <v>18.72</v>
      </c>
      <c r="D21" s="519">
        <f>G13</f>
        <v>18.72</v>
      </c>
      <c r="E21" s="519"/>
      <c r="F21" s="520"/>
      <c r="G21" s="520"/>
      <c r="H21" s="517"/>
      <c r="I21" s="508"/>
      <c r="J21" s="515"/>
      <c r="K21" s="495"/>
      <c r="L21" s="495"/>
      <c r="M21" s="112"/>
      <c r="N21" s="104"/>
      <c r="AA21" s="303"/>
      <c r="AB21" s="303"/>
      <c r="AC21" s="303"/>
      <c r="AD21" s="303"/>
      <c r="AE21" s="303"/>
      <c r="AF21" s="303"/>
      <c r="AG21" s="303"/>
      <c r="AH21" s="303"/>
      <c r="AI21" s="303"/>
      <c r="AJ21" s="303"/>
      <c r="AK21" s="303"/>
      <c r="AL21" s="303"/>
      <c r="AM21" s="303"/>
      <c r="AN21" s="303"/>
      <c r="AO21" s="303"/>
      <c r="AP21" s="303"/>
      <c r="AQ21" s="303"/>
    </row>
    <row r="22" spans="1:43" s="302" customFormat="1" ht="17.25" customHeight="1">
      <c r="A22" s="304"/>
      <c r="B22" s="513" t="s">
        <v>198</v>
      </c>
      <c r="C22" s="519">
        <f>G13*2</f>
        <v>37.44</v>
      </c>
      <c r="D22" s="519">
        <v>0</v>
      </c>
      <c r="E22" s="519"/>
      <c r="F22" s="520"/>
      <c r="G22" s="520"/>
      <c r="H22" s="517"/>
      <c r="I22" s="508"/>
      <c r="J22" s="515"/>
      <c r="K22" s="495"/>
      <c r="L22" s="495"/>
      <c r="M22" s="112"/>
      <c r="N22" s="104"/>
      <c r="AA22" s="303"/>
      <c r="AB22" s="303"/>
      <c r="AC22" s="303"/>
      <c r="AD22" s="303"/>
      <c r="AE22" s="303"/>
      <c r="AF22" s="303"/>
      <c r="AG22" s="303"/>
      <c r="AH22" s="303"/>
      <c r="AI22" s="303"/>
      <c r="AJ22" s="303"/>
      <c r="AK22" s="303"/>
      <c r="AL22" s="303"/>
      <c r="AM22" s="303"/>
      <c r="AN22" s="303"/>
      <c r="AO22" s="303"/>
      <c r="AP22" s="303"/>
      <c r="AQ22" s="303"/>
    </row>
    <row r="23" spans="1:43" s="302" customFormat="1" ht="17.25" customHeight="1">
      <c r="A23" s="304"/>
      <c r="B23" s="522" t="s">
        <v>107</v>
      </c>
      <c r="C23" s="523">
        <f>SUM(C19:C22)</f>
        <v>382.88</v>
      </c>
      <c r="D23" s="523">
        <f>SUM(D19:D22)</f>
        <v>302.24</v>
      </c>
      <c r="E23" s="523">
        <f>SUM(C23,D23)</f>
        <v>685.12</v>
      </c>
      <c r="F23" s="520"/>
      <c r="G23" s="520"/>
      <c r="H23" s="517"/>
      <c r="I23" s="508"/>
      <c r="J23" s="515"/>
      <c r="K23" s="495"/>
      <c r="L23" s="495"/>
      <c r="M23" s="112"/>
      <c r="N23" s="104"/>
      <c r="AA23" s="303"/>
      <c r="AB23" s="303"/>
      <c r="AC23" s="303"/>
      <c r="AD23" s="303"/>
      <c r="AE23" s="303"/>
      <c r="AF23" s="303"/>
      <c r="AG23" s="303"/>
      <c r="AH23" s="303"/>
      <c r="AI23" s="303"/>
      <c r="AJ23" s="303"/>
      <c r="AK23" s="303"/>
      <c r="AL23" s="303"/>
      <c r="AM23" s="303"/>
      <c r="AN23" s="303"/>
      <c r="AO23" s="303"/>
      <c r="AP23" s="303"/>
      <c r="AQ23" s="303"/>
    </row>
    <row r="24" spans="1:43" s="302" customFormat="1" ht="17.25" customHeight="1">
      <c r="A24" s="304"/>
      <c r="B24" s="520"/>
      <c r="C24" s="520"/>
      <c r="D24" s="520"/>
      <c r="E24" s="520"/>
      <c r="F24" s="520"/>
      <c r="G24" s="520"/>
      <c r="H24" s="517"/>
      <c r="I24" s="508"/>
      <c r="J24" s="515"/>
      <c r="K24" s="495"/>
      <c r="L24" s="495"/>
      <c r="M24" s="112"/>
      <c r="N24" s="104"/>
      <c r="AA24" s="303"/>
      <c r="AB24" s="303"/>
      <c r="AC24" s="303"/>
      <c r="AD24" s="303"/>
      <c r="AE24" s="303"/>
      <c r="AF24" s="303"/>
      <c r="AG24" s="303"/>
      <c r="AH24" s="303"/>
      <c r="AI24" s="303"/>
      <c r="AJ24" s="303"/>
      <c r="AK24" s="303"/>
      <c r="AL24" s="303"/>
      <c r="AM24" s="303"/>
      <c r="AN24" s="303"/>
      <c r="AO24" s="303"/>
      <c r="AP24" s="303"/>
      <c r="AQ24" s="303"/>
    </row>
    <row r="25" spans="1:43" s="302" customFormat="1" ht="17.25" customHeight="1">
      <c r="A25" s="304"/>
      <c r="B25" s="520"/>
      <c r="C25" s="520"/>
      <c r="D25" s="520"/>
      <c r="E25" s="520"/>
      <c r="F25" s="520"/>
      <c r="G25" s="520"/>
      <c r="H25" s="517"/>
      <c r="I25" s="508"/>
      <c r="J25" s="515"/>
      <c r="K25" s="495"/>
      <c r="L25" s="495"/>
      <c r="M25" s="112"/>
      <c r="N25" s="104"/>
      <c r="AA25" s="303"/>
      <c r="AB25" s="303"/>
      <c r="AC25" s="303"/>
      <c r="AD25" s="303"/>
      <c r="AE25" s="303"/>
      <c r="AF25" s="303"/>
      <c r="AG25" s="303"/>
      <c r="AH25" s="303"/>
      <c r="AI25" s="303"/>
      <c r="AJ25" s="303"/>
      <c r="AK25" s="303"/>
      <c r="AL25" s="303"/>
      <c r="AM25" s="303"/>
      <c r="AN25" s="303"/>
      <c r="AO25" s="303"/>
      <c r="AP25" s="303"/>
      <c r="AQ25" s="303"/>
    </row>
    <row r="26" spans="1:43" ht="15.75" customHeight="1">
      <c r="A26" s="304"/>
      <c r="B26" s="721" t="s">
        <v>136</v>
      </c>
      <c r="C26" s="721"/>
      <c r="D26" s="721"/>
      <c r="E26" s="520"/>
      <c r="F26" s="520"/>
      <c r="G26" s="520"/>
      <c r="H26" s="517"/>
      <c r="I26" s="508"/>
      <c r="J26" s="515"/>
      <c r="K26" s="495"/>
      <c r="L26" s="495"/>
      <c r="M26" s="497"/>
      <c r="N26" s="104"/>
      <c r="AA26" s="4"/>
      <c r="AB26" s="4"/>
      <c r="AC26" s="4"/>
      <c r="AD26" s="4"/>
      <c r="AE26" s="4"/>
      <c r="AF26" s="4"/>
      <c r="AG26" s="4"/>
      <c r="AH26" s="4"/>
      <c r="AI26" s="4"/>
      <c r="AJ26" s="4"/>
      <c r="AK26" s="4"/>
      <c r="AL26" s="4"/>
      <c r="AM26" s="4"/>
      <c r="AN26" s="4"/>
      <c r="AO26" s="4"/>
      <c r="AP26" s="4"/>
      <c r="AQ26" s="4"/>
    </row>
    <row r="27" spans="1:43" ht="15.75" customHeight="1">
      <c r="A27" s="304"/>
      <c r="B27" s="524" t="s">
        <v>135</v>
      </c>
      <c r="C27" s="524" t="s">
        <v>108</v>
      </c>
      <c r="D27" s="524" t="s">
        <v>107</v>
      </c>
      <c r="E27" s="520"/>
      <c r="F27" s="520"/>
      <c r="G27" s="520"/>
      <c r="H27" s="517"/>
      <c r="I27" s="508"/>
      <c r="J27" s="499"/>
      <c r="K27" s="500"/>
      <c r="L27" s="500"/>
      <c r="M27" s="500"/>
      <c r="N27" s="104"/>
      <c r="AA27" s="4"/>
      <c r="AB27" s="4"/>
      <c r="AC27" s="4"/>
      <c r="AD27" s="4"/>
      <c r="AE27" s="4"/>
      <c r="AF27" s="4"/>
      <c r="AG27" s="4"/>
      <c r="AH27" s="4"/>
      <c r="AI27" s="4"/>
      <c r="AJ27" s="4"/>
      <c r="AK27" s="4"/>
      <c r="AL27" s="4"/>
      <c r="AM27" s="4"/>
      <c r="AN27" s="4"/>
      <c r="AO27" s="4"/>
      <c r="AP27" s="4"/>
      <c r="AQ27" s="4"/>
    </row>
    <row r="28" spans="1:43" ht="15.75" customHeight="1">
      <c r="A28" s="304"/>
      <c r="B28" s="202">
        <v>3.78</v>
      </c>
      <c r="C28" s="202">
        <v>16</v>
      </c>
      <c r="D28" s="202">
        <f>C28*B28</f>
        <v>60.48</v>
      </c>
      <c r="E28" s="520"/>
      <c r="F28" s="520"/>
      <c r="G28" s="520"/>
      <c r="H28" s="517"/>
      <c r="I28" s="508"/>
      <c r="J28" s="517"/>
      <c r="K28" s="96"/>
      <c r="L28" s="96"/>
      <c r="M28" s="96"/>
      <c r="N28" s="104"/>
      <c r="AA28" s="4"/>
      <c r="AB28" s="4"/>
      <c r="AC28" s="4"/>
      <c r="AD28" s="4"/>
      <c r="AE28" s="4"/>
      <c r="AF28" s="4"/>
      <c r="AG28" s="4"/>
      <c r="AH28" s="4"/>
      <c r="AI28" s="4"/>
      <c r="AJ28" s="4"/>
      <c r="AK28" s="4"/>
      <c r="AL28" s="4"/>
      <c r="AM28" s="4"/>
      <c r="AN28" s="4"/>
      <c r="AO28" s="4"/>
      <c r="AP28" s="4"/>
      <c r="AQ28" s="4"/>
    </row>
    <row r="29" spans="1:43" ht="15.75" customHeight="1">
      <c r="A29" s="304"/>
      <c r="B29" s="717" t="s">
        <v>138</v>
      </c>
      <c r="C29" s="717"/>
      <c r="D29" s="525">
        <f>C28*B28</f>
        <v>60.48</v>
      </c>
      <c r="E29" s="520"/>
      <c r="F29" s="520"/>
      <c r="G29" s="520"/>
      <c r="H29" s="517"/>
      <c r="I29" s="508"/>
      <c r="J29" s="508"/>
      <c r="K29" s="104"/>
      <c r="L29" s="104"/>
      <c r="M29" s="104"/>
      <c r="N29" s="104"/>
      <c r="AA29" s="4"/>
      <c r="AB29" s="4"/>
      <c r="AC29" s="4"/>
      <c r="AD29" s="4"/>
      <c r="AE29" s="4"/>
      <c r="AF29" s="4"/>
      <c r="AG29" s="4"/>
      <c r="AH29" s="4"/>
      <c r="AI29" s="4"/>
      <c r="AJ29" s="4"/>
      <c r="AK29" s="4"/>
      <c r="AL29" s="4"/>
      <c r="AM29" s="4"/>
      <c r="AN29" s="4"/>
      <c r="AO29" s="4"/>
      <c r="AP29" s="4"/>
      <c r="AQ29" s="4"/>
    </row>
    <row r="30" spans="1:43" ht="17.25">
      <c r="A30" s="304"/>
      <c r="B30" s="526"/>
      <c r="C30" s="526"/>
      <c r="D30" s="526"/>
      <c r="E30" s="526"/>
      <c r="F30" s="526"/>
      <c r="G30" s="526"/>
      <c r="H30" s="84"/>
      <c r="I30" s="508"/>
      <c r="J30" s="508"/>
      <c r="K30" s="104"/>
      <c r="L30" s="104"/>
      <c r="M30" s="104"/>
      <c r="N30" s="104"/>
      <c r="AA30" s="4"/>
      <c r="AB30" s="4"/>
      <c r="AC30" s="4"/>
      <c r="AD30" s="4"/>
      <c r="AE30" s="4"/>
      <c r="AF30" s="4"/>
      <c r="AG30" s="4"/>
      <c r="AH30" s="4"/>
      <c r="AI30" s="4"/>
      <c r="AJ30" s="4"/>
      <c r="AK30" s="4"/>
      <c r="AL30" s="4"/>
      <c r="AM30" s="4"/>
      <c r="AN30" s="4"/>
      <c r="AO30" s="4"/>
      <c r="AP30" s="4"/>
      <c r="AQ30" s="4"/>
    </row>
    <row r="31" spans="1:43" ht="17.25">
      <c r="A31" s="304"/>
      <c r="B31" s="721" t="s">
        <v>137</v>
      </c>
      <c r="C31" s="721"/>
      <c r="D31" s="721"/>
      <c r="E31" s="116"/>
      <c r="F31" s="116"/>
      <c r="G31" s="116"/>
      <c r="H31" s="84"/>
      <c r="I31" s="508"/>
      <c r="J31" s="508"/>
      <c r="K31" s="104"/>
      <c r="L31" s="104"/>
      <c r="M31" s="104"/>
      <c r="N31" s="104"/>
      <c r="AA31" s="4"/>
      <c r="AB31" s="4"/>
      <c r="AC31" s="4"/>
      <c r="AD31" s="4"/>
      <c r="AE31" s="4"/>
      <c r="AF31" s="4"/>
      <c r="AG31" s="4"/>
      <c r="AH31" s="4"/>
      <c r="AI31" s="4"/>
      <c r="AJ31" s="4"/>
      <c r="AK31" s="4"/>
      <c r="AL31" s="4"/>
      <c r="AM31" s="4"/>
      <c r="AN31" s="4"/>
      <c r="AO31" s="4"/>
      <c r="AP31" s="4"/>
      <c r="AQ31" s="4"/>
    </row>
    <row r="32" spans="1:43" ht="17.25">
      <c r="A32" s="304"/>
      <c r="B32" s="524" t="s">
        <v>135</v>
      </c>
      <c r="C32" s="524" t="s">
        <v>108</v>
      </c>
      <c r="D32" s="524" t="s">
        <v>107</v>
      </c>
      <c r="E32" s="527"/>
      <c r="F32" s="304"/>
      <c r="G32" s="304"/>
      <c r="H32" s="84"/>
      <c r="I32" s="508"/>
      <c r="J32" s="508"/>
      <c r="K32" s="104"/>
      <c r="L32" s="104"/>
      <c r="M32" s="104"/>
      <c r="N32" s="104"/>
      <c r="AA32" s="4"/>
      <c r="AB32" s="4"/>
      <c r="AC32" s="4"/>
      <c r="AD32" s="4"/>
      <c r="AE32" s="4"/>
      <c r="AF32" s="4"/>
      <c r="AG32" s="4"/>
      <c r="AH32" s="4"/>
      <c r="AI32" s="4"/>
      <c r="AJ32" s="4"/>
      <c r="AK32" s="4"/>
      <c r="AL32" s="4"/>
      <c r="AM32" s="4"/>
      <c r="AN32" s="4"/>
      <c r="AO32" s="4"/>
      <c r="AP32" s="4"/>
      <c r="AQ32" s="4"/>
    </row>
    <row r="33" spans="1:43" ht="15" customHeight="1">
      <c r="A33" s="304"/>
      <c r="B33" s="202">
        <v>2.78</v>
      </c>
      <c r="C33" s="202">
        <v>16</v>
      </c>
      <c r="D33" s="202">
        <f>C33*B33</f>
        <v>44.48</v>
      </c>
      <c r="E33" s="106"/>
      <c r="F33" s="304"/>
      <c r="G33" s="304"/>
      <c r="H33" s="84"/>
      <c r="I33" s="304"/>
      <c r="J33" s="304"/>
      <c r="AA33" s="4"/>
      <c r="AB33" s="4"/>
      <c r="AC33" s="4"/>
      <c r="AD33" s="4"/>
      <c r="AE33" s="4"/>
      <c r="AF33" s="4"/>
      <c r="AG33" s="4"/>
      <c r="AH33" s="4"/>
      <c r="AI33" s="4"/>
      <c r="AJ33" s="4"/>
      <c r="AK33" s="4"/>
      <c r="AL33" s="4"/>
      <c r="AM33" s="4"/>
      <c r="AN33" s="4"/>
      <c r="AO33" s="4"/>
      <c r="AP33" s="4"/>
      <c r="AQ33" s="4"/>
    </row>
    <row r="34" spans="1:43" ht="17.25">
      <c r="A34" s="304"/>
      <c r="B34" s="717" t="s">
        <v>138</v>
      </c>
      <c r="C34" s="717"/>
      <c r="D34" s="125">
        <v>91.74</v>
      </c>
      <c r="E34" s="114"/>
      <c r="F34" s="115"/>
      <c r="G34" s="114"/>
      <c r="H34" s="84"/>
      <c r="I34" s="304"/>
      <c r="J34" s="304"/>
      <c r="AA34" s="4"/>
      <c r="AB34" s="4"/>
      <c r="AC34" s="4"/>
      <c r="AD34" s="4"/>
      <c r="AE34" s="4"/>
      <c r="AF34" s="4"/>
      <c r="AG34" s="4"/>
      <c r="AH34" s="4"/>
      <c r="AI34" s="4"/>
      <c r="AJ34" s="4"/>
      <c r="AK34" s="4"/>
      <c r="AL34" s="4"/>
      <c r="AM34" s="4"/>
      <c r="AN34" s="4"/>
      <c r="AO34" s="4"/>
      <c r="AP34" s="4"/>
      <c r="AQ34" s="4"/>
    </row>
    <row r="35" spans="1:43" ht="17.25">
      <c r="A35" s="304"/>
      <c r="B35" s="110"/>
      <c r="C35" s="110"/>
      <c r="D35" s="110"/>
      <c r="E35" s="110"/>
      <c r="F35" s="110"/>
      <c r="G35" s="105"/>
      <c r="H35" s="84"/>
      <c r="I35" s="508"/>
      <c r="J35" s="304"/>
      <c r="AA35" s="4"/>
      <c r="AB35" s="4"/>
      <c r="AC35" s="4"/>
      <c r="AD35" s="4"/>
      <c r="AE35" s="4"/>
      <c r="AF35" s="4"/>
      <c r="AG35" s="4"/>
      <c r="AH35" s="4"/>
      <c r="AI35" s="4"/>
      <c r="AJ35" s="4"/>
      <c r="AK35" s="4"/>
      <c r="AL35" s="4"/>
      <c r="AM35" s="4"/>
      <c r="AN35" s="4"/>
      <c r="AO35" s="4"/>
      <c r="AP35" s="4"/>
      <c r="AQ35" s="4"/>
    </row>
    <row r="36" spans="1:43" ht="17.25">
      <c r="A36" s="304"/>
      <c r="B36" s="127" t="s">
        <v>459</v>
      </c>
      <c r="C36" s="128"/>
      <c r="D36" s="111"/>
      <c r="E36" s="304"/>
      <c r="F36" s="304"/>
      <c r="G36" s="304"/>
      <c r="H36" s="304"/>
      <c r="I36" s="304"/>
      <c r="J36" s="304"/>
      <c r="X36" s="4"/>
      <c r="Y36" s="4"/>
      <c r="Z36" s="4"/>
      <c r="AA36" s="4"/>
      <c r="AB36" s="4"/>
      <c r="AC36" s="4"/>
      <c r="AD36" s="4"/>
      <c r="AE36" s="4"/>
      <c r="AF36" s="4"/>
      <c r="AG36" s="4"/>
      <c r="AH36" s="4"/>
      <c r="AI36" s="4"/>
      <c r="AJ36" s="4"/>
      <c r="AK36" s="4"/>
      <c r="AL36" s="4"/>
      <c r="AM36" s="4"/>
      <c r="AN36" s="4"/>
    </row>
    <row r="37" spans="1:43" ht="17.25">
      <c r="A37" s="304"/>
      <c r="B37" s="528"/>
      <c r="C37" s="513" t="s">
        <v>71</v>
      </c>
      <c r="D37" s="515"/>
      <c r="E37" s="304"/>
      <c r="F37" s="304"/>
      <c r="G37" s="304"/>
      <c r="H37" s="304"/>
      <c r="I37" s="304"/>
      <c r="J37" s="304"/>
      <c r="AA37" s="4"/>
      <c r="AB37" s="4"/>
      <c r="AC37" s="4"/>
      <c r="AD37" s="4"/>
      <c r="AE37" s="4"/>
      <c r="AF37" s="4"/>
      <c r="AG37" s="4"/>
      <c r="AH37" s="4"/>
      <c r="AI37" s="4"/>
      <c r="AJ37" s="4"/>
      <c r="AK37" s="4"/>
      <c r="AL37" s="4"/>
      <c r="AM37" s="4"/>
      <c r="AN37" s="4"/>
      <c r="AO37" s="4"/>
      <c r="AP37" s="4"/>
      <c r="AQ37" s="4"/>
    </row>
    <row r="38" spans="1:43" ht="17.25">
      <c r="A38" s="304"/>
      <c r="B38" s="513" t="s">
        <v>200</v>
      </c>
      <c r="C38" s="179">
        <f>(14.81*16)*0.1</f>
        <v>23.696000000000002</v>
      </c>
      <c r="D38" s="515"/>
      <c r="E38" s="304"/>
      <c r="F38" s="304"/>
      <c r="G38" s="304"/>
      <c r="H38" s="304"/>
      <c r="I38" s="304"/>
      <c r="J38" s="304"/>
      <c r="AA38" s="4"/>
      <c r="AB38" s="4"/>
      <c r="AC38" s="4"/>
      <c r="AD38" s="4"/>
      <c r="AE38" s="4"/>
      <c r="AF38" s="4"/>
      <c r="AG38" s="4"/>
      <c r="AH38" s="4"/>
      <c r="AI38" s="4"/>
      <c r="AJ38" s="4"/>
      <c r="AK38" s="4"/>
      <c r="AL38" s="4"/>
      <c r="AM38" s="4"/>
      <c r="AN38" s="4"/>
      <c r="AO38" s="4"/>
      <c r="AP38" s="4"/>
      <c r="AQ38" s="4"/>
    </row>
    <row r="39" spans="1:43" ht="17.25">
      <c r="A39" s="304"/>
      <c r="B39" s="483" t="s">
        <v>107</v>
      </c>
      <c r="C39" s="130">
        <f>SUM(C38:C38)</f>
        <v>23.7</v>
      </c>
      <c r="D39" s="107"/>
      <c r="E39" s="304"/>
      <c r="F39" s="304"/>
      <c r="G39" s="304"/>
      <c r="H39" s="304"/>
      <c r="I39" s="304"/>
      <c r="J39" s="304"/>
      <c r="AA39" s="4"/>
      <c r="AB39" s="4"/>
      <c r="AC39" s="4"/>
      <c r="AD39" s="4"/>
      <c r="AE39" s="4"/>
      <c r="AF39" s="4"/>
      <c r="AG39" s="4"/>
      <c r="AH39" s="4"/>
      <c r="AI39" s="4"/>
      <c r="AJ39" s="4"/>
      <c r="AK39" s="4"/>
      <c r="AL39" s="4"/>
      <c r="AM39" s="4"/>
      <c r="AN39" s="4"/>
      <c r="AO39" s="4"/>
      <c r="AP39" s="4"/>
      <c r="AQ39" s="4"/>
    </row>
    <row r="40" spans="1:43" ht="17.25">
      <c r="A40" s="304"/>
      <c r="B40" s="110"/>
      <c r="C40" s="110"/>
      <c r="D40" s="110"/>
      <c r="E40" s="110"/>
      <c r="F40" s="110"/>
      <c r="G40" s="105"/>
      <c r="H40" s="304"/>
      <c r="I40" s="304"/>
      <c r="J40" s="304"/>
      <c r="AA40" s="4"/>
      <c r="AB40" s="4"/>
      <c r="AC40" s="4"/>
      <c r="AD40" s="4"/>
      <c r="AE40" s="4"/>
      <c r="AF40" s="4"/>
      <c r="AG40" s="4"/>
      <c r="AH40" s="4"/>
      <c r="AI40" s="4"/>
      <c r="AJ40" s="4"/>
      <c r="AK40" s="4"/>
      <c r="AL40" s="4"/>
      <c r="AM40" s="4"/>
      <c r="AN40" s="4"/>
      <c r="AO40" s="4"/>
      <c r="AP40" s="4"/>
      <c r="AQ40" s="4"/>
    </row>
    <row r="41" spans="1:43" ht="24" customHeight="1">
      <c r="A41" s="304"/>
      <c r="B41" s="129" t="s">
        <v>131</v>
      </c>
      <c r="C41" s="129"/>
      <c r="D41" s="129"/>
      <c r="E41" s="304"/>
      <c r="F41" s="304"/>
      <c r="G41" s="304"/>
      <c r="H41" s="304"/>
      <c r="I41" s="304"/>
      <c r="J41" s="304"/>
    </row>
    <row r="42" spans="1:43" ht="31.5" customHeight="1">
      <c r="A42" s="304"/>
      <c r="B42" s="524"/>
      <c r="C42" s="513" t="s">
        <v>72</v>
      </c>
      <c r="D42" s="513" t="s">
        <v>71</v>
      </c>
      <c r="E42" s="304"/>
      <c r="F42" s="304"/>
      <c r="G42" s="304"/>
      <c r="H42" s="304"/>
      <c r="I42" s="304"/>
      <c r="J42" s="304"/>
    </row>
    <row r="43" spans="1:43" ht="31.5" customHeight="1">
      <c r="A43" s="304"/>
      <c r="B43" s="529" t="s">
        <v>199</v>
      </c>
      <c r="C43" s="530">
        <f>6.98*16</f>
        <v>111.68</v>
      </c>
      <c r="D43" s="513"/>
      <c r="E43" s="304"/>
      <c r="F43" s="304"/>
      <c r="G43" s="304"/>
      <c r="H43" s="304"/>
      <c r="I43" s="304"/>
      <c r="J43" s="304"/>
    </row>
    <row r="44" spans="1:43" ht="29.25" customHeight="1">
      <c r="A44" s="304"/>
      <c r="B44" s="483" t="s">
        <v>107</v>
      </c>
      <c r="C44" s="130">
        <f>SUM(C43:C43)</f>
        <v>111.68</v>
      </c>
      <c r="D44" s="130">
        <f>C44*0.03</f>
        <v>3.35</v>
      </c>
      <c r="E44" s="304"/>
      <c r="F44" s="304"/>
      <c r="G44" s="304"/>
      <c r="H44" s="304"/>
      <c r="I44" s="304"/>
      <c r="J44" s="304"/>
    </row>
    <row r="45" spans="1:43" ht="17.25">
      <c r="A45" s="304"/>
      <c r="B45" s="110"/>
      <c r="C45" s="110"/>
      <c r="D45" s="110"/>
      <c r="E45" s="110"/>
      <c r="F45" s="110"/>
      <c r="G45" s="105"/>
      <c r="H45" s="304"/>
      <c r="I45" s="304"/>
      <c r="J45" s="304"/>
      <c r="AA45" s="4"/>
      <c r="AB45" s="4"/>
      <c r="AC45" s="4"/>
      <c r="AD45" s="4"/>
      <c r="AE45" s="4"/>
      <c r="AF45" s="4"/>
      <c r="AG45" s="4"/>
      <c r="AH45" s="4"/>
      <c r="AI45" s="4"/>
      <c r="AJ45" s="4"/>
      <c r="AK45" s="4"/>
      <c r="AL45" s="4"/>
      <c r="AM45" s="4"/>
      <c r="AN45" s="4"/>
      <c r="AO45" s="4"/>
      <c r="AP45" s="4"/>
      <c r="AQ45" s="4"/>
    </row>
    <row r="46" spans="1:43" ht="31.5" customHeight="1">
      <c r="A46" s="304"/>
      <c r="B46" s="708" t="s">
        <v>142</v>
      </c>
      <c r="C46" s="709"/>
      <c r="D46" s="709"/>
      <c r="E46" s="710"/>
      <c r="F46" s="531"/>
      <c r="G46" s="531"/>
      <c r="H46" s="304"/>
      <c r="I46" s="304"/>
      <c r="J46" s="304"/>
    </row>
    <row r="47" spans="1:43" ht="31.5" customHeight="1">
      <c r="A47" s="304"/>
      <c r="B47" s="513" t="s">
        <v>105</v>
      </c>
      <c r="C47" s="513" t="s">
        <v>349</v>
      </c>
      <c r="D47" s="513" t="s">
        <v>350</v>
      </c>
      <c r="E47" s="521" t="s">
        <v>509</v>
      </c>
      <c r="F47" s="304"/>
      <c r="G47" s="304"/>
      <c r="H47" s="304"/>
      <c r="I47" s="304"/>
      <c r="J47" s="304"/>
    </row>
    <row r="48" spans="1:43" ht="17.25">
      <c r="A48" s="304"/>
      <c r="B48" s="513" t="s">
        <v>348</v>
      </c>
      <c r="C48" s="513">
        <v>6.8040000000000003</v>
      </c>
      <c r="D48" s="513">
        <v>16</v>
      </c>
      <c r="E48" s="532">
        <f t="shared" ref="E48" si="1">D48*C48</f>
        <v>108.86</v>
      </c>
      <c r="F48" s="304"/>
      <c r="G48" s="304"/>
      <c r="H48" s="304"/>
      <c r="I48" s="304"/>
      <c r="J48" s="304"/>
      <c r="AA48" s="4"/>
      <c r="AB48" s="4"/>
      <c r="AC48" s="4"/>
      <c r="AD48" s="4"/>
      <c r="AE48" s="4"/>
      <c r="AF48" s="4"/>
      <c r="AG48" s="4"/>
      <c r="AH48" s="4"/>
      <c r="AI48" s="4"/>
      <c r="AJ48" s="4"/>
      <c r="AK48" s="4"/>
      <c r="AL48" s="4"/>
      <c r="AM48" s="4"/>
      <c r="AN48" s="4"/>
      <c r="AO48" s="4"/>
      <c r="AP48" s="4"/>
      <c r="AQ48" s="4"/>
    </row>
    <row r="49" spans="1:43" ht="17.25">
      <c r="A49" s="304"/>
      <c r="B49" s="711" t="s">
        <v>468</v>
      </c>
      <c r="C49" s="712"/>
      <c r="D49" s="713"/>
      <c r="E49" s="124">
        <f>SUM(E48:E48)</f>
        <v>108.86</v>
      </c>
      <c r="F49" s="110"/>
      <c r="G49" s="109"/>
      <c r="H49" s="304"/>
      <c r="I49" s="304"/>
      <c r="J49" s="304"/>
      <c r="AA49" s="4"/>
      <c r="AB49" s="4"/>
      <c r="AC49" s="4"/>
      <c r="AD49" s="4"/>
      <c r="AE49" s="4"/>
      <c r="AF49" s="4"/>
      <c r="AG49" s="4"/>
      <c r="AH49" s="4"/>
      <c r="AI49" s="4"/>
      <c r="AJ49" s="4"/>
      <c r="AK49" s="4"/>
      <c r="AL49" s="4"/>
      <c r="AM49" s="4"/>
      <c r="AN49" s="4"/>
      <c r="AO49" s="4"/>
      <c r="AP49" s="4"/>
      <c r="AQ49" s="4"/>
    </row>
    <row r="50" spans="1:43" ht="17.25">
      <c r="A50" s="304"/>
      <c r="B50" s="110"/>
      <c r="C50" s="110"/>
      <c r="D50" s="110"/>
      <c r="E50" s="110"/>
      <c r="F50" s="110"/>
      <c r="G50" s="105"/>
      <c r="H50" s="304"/>
      <c r="I50" s="304"/>
      <c r="J50" s="304"/>
      <c r="AA50" s="4"/>
      <c r="AB50" s="4"/>
      <c r="AC50" s="4"/>
      <c r="AD50" s="4"/>
      <c r="AE50" s="4"/>
      <c r="AF50" s="4"/>
      <c r="AG50" s="4"/>
      <c r="AH50" s="4"/>
      <c r="AI50" s="4"/>
      <c r="AJ50" s="4"/>
      <c r="AK50" s="4"/>
      <c r="AL50" s="4"/>
      <c r="AM50" s="4"/>
      <c r="AN50" s="4"/>
      <c r="AO50" s="4"/>
      <c r="AP50" s="4"/>
      <c r="AQ50" s="4"/>
    </row>
    <row r="51" spans="1:43" ht="17.25">
      <c r="A51" s="304"/>
      <c r="B51" s="298"/>
      <c r="C51" s="298"/>
      <c r="D51" s="298"/>
      <c r="E51" s="298"/>
      <c r="F51" s="298"/>
      <c r="G51" s="298"/>
      <c r="H51" s="304"/>
      <c r="I51" s="304"/>
      <c r="J51" s="305"/>
      <c r="K51" s="4"/>
      <c r="Y51" s="4"/>
      <c r="Z51" s="4"/>
      <c r="AA51" s="4"/>
      <c r="AB51" s="4"/>
      <c r="AC51" s="4"/>
      <c r="AD51" s="4"/>
      <c r="AE51" s="4"/>
      <c r="AF51" s="4"/>
      <c r="AG51" s="4"/>
      <c r="AH51" s="4"/>
      <c r="AI51" s="4"/>
      <c r="AJ51" s="4"/>
      <c r="AK51" s="4"/>
      <c r="AL51" s="4"/>
      <c r="AM51" s="4"/>
      <c r="AN51" s="4"/>
      <c r="AO51" s="4"/>
    </row>
    <row r="52" spans="1:43" ht="17.25">
      <c r="A52" s="305"/>
      <c r="B52" s="298"/>
      <c r="C52" s="298"/>
      <c r="D52" s="298"/>
      <c r="E52" s="298"/>
      <c r="F52" s="298"/>
      <c r="G52" s="298"/>
      <c r="H52" s="304"/>
      <c r="I52" s="304"/>
      <c r="J52" s="305"/>
      <c r="K52" s="4"/>
    </row>
    <row r="53" spans="1:43" ht="17.25">
      <c r="A53" s="298"/>
      <c r="B53" s="298"/>
      <c r="C53" s="298"/>
      <c r="D53" s="298"/>
      <c r="E53" s="298"/>
      <c r="F53" s="298"/>
      <c r="G53" s="298"/>
      <c r="H53" s="298"/>
      <c r="I53" s="99"/>
      <c r="J53" s="305"/>
    </row>
    <row r="54" spans="1:43" ht="17.25">
      <c r="A54" s="298"/>
      <c r="B54" s="298"/>
      <c r="C54" s="298"/>
      <c r="D54" s="298"/>
      <c r="E54" s="298"/>
      <c r="F54" s="298"/>
      <c r="G54" s="298"/>
      <c r="H54" s="298"/>
      <c r="I54" s="99"/>
      <c r="J54" s="305"/>
    </row>
    <row r="55" spans="1:43" ht="15" customHeight="1">
      <c r="A55" s="298"/>
      <c r="B55" s="298"/>
      <c r="C55" s="298"/>
      <c r="D55" s="298"/>
      <c r="E55" s="298"/>
      <c r="F55" s="298"/>
      <c r="G55" s="298"/>
      <c r="H55" s="298"/>
      <c r="I55" s="533"/>
      <c r="J55" s="305"/>
    </row>
    <row r="56" spans="1:43" ht="17.25">
      <c r="A56" s="298"/>
      <c r="B56" s="298"/>
      <c r="C56" s="298"/>
      <c r="D56" s="298"/>
      <c r="E56" s="298"/>
      <c r="F56" s="298"/>
      <c r="G56" s="298"/>
      <c r="H56" s="298"/>
      <c r="I56" s="99"/>
      <c r="J56" s="305"/>
    </row>
    <row r="57" spans="1:43" ht="17.25">
      <c r="A57" s="298"/>
      <c r="B57" s="298"/>
      <c r="C57" s="298"/>
      <c r="D57" s="298"/>
      <c r="E57" s="298"/>
      <c r="F57" s="298"/>
      <c r="G57" s="298"/>
      <c r="H57" s="298"/>
      <c r="I57" s="534"/>
      <c r="J57" s="362"/>
      <c r="K57" s="133"/>
      <c r="AA57" s="4"/>
      <c r="AB57" s="4"/>
      <c r="AC57" s="4"/>
      <c r="AD57" s="4"/>
      <c r="AE57" s="4"/>
      <c r="AF57" s="4"/>
      <c r="AG57" s="4"/>
      <c r="AH57" s="4"/>
      <c r="AI57" s="4"/>
      <c r="AJ57" s="4"/>
      <c r="AK57" s="4"/>
      <c r="AL57" s="4"/>
      <c r="AM57" s="4"/>
      <c r="AN57" s="4"/>
      <c r="AO57" s="4"/>
      <c r="AP57" s="4"/>
      <c r="AQ57" s="4"/>
    </row>
    <row r="58" spans="1:43">
      <c r="A58" s="399"/>
      <c r="B58" s="399"/>
      <c r="C58" s="399"/>
      <c r="D58" s="399"/>
      <c r="E58" s="399"/>
      <c r="F58" s="399"/>
      <c r="G58" s="399"/>
      <c r="H58" s="399"/>
      <c r="I58" s="126"/>
      <c r="J58" s="133"/>
      <c r="K58" s="133"/>
      <c r="AA58" s="4"/>
      <c r="AB58" s="4"/>
      <c r="AC58" s="4"/>
      <c r="AD58" s="4"/>
      <c r="AE58" s="4"/>
      <c r="AF58" s="4"/>
      <c r="AG58" s="4"/>
      <c r="AH58" s="4"/>
      <c r="AI58" s="4"/>
      <c r="AJ58" s="4"/>
      <c r="AK58" s="4"/>
      <c r="AL58" s="4"/>
      <c r="AM58" s="4"/>
      <c r="AN58" s="4"/>
      <c r="AO58" s="4"/>
      <c r="AP58" s="4"/>
      <c r="AQ58" s="4"/>
    </row>
    <row r="59" spans="1:43">
      <c r="A59" s="399"/>
      <c r="B59" s="399"/>
      <c r="C59" s="399"/>
      <c r="D59" s="399"/>
      <c r="E59" s="399"/>
      <c r="F59" s="399"/>
      <c r="G59" s="399"/>
      <c r="H59" s="399"/>
      <c r="I59" s="126"/>
      <c r="J59" s="133"/>
      <c r="K59" s="133"/>
      <c r="AA59" s="4"/>
      <c r="AB59" s="4"/>
      <c r="AC59" s="4"/>
      <c r="AD59" s="4"/>
      <c r="AE59" s="4"/>
      <c r="AF59" s="4"/>
      <c r="AG59" s="4"/>
      <c r="AH59" s="4"/>
      <c r="AI59" s="4"/>
      <c r="AJ59" s="4"/>
      <c r="AK59" s="4"/>
      <c r="AL59" s="4"/>
      <c r="AM59" s="4"/>
      <c r="AN59" s="4"/>
      <c r="AO59" s="4"/>
      <c r="AP59" s="4"/>
      <c r="AQ59" s="4"/>
    </row>
    <row r="60" spans="1:43">
      <c r="A60" s="399"/>
      <c r="B60" s="399"/>
      <c r="C60" s="399"/>
      <c r="D60" s="399"/>
      <c r="E60" s="399"/>
      <c r="F60" s="399"/>
      <c r="G60" s="399"/>
      <c r="H60" s="399"/>
      <c r="I60" s="126"/>
      <c r="J60" s="133"/>
      <c r="K60" s="133"/>
    </row>
    <row r="61" spans="1:43">
      <c r="A61" s="399"/>
      <c r="B61" s="133"/>
      <c r="C61" s="133"/>
      <c r="D61" s="138"/>
      <c r="E61" s="132"/>
      <c r="F61" s="132"/>
      <c r="G61" s="132"/>
      <c r="H61" s="399"/>
      <c r="I61" s="126"/>
      <c r="J61" s="133"/>
      <c r="K61" s="133"/>
    </row>
    <row r="62" spans="1:43">
      <c r="A62" s="399"/>
      <c r="B62" s="133"/>
      <c r="C62" s="133"/>
      <c r="D62" s="138"/>
      <c r="E62" s="138"/>
      <c r="F62" s="132"/>
      <c r="G62" s="132"/>
      <c r="H62" s="399"/>
      <c r="I62" s="133"/>
      <c r="J62" s="133"/>
      <c r="K62" s="133"/>
    </row>
    <row r="63" spans="1:43">
      <c r="A63" s="399"/>
      <c r="B63" s="133"/>
      <c r="C63" s="133"/>
      <c r="D63" s="138"/>
      <c r="E63" s="138"/>
      <c r="F63" s="132"/>
      <c r="G63" s="132"/>
      <c r="H63" s="399"/>
      <c r="I63" s="133"/>
      <c r="J63" s="133"/>
      <c r="K63" s="133"/>
    </row>
    <row r="64" spans="1:43" ht="19.5" customHeight="1">
      <c r="A64" s="399"/>
      <c r="B64" s="133"/>
      <c r="C64" s="133"/>
      <c r="D64" s="138"/>
      <c r="E64" s="132"/>
      <c r="F64" s="132"/>
      <c r="G64" s="132"/>
      <c r="H64" s="399"/>
      <c r="I64" s="133"/>
      <c r="J64" s="133"/>
      <c r="K64" s="133"/>
    </row>
    <row r="65" spans="1:11">
      <c r="A65" s="399"/>
      <c r="B65" s="133"/>
      <c r="C65" s="133"/>
      <c r="D65" s="138"/>
      <c r="E65" s="132"/>
      <c r="F65" s="132"/>
      <c r="G65" s="132"/>
      <c r="H65" s="399"/>
      <c r="I65" s="133"/>
      <c r="J65" s="133"/>
      <c r="K65" s="133"/>
    </row>
    <row r="66" spans="1:11">
      <c r="A66" s="101"/>
      <c r="B66" s="133"/>
      <c r="C66" s="133"/>
      <c r="D66" s="138"/>
      <c r="E66" s="132"/>
      <c r="F66" s="132"/>
      <c r="G66" s="132"/>
      <c r="H66" s="133"/>
      <c r="I66" s="133"/>
      <c r="J66" s="133"/>
      <c r="K66" s="133"/>
    </row>
    <row r="67" spans="1:11">
      <c r="A67" s="101"/>
      <c r="B67" s="133"/>
      <c r="C67" s="133"/>
      <c r="D67" s="138"/>
      <c r="E67" s="132"/>
      <c r="F67" s="132"/>
      <c r="G67" s="132"/>
      <c r="H67" s="133"/>
      <c r="I67" s="133"/>
      <c r="J67" s="133"/>
      <c r="K67" s="133"/>
    </row>
    <row r="68" spans="1:11">
      <c r="A68" s="101"/>
      <c r="B68" s="101"/>
      <c r="C68" s="101"/>
      <c r="D68" s="101"/>
      <c r="E68" s="101"/>
      <c r="F68" s="101"/>
      <c r="G68" s="101"/>
      <c r="H68" s="133"/>
      <c r="I68" s="133"/>
    </row>
    <row r="69" spans="1:11">
      <c r="A69" s="101"/>
      <c r="B69" s="101"/>
      <c r="C69" s="101"/>
      <c r="D69" s="101"/>
      <c r="E69" s="101"/>
      <c r="F69" s="101"/>
      <c r="G69" s="101"/>
      <c r="H69" s="133"/>
      <c r="I69" s="133"/>
    </row>
    <row r="70" spans="1:11">
      <c r="A70" s="101"/>
      <c r="B70" s="101"/>
      <c r="C70" s="101"/>
      <c r="D70" s="101"/>
      <c r="E70" s="101"/>
      <c r="F70" s="101"/>
      <c r="G70" s="101"/>
      <c r="H70" s="133"/>
      <c r="I70" s="133"/>
    </row>
    <row r="71" spans="1:11">
      <c r="A71" s="101"/>
      <c r="H71" s="133"/>
      <c r="I71" s="133"/>
    </row>
    <row r="72" spans="1:11">
      <c r="A72" s="101"/>
      <c r="H72" s="133"/>
      <c r="I72" s="133"/>
    </row>
    <row r="73" spans="1:11">
      <c r="A73" s="101"/>
      <c r="H73" s="101"/>
    </row>
    <row r="74" spans="1:11">
      <c r="A74" s="101"/>
      <c r="H74" s="101"/>
    </row>
    <row r="75" spans="1:11">
      <c r="A75" s="101"/>
      <c r="H75" s="101"/>
    </row>
  </sheetData>
  <mergeCells count="10">
    <mergeCell ref="B46:E46"/>
    <mergeCell ref="B49:D49"/>
    <mergeCell ref="B2:E2"/>
    <mergeCell ref="B9:G9"/>
    <mergeCell ref="B15:F15"/>
    <mergeCell ref="B34:C34"/>
    <mergeCell ref="B17:E17"/>
    <mergeCell ref="B31:D31"/>
    <mergeCell ref="B26:D26"/>
    <mergeCell ref="B29:C29"/>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9"/>
  <sheetViews>
    <sheetView showWhiteSpace="0" zoomScale="80" zoomScaleNormal="80" zoomScaleSheetLayoutView="80" workbookViewId="0">
      <selection activeCell="S2" sqref="S2"/>
    </sheetView>
  </sheetViews>
  <sheetFormatPr defaultRowHeight="20.85" customHeight="1"/>
  <cols>
    <col min="1" max="1" width="14.42578125" style="45" customWidth="1"/>
    <col min="2" max="2" width="40" style="45" customWidth="1"/>
    <col min="3" max="3" width="4" style="45" customWidth="1"/>
    <col min="4" max="4" width="2.7109375" style="45" customWidth="1"/>
    <col min="5" max="5" width="15.7109375" style="45" customWidth="1"/>
    <col min="6" max="6" width="23.28515625" style="45" customWidth="1"/>
    <col min="7" max="7" width="7.28515625" style="45" customWidth="1"/>
    <col min="8" max="8" width="16.140625" style="45" customWidth="1"/>
    <col min="9" max="9" width="11.7109375" style="45" customWidth="1"/>
    <col min="10" max="10" width="9.140625" style="45"/>
    <col min="11" max="12" width="10" style="45" customWidth="1"/>
    <col min="13" max="13" width="9.140625" style="45"/>
    <col min="14" max="14" width="9.7109375" style="45" customWidth="1"/>
    <col min="15" max="15" width="11.28515625" style="45" customWidth="1"/>
    <col min="16" max="16" width="9.140625" style="45"/>
    <col min="17" max="17" width="13.5703125" style="45" customWidth="1"/>
    <col min="18" max="16384" width="9.140625" style="45"/>
  </cols>
  <sheetData>
    <row r="1" spans="1:22" s="99" customFormat="1" ht="20.85" customHeight="1">
      <c r="A1" s="727" t="str">
        <f>ORÇAMENTO!A1</f>
        <v>Ampliação Do Abrigo De Cães e Gatos</v>
      </c>
      <c r="B1" s="728"/>
      <c r="C1" s="728"/>
      <c r="D1" s="728"/>
      <c r="E1" s="728"/>
      <c r="F1" s="728"/>
      <c r="G1" s="728"/>
      <c r="H1" s="728"/>
      <c r="I1" s="728"/>
      <c r="J1" s="728"/>
      <c r="K1" s="728"/>
      <c r="L1" s="728"/>
      <c r="M1" s="728"/>
      <c r="N1" s="729"/>
    </row>
    <row r="2" spans="1:22" s="99" customFormat="1" ht="20.85" customHeight="1">
      <c r="A2" s="727" t="s">
        <v>115</v>
      </c>
      <c r="B2" s="728"/>
      <c r="C2" s="728"/>
      <c r="D2" s="728"/>
      <c r="E2" s="728"/>
      <c r="F2" s="728"/>
      <c r="G2" s="728"/>
      <c r="H2" s="728"/>
      <c r="I2" s="728"/>
      <c r="J2" s="728"/>
      <c r="K2" s="728"/>
      <c r="L2" s="728"/>
      <c r="M2" s="728"/>
      <c r="N2" s="729"/>
    </row>
    <row r="3" spans="1:22" s="99" customFormat="1" ht="21" customHeight="1">
      <c r="A3" s="484" t="str">
        <f>ORÇAMENTO!A3</f>
        <v>Proprietário:  Municipio de Sorriso</v>
      </c>
      <c r="B3" s="485"/>
      <c r="C3" s="202"/>
      <c r="D3" s="260"/>
      <c r="E3" s="486" t="s">
        <v>7</v>
      </c>
      <c r="F3" s="487">
        <f>F25</f>
        <v>0</v>
      </c>
      <c r="G3" s="488" t="s">
        <v>9</v>
      </c>
      <c r="H3" s="489">
        <f>ORÇAMENTO!J3</f>
        <v>44287</v>
      </c>
      <c r="I3" s="730"/>
      <c r="J3" s="731"/>
      <c r="K3" s="731"/>
      <c r="L3" s="731"/>
      <c r="M3" s="731"/>
      <c r="N3" s="732"/>
    </row>
    <row r="4" spans="1:22" s="99" customFormat="1" ht="21" customHeight="1">
      <c r="A4" s="484" t="str">
        <f>ORÇAMENTO!A4</f>
        <v>Obra: Ampliação Do Abrigo De Cães e Gatos</v>
      </c>
      <c r="B4" s="484"/>
      <c r="C4" s="484"/>
      <c r="D4" s="484"/>
      <c r="E4" s="488" t="s">
        <v>8</v>
      </c>
      <c r="F4" s="487">
        <f>F3/B6</f>
        <v>0</v>
      </c>
      <c r="G4" s="488" t="s">
        <v>10</v>
      </c>
      <c r="H4" s="490">
        <f>'BDI - Serviços'!I24</f>
        <v>0.24940000000000001</v>
      </c>
      <c r="I4" s="730"/>
      <c r="J4" s="731"/>
      <c r="K4" s="731"/>
      <c r="L4" s="731"/>
      <c r="M4" s="731"/>
      <c r="N4" s="732"/>
    </row>
    <row r="5" spans="1:22" s="99" customFormat="1" ht="32.25" customHeight="1">
      <c r="A5" s="733" t="str">
        <f>ORÇAMENTO!A5</f>
        <v>Local: BR 163, KM 772 - Sorriso Direção Sinop-MT   Sorriso- MT</v>
      </c>
      <c r="B5" s="733"/>
      <c r="C5" s="733"/>
      <c r="D5" s="733"/>
      <c r="E5" s="486" t="s">
        <v>11</v>
      </c>
      <c r="F5" s="491" t="str">
        <f>ORÇAMENTO!H6</f>
        <v>Ref.: SINAPI -FEVEREIRO 2021</v>
      </c>
      <c r="G5" s="240"/>
      <c r="H5" s="240"/>
      <c r="I5" s="730"/>
      <c r="J5" s="731"/>
      <c r="K5" s="731"/>
      <c r="L5" s="731"/>
      <c r="M5" s="731"/>
      <c r="N5" s="732"/>
    </row>
    <row r="6" spans="1:22" s="99" customFormat="1" ht="21" customHeight="1">
      <c r="A6" s="484" t="str">
        <f>ORÇAMENTO!A6</f>
        <v xml:space="preserve">Área ampliação: </v>
      </c>
      <c r="B6" s="491">
        <f>ORÇAMENTO!B6</f>
        <v>380.52</v>
      </c>
      <c r="C6" s="484"/>
      <c r="D6" s="484"/>
      <c r="E6" s="492" t="str">
        <f>ORÇAMENTO!E7</f>
        <v>Arredondamentos: Opções → Avançado → Fórmulas → "Definir Precisão Conforme Exibido"</v>
      </c>
      <c r="F6" s="485"/>
      <c r="G6" s="485"/>
      <c r="H6" s="484"/>
      <c r="I6" s="240"/>
      <c r="J6" s="730"/>
      <c r="K6" s="731"/>
      <c r="L6" s="731"/>
      <c r="M6" s="731"/>
      <c r="N6" s="732"/>
    </row>
    <row r="7" spans="1:22" s="99" customFormat="1" ht="21" customHeight="1">
      <c r="A7" s="542" t="str">
        <f>ORÇAMENTO!A7</f>
        <v>Responsável Técnico:  Jessica Tauane Nogueira de Araujo CREA MT 49704</v>
      </c>
      <c r="B7" s="542"/>
      <c r="C7" s="543"/>
      <c r="D7" s="544"/>
      <c r="E7" s="542"/>
      <c r="F7" s="730"/>
      <c r="G7" s="731"/>
      <c r="H7" s="731"/>
      <c r="I7" s="732"/>
      <c r="J7" s="730"/>
      <c r="K7" s="731"/>
      <c r="L7" s="731"/>
      <c r="M7" s="731"/>
      <c r="N7" s="732"/>
    </row>
    <row r="8" spans="1:22" ht="20.85" customHeight="1">
      <c r="A8" s="90"/>
      <c r="B8" s="91"/>
      <c r="C8" s="92"/>
      <c r="D8" s="93"/>
      <c r="E8" s="91"/>
      <c r="F8" s="91"/>
      <c r="G8" s="91"/>
      <c r="H8" s="91"/>
      <c r="I8" s="88"/>
      <c r="J8" s="88"/>
      <c r="K8" s="88"/>
      <c r="L8" s="88"/>
      <c r="M8" s="88"/>
      <c r="N8" s="89"/>
      <c r="O8" s="15"/>
      <c r="P8" s="15"/>
      <c r="Q8" s="15"/>
      <c r="R8" s="15"/>
      <c r="S8" s="15"/>
      <c r="T8" s="15"/>
      <c r="U8" s="15"/>
      <c r="V8" s="15"/>
    </row>
    <row r="9" spans="1:22" s="21" customFormat="1" ht="20.85" customHeight="1">
      <c r="A9" s="726" t="s">
        <v>18</v>
      </c>
      <c r="B9" s="726" t="s">
        <v>113</v>
      </c>
      <c r="C9" s="726"/>
      <c r="D9" s="726"/>
      <c r="E9" s="726"/>
      <c r="F9" s="726" t="s">
        <v>19</v>
      </c>
      <c r="G9" s="726"/>
      <c r="H9" s="726" t="s">
        <v>20</v>
      </c>
      <c r="I9" s="723">
        <v>30</v>
      </c>
      <c r="J9" s="723"/>
      <c r="K9" s="723"/>
      <c r="L9" s="723">
        <f>I9+30</f>
        <v>60</v>
      </c>
      <c r="M9" s="723"/>
      <c r="N9" s="723"/>
      <c r="O9" s="723">
        <f>L9+30</f>
        <v>90</v>
      </c>
      <c r="P9" s="723"/>
      <c r="Q9" s="723"/>
      <c r="R9" s="11"/>
      <c r="S9" s="11"/>
      <c r="T9" s="11"/>
      <c r="U9" s="11"/>
      <c r="V9" s="11"/>
    </row>
    <row r="10" spans="1:22" s="21" customFormat="1" ht="20.85" customHeight="1">
      <c r="A10" s="726"/>
      <c r="B10" s="726"/>
      <c r="C10" s="726"/>
      <c r="D10" s="726"/>
      <c r="E10" s="726"/>
      <c r="F10" s="726"/>
      <c r="G10" s="726"/>
      <c r="H10" s="726"/>
      <c r="I10" s="53" t="s">
        <v>58</v>
      </c>
      <c r="J10" s="53" t="s">
        <v>57</v>
      </c>
      <c r="K10" s="53" t="s">
        <v>59</v>
      </c>
      <c r="L10" s="53" t="s">
        <v>58</v>
      </c>
      <c r="M10" s="53" t="s">
        <v>57</v>
      </c>
      <c r="N10" s="53" t="s">
        <v>59</v>
      </c>
      <c r="O10" s="535" t="s">
        <v>58</v>
      </c>
      <c r="P10" s="535" t="s">
        <v>57</v>
      </c>
      <c r="Q10" s="535" t="s">
        <v>59</v>
      </c>
    </row>
    <row r="11" spans="1:22" s="21" customFormat="1" ht="20.85" customHeight="1">
      <c r="A11" s="12" t="str">
        <f>RESUMO!A10</f>
        <v>1.0</v>
      </c>
      <c r="B11" s="725" t="str">
        <f>RESUMO!B10</f>
        <v>SERVIÇOS PRELIMINARES</v>
      </c>
      <c r="C11" s="725"/>
      <c r="D11" s="725"/>
      <c r="E11" s="725"/>
      <c r="F11" s="722">
        <f>RESUMO!G10</f>
        <v>0</v>
      </c>
      <c r="G11" s="722"/>
      <c r="H11" s="85" t="e">
        <f t="shared" ref="H11:H24" si="0">F11/$F$25</f>
        <v>#DIV/0!</v>
      </c>
      <c r="I11" s="44">
        <f t="shared" ref="I11:I24" si="1">J11*$F11</f>
        <v>0</v>
      </c>
      <c r="J11" s="24">
        <v>1</v>
      </c>
      <c r="K11" s="20">
        <f t="shared" ref="K11:K24" si="2">J11</f>
        <v>1</v>
      </c>
      <c r="L11" s="44">
        <f t="shared" ref="L11:L24" si="3">M11*$F11</f>
        <v>0</v>
      </c>
      <c r="M11" s="24">
        <v>0</v>
      </c>
      <c r="N11" s="20">
        <f t="shared" ref="N11:N24" si="4">K11+M11</f>
        <v>1</v>
      </c>
      <c r="O11" s="44">
        <f t="shared" ref="O11:O24" si="5">P11*$F11</f>
        <v>0</v>
      </c>
      <c r="P11" s="24">
        <v>0</v>
      </c>
      <c r="Q11" s="20">
        <f>N11+P11</f>
        <v>1</v>
      </c>
    </row>
    <row r="12" spans="1:22" s="21" customFormat="1" ht="20.85" customHeight="1">
      <c r="A12" s="12" t="str">
        <f>RESUMO!A11</f>
        <v>2.0</v>
      </c>
      <c r="B12" s="725" t="str">
        <f>RESUMO!B11</f>
        <v>MOVIMENTO DE TERRA</v>
      </c>
      <c r="C12" s="725"/>
      <c r="D12" s="725"/>
      <c r="E12" s="725"/>
      <c r="F12" s="722">
        <f>RESUMO!G11</f>
        <v>0</v>
      </c>
      <c r="G12" s="722"/>
      <c r="H12" s="85" t="e">
        <f t="shared" si="0"/>
        <v>#DIV/0!</v>
      </c>
      <c r="I12" s="44">
        <f t="shared" si="1"/>
        <v>0</v>
      </c>
      <c r="J12" s="24">
        <v>1</v>
      </c>
      <c r="K12" s="20">
        <f t="shared" si="2"/>
        <v>1</v>
      </c>
      <c r="L12" s="44">
        <f t="shared" si="3"/>
        <v>0</v>
      </c>
      <c r="M12" s="24">
        <v>0</v>
      </c>
      <c r="N12" s="20">
        <f t="shared" si="4"/>
        <v>1</v>
      </c>
      <c r="O12" s="44">
        <f t="shared" si="5"/>
        <v>0</v>
      </c>
      <c r="P12" s="24">
        <v>0</v>
      </c>
      <c r="Q12" s="20">
        <f t="shared" ref="Q12:Q24" si="6">N12+P12</f>
        <v>1</v>
      </c>
    </row>
    <row r="13" spans="1:22" s="21" customFormat="1" ht="20.85" customHeight="1">
      <c r="A13" s="12" t="str">
        <f>RESUMO!A12</f>
        <v>3.0</v>
      </c>
      <c r="B13" s="725" t="str">
        <f>RESUMO!B12</f>
        <v>INFRA ESTRUTURA</v>
      </c>
      <c r="C13" s="725"/>
      <c r="D13" s="725"/>
      <c r="E13" s="725"/>
      <c r="F13" s="722">
        <f>RESUMO!G12</f>
        <v>0</v>
      </c>
      <c r="G13" s="722"/>
      <c r="H13" s="85" t="e">
        <f t="shared" si="0"/>
        <v>#DIV/0!</v>
      </c>
      <c r="I13" s="44">
        <f t="shared" si="1"/>
        <v>0</v>
      </c>
      <c r="J13" s="24">
        <v>1</v>
      </c>
      <c r="K13" s="20">
        <f t="shared" si="2"/>
        <v>1</v>
      </c>
      <c r="L13" s="44">
        <f t="shared" si="3"/>
        <v>0</v>
      </c>
      <c r="M13" s="24">
        <v>0</v>
      </c>
      <c r="N13" s="20">
        <f t="shared" si="4"/>
        <v>1</v>
      </c>
      <c r="O13" s="44">
        <f t="shared" si="5"/>
        <v>0</v>
      </c>
      <c r="P13" s="24">
        <v>0</v>
      </c>
      <c r="Q13" s="20">
        <f t="shared" si="6"/>
        <v>1</v>
      </c>
    </row>
    <row r="14" spans="1:22" s="21" customFormat="1" ht="20.85" customHeight="1">
      <c r="A14" s="12" t="str">
        <f>RESUMO!A13</f>
        <v>4.0</v>
      </c>
      <c r="B14" s="725" t="str">
        <f>RESUMO!B13</f>
        <v>SUPRA ESTRUTURA</v>
      </c>
      <c r="C14" s="725"/>
      <c r="D14" s="725"/>
      <c r="E14" s="725"/>
      <c r="F14" s="722">
        <f>RESUMO!G13</f>
        <v>0</v>
      </c>
      <c r="G14" s="722"/>
      <c r="H14" s="85" t="e">
        <f t="shared" si="0"/>
        <v>#DIV/0!</v>
      </c>
      <c r="I14" s="44">
        <f t="shared" si="1"/>
        <v>0</v>
      </c>
      <c r="J14" s="24">
        <v>0.5</v>
      </c>
      <c r="K14" s="20">
        <f t="shared" si="2"/>
        <v>0.5</v>
      </c>
      <c r="L14" s="44">
        <f t="shared" si="3"/>
        <v>0</v>
      </c>
      <c r="M14" s="24">
        <v>0.5</v>
      </c>
      <c r="N14" s="20">
        <f t="shared" si="4"/>
        <v>1</v>
      </c>
      <c r="O14" s="44">
        <f t="shared" si="5"/>
        <v>0</v>
      </c>
      <c r="P14" s="24">
        <v>0</v>
      </c>
      <c r="Q14" s="20">
        <f t="shared" si="6"/>
        <v>1</v>
      </c>
    </row>
    <row r="15" spans="1:22" s="21" customFormat="1" ht="20.85" customHeight="1">
      <c r="A15" s="12" t="str">
        <f>RESUMO!A14</f>
        <v>5.0</v>
      </c>
      <c r="B15" s="725" t="str">
        <f>RESUMO!B14</f>
        <v>IMPERMEABILIZAÇÃO E TRATAMENTOS</v>
      </c>
      <c r="C15" s="725"/>
      <c r="D15" s="725"/>
      <c r="E15" s="725"/>
      <c r="F15" s="722">
        <f>RESUMO!G14</f>
        <v>0</v>
      </c>
      <c r="G15" s="722"/>
      <c r="H15" s="85" t="e">
        <f t="shared" si="0"/>
        <v>#DIV/0!</v>
      </c>
      <c r="I15" s="44">
        <f t="shared" si="1"/>
        <v>0</v>
      </c>
      <c r="J15" s="24">
        <v>1</v>
      </c>
      <c r="K15" s="20">
        <f t="shared" si="2"/>
        <v>1</v>
      </c>
      <c r="L15" s="44">
        <f t="shared" si="3"/>
        <v>0</v>
      </c>
      <c r="M15" s="24">
        <v>0</v>
      </c>
      <c r="N15" s="20">
        <f t="shared" si="4"/>
        <v>1</v>
      </c>
      <c r="O15" s="44">
        <f t="shared" si="5"/>
        <v>0</v>
      </c>
      <c r="P15" s="24">
        <v>0</v>
      </c>
      <c r="Q15" s="20">
        <f t="shared" si="6"/>
        <v>1</v>
      </c>
    </row>
    <row r="16" spans="1:22" s="21" customFormat="1" ht="20.85" customHeight="1">
      <c r="A16" s="12" t="str">
        <f>RESUMO!A15</f>
        <v>6.0</v>
      </c>
      <c r="B16" s="725" t="str">
        <f>RESUMO!B15</f>
        <v>ALVENARIAS E VEDAÇÕES</v>
      </c>
      <c r="C16" s="725"/>
      <c r="D16" s="725"/>
      <c r="E16" s="725"/>
      <c r="F16" s="722">
        <f>RESUMO!G15</f>
        <v>0</v>
      </c>
      <c r="G16" s="722"/>
      <c r="H16" s="85" t="e">
        <f t="shared" si="0"/>
        <v>#DIV/0!</v>
      </c>
      <c r="I16" s="44">
        <f t="shared" si="1"/>
        <v>0</v>
      </c>
      <c r="J16" s="24">
        <v>0</v>
      </c>
      <c r="K16" s="20">
        <f t="shared" si="2"/>
        <v>0</v>
      </c>
      <c r="L16" s="44">
        <f t="shared" si="3"/>
        <v>0</v>
      </c>
      <c r="M16" s="24">
        <v>1</v>
      </c>
      <c r="N16" s="20">
        <f t="shared" si="4"/>
        <v>1</v>
      </c>
      <c r="O16" s="44">
        <f t="shared" si="5"/>
        <v>0</v>
      </c>
      <c r="P16" s="24">
        <v>0</v>
      </c>
      <c r="Q16" s="20">
        <f t="shared" si="6"/>
        <v>1</v>
      </c>
    </row>
    <row r="17" spans="1:17" s="21" customFormat="1" ht="20.85" customHeight="1">
      <c r="A17" s="12" t="str">
        <f>RESUMO!A16</f>
        <v>7.0</v>
      </c>
      <c r="B17" s="725" t="str">
        <f>RESUMO!B16</f>
        <v xml:space="preserve">COBERTURA </v>
      </c>
      <c r="C17" s="725"/>
      <c r="D17" s="725"/>
      <c r="E17" s="725"/>
      <c r="F17" s="722">
        <f>RESUMO!G16</f>
        <v>0</v>
      </c>
      <c r="G17" s="722"/>
      <c r="H17" s="85" t="e">
        <f t="shared" si="0"/>
        <v>#DIV/0!</v>
      </c>
      <c r="I17" s="44">
        <f t="shared" si="1"/>
        <v>0</v>
      </c>
      <c r="J17" s="24">
        <v>0</v>
      </c>
      <c r="K17" s="20">
        <f t="shared" si="2"/>
        <v>0</v>
      </c>
      <c r="L17" s="44">
        <f t="shared" si="3"/>
        <v>0</v>
      </c>
      <c r="M17" s="24">
        <v>0.8</v>
      </c>
      <c r="N17" s="20">
        <f t="shared" si="4"/>
        <v>0.8</v>
      </c>
      <c r="O17" s="44">
        <f t="shared" si="5"/>
        <v>0</v>
      </c>
      <c r="P17" s="24">
        <v>0.2</v>
      </c>
      <c r="Q17" s="20">
        <f t="shared" si="6"/>
        <v>1</v>
      </c>
    </row>
    <row r="18" spans="1:17" s="21" customFormat="1" ht="20.85" customHeight="1">
      <c r="A18" s="12" t="str">
        <f>RESUMO!A17</f>
        <v>8.0</v>
      </c>
      <c r="B18" s="725" t="str">
        <f>RESUMO!B17</f>
        <v xml:space="preserve">ESQUADRIAS </v>
      </c>
      <c r="C18" s="725"/>
      <c r="D18" s="725"/>
      <c r="E18" s="725"/>
      <c r="F18" s="722">
        <f>RESUMO!G17</f>
        <v>0</v>
      </c>
      <c r="G18" s="722"/>
      <c r="H18" s="85" t="e">
        <f t="shared" si="0"/>
        <v>#DIV/0!</v>
      </c>
      <c r="I18" s="44">
        <f t="shared" si="1"/>
        <v>0</v>
      </c>
      <c r="J18" s="24">
        <v>0</v>
      </c>
      <c r="K18" s="20">
        <f t="shared" si="2"/>
        <v>0</v>
      </c>
      <c r="L18" s="44">
        <f t="shared" si="3"/>
        <v>0</v>
      </c>
      <c r="M18" s="24">
        <v>0</v>
      </c>
      <c r="N18" s="20">
        <f t="shared" si="4"/>
        <v>0</v>
      </c>
      <c r="O18" s="44">
        <f t="shared" si="5"/>
        <v>0</v>
      </c>
      <c r="P18" s="24">
        <v>1</v>
      </c>
      <c r="Q18" s="20">
        <f t="shared" si="6"/>
        <v>1</v>
      </c>
    </row>
    <row r="19" spans="1:17" s="21" customFormat="1" ht="20.85" customHeight="1">
      <c r="A19" s="12" t="str">
        <f>RESUMO!A18</f>
        <v>9.0</v>
      </c>
      <c r="B19" s="725" t="str">
        <f>RESUMO!B18</f>
        <v>PISOS</v>
      </c>
      <c r="C19" s="725"/>
      <c r="D19" s="725"/>
      <c r="E19" s="725"/>
      <c r="F19" s="722">
        <f>RESUMO!G18</f>
        <v>0</v>
      </c>
      <c r="G19" s="722"/>
      <c r="H19" s="85" t="e">
        <f t="shared" si="0"/>
        <v>#DIV/0!</v>
      </c>
      <c r="I19" s="44">
        <f t="shared" si="1"/>
        <v>0</v>
      </c>
      <c r="J19" s="24">
        <v>0</v>
      </c>
      <c r="K19" s="20">
        <f t="shared" si="2"/>
        <v>0</v>
      </c>
      <c r="L19" s="44">
        <f t="shared" si="3"/>
        <v>0</v>
      </c>
      <c r="M19" s="24">
        <v>0</v>
      </c>
      <c r="N19" s="20">
        <f t="shared" si="4"/>
        <v>0</v>
      </c>
      <c r="O19" s="44">
        <f t="shared" si="5"/>
        <v>0</v>
      </c>
      <c r="P19" s="24">
        <v>1</v>
      </c>
      <c r="Q19" s="20">
        <f t="shared" si="6"/>
        <v>1</v>
      </c>
    </row>
    <row r="20" spans="1:17" s="21" customFormat="1" ht="20.85" customHeight="1">
      <c r="A20" s="12" t="str">
        <f>RESUMO!A19</f>
        <v>10.0</v>
      </c>
      <c r="B20" s="725" t="str">
        <f>RESUMO!B19</f>
        <v>PINTURA</v>
      </c>
      <c r="C20" s="725"/>
      <c r="D20" s="725"/>
      <c r="E20" s="725"/>
      <c r="F20" s="722">
        <f>RESUMO!G19</f>
        <v>0</v>
      </c>
      <c r="G20" s="722"/>
      <c r="H20" s="85" t="e">
        <f t="shared" si="0"/>
        <v>#DIV/0!</v>
      </c>
      <c r="I20" s="44">
        <f t="shared" si="1"/>
        <v>0</v>
      </c>
      <c r="J20" s="24">
        <v>0</v>
      </c>
      <c r="K20" s="20">
        <f t="shared" si="2"/>
        <v>0</v>
      </c>
      <c r="L20" s="44">
        <f t="shared" si="3"/>
        <v>0</v>
      </c>
      <c r="M20" s="24">
        <v>0</v>
      </c>
      <c r="N20" s="20">
        <f t="shared" si="4"/>
        <v>0</v>
      </c>
      <c r="O20" s="44">
        <f t="shared" si="5"/>
        <v>0</v>
      </c>
      <c r="P20" s="24">
        <v>1</v>
      </c>
      <c r="Q20" s="20">
        <f t="shared" si="6"/>
        <v>1</v>
      </c>
    </row>
    <row r="21" spans="1:17" s="21" customFormat="1" ht="20.85" customHeight="1">
      <c r="A21" s="12" t="str">
        <f>RESUMO!A20</f>
        <v>11.0</v>
      </c>
      <c r="B21" s="725" t="str">
        <f>RESUMO!B20</f>
        <v xml:space="preserve">TELAS DE VEDAÇÃO </v>
      </c>
      <c r="C21" s="725"/>
      <c r="D21" s="725"/>
      <c r="E21" s="725"/>
      <c r="F21" s="722">
        <f>RESUMO!G20</f>
        <v>0</v>
      </c>
      <c r="G21" s="722"/>
      <c r="H21" s="85" t="e">
        <f t="shared" si="0"/>
        <v>#DIV/0!</v>
      </c>
      <c r="I21" s="44">
        <f t="shared" si="1"/>
        <v>0</v>
      </c>
      <c r="J21" s="24">
        <v>0</v>
      </c>
      <c r="K21" s="20">
        <f t="shared" si="2"/>
        <v>0</v>
      </c>
      <c r="L21" s="44">
        <f t="shared" si="3"/>
        <v>0</v>
      </c>
      <c r="M21" s="24">
        <v>0</v>
      </c>
      <c r="N21" s="20">
        <f t="shared" si="4"/>
        <v>0</v>
      </c>
      <c r="O21" s="44">
        <f t="shared" si="5"/>
        <v>0</v>
      </c>
      <c r="P21" s="24">
        <v>1</v>
      </c>
      <c r="Q21" s="20">
        <f t="shared" si="6"/>
        <v>1</v>
      </c>
    </row>
    <row r="22" spans="1:17" s="21" customFormat="1" ht="21.75" customHeight="1">
      <c r="A22" s="12" t="str">
        <f>RESUMO!A21</f>
        <v>12.0</v>
      </c>
      <c r="B22" s="725" t="str">
        <f>RESUMO!B21</f>
        <v>INSTALAÇÕES HIDRÁULICA</v>
      </c>
      <c r="C22" s="725"/>
      <c r="D22" s="725"/>
      <c r="E22" s="725"/>
      <c r="F22" s="722">
        <f>RESUMO!G21</f>
        <v>0</v>
      </c>
      <c r="G22" s="722"/>
      <c r="H22" s="85" t="e">
        <f t="shared" si="0"/>
        <v>#DIV/0!</v>
      </c>
      <c r="I22" s="44">
        <f t="shared" si="1"/>
        <v>0</v>
      </c>
      <c r="J22" s="24">
        <v>0</v>
      </c>
      <c r="K22" s="20">
        <f t="shared" si="2"/>
        <v>0</v>
      </c>
      <c r="L22" s="44">
        <f t="shared" si="3"/>
        <v>0</v>
      </c>
      <c r="M22" s="24">
        <v>1</v>
      </c>
      <c r="N22" s="20">
        <f t="shared" si="4"/>
        <v>1</v>
      </c>
      <c r="O22" s="44">
        <f t="shared" si="5"/>
        <v>0</v>
      </c>
      <c r="P22" s="24">
        <v>0</v>
      </c>
      <c r="Q22" s="20">
        <f t="shared" si="6"/>
        <v>1</v>
      </c>
    </row>
    <row r="23" spans="1:17" s="21" customFormat="1" ht="32.25" customHeight="1">
      <c r="A23" s="12" t="str">
        <f>RESUMO!A22</f>
        <v>13.0</v>
      </c>
      <c r="B23" s="725" t="str">
        <f>RESUMO!B22</f>
        <v>AMBULATÓRIO ( CLINICA MEDICA)</v>
      </c>
      <c r="C23" s="725"/>
      <c r="D23" s="725"/>
      <c r="E23" s="725"/>
      <c r="F23" s="722">
        <f>RESUMO!G22</f>
        <v>0</v>
      </c>
      <c r="G23" s="722"/>
      <c r="H23" s="85" t="e">
        <f t="shared" si="0"/>
        <v>#DIV/0!</v>
      </c>
      <c r="I23" s="44">
        <f t="shared" si="1"/>
        <v>0</v>
      </c>
      <c r="J23" s="24">
        <v>0</v>
      </c>
      <c r="K23" s="20">
        <f t="shared" si="2"/>
        <v>0</v>
      </c>
      <c r="L23" s="44">
        <f t="shared" si="3"/>
        <v>0</v>
      </c>
      <c r="M23" s="24">
        <v>1</v>
      </c>
      <c r="N23" s="20">
        <f t="shared" si="4"/>
        <v>1</v>
      </c>
      <c r="O23" s="44">
        <f t="shared" si="5"/>
        <v>0</v>
      </c>
      <c r="P23" s="24">
        <v>0</v>
      </c>
      <c r="Q23" s="20">
        <f t="shared" si="6"/>
        <v>1</v>
      </c>
    </row>
    <row r="24" spans="1:17" s="21" customFormat="1" ht="20.85" customHeight="1">
      <c r="A24" s="12" t="str">
        <f>RESUMO!A23</f>
        <v>14.0</v>
      </c>
      <c r="B24" s="725" t="str">
        <f>RESUMO!B23</f>
        <v xml:space="preserve">LIMPEZA FINAL DE OBRA </v>
      </c>
      <c r="C24" s="725"/>
      <c r="D24" s="725"/>
      <c r="E24" s="725"/>
      <c r="F24" s="722">
        <f>RESUMO!G23</f>
        <v>0</v>
      </c>
      <c r="G24" s="722"/>
      <c r="H24" s="85" t="e">
        <f t="shared" si="0"/>
        <v>#DIV/0!</v>
      </c>
      <c r="I24" s="44">
        <f t="shared" si="1"/>
        <v>0</v>
      </c>
      <c r="J24" s="24">
        <v>0</v>
      </c>
      <c r="K24" s="20">
        <f t="shared" si="2"/>
        <v>0</v>
      </c>
      <c r="L24" s="44">
        <f t="shared" si="3"/>
        <v>0</v>
      </c>
      <c r="M24" s="24">
        <v>0</v>
      </c>
      <c r="N24" s="20">
        <f t="shared" si="4"/>
        <v>0</v>
      </c>
      <c r="O24" s="44">
        <f t="shared" si="5"/>
        <v>0</v>
      </c>
      <c r="P24" s="24">
        <v>1</v>
      </c>
      <c r="Q24" s="20">
        <f t="shared" si="6"/>
        <v>1</v>
      </c>
    </row>
    <row r="25" spans="1:17" s="21" customFormat="1" ht="20.85" customHeight="1">
      <c r="A25" s="734" t="s">
        <v>99</v>
      </c>
      <c r="B25" s="735"/>
      <c r="C25" s="735"/>
      <c r="D25" s="735"/>
      <c r="E25" s="736"/>
      <c r="F25" s="724">
        <f>SUM(F11:G24)</f>
        <v>0</v>
      </c>
      <c r="G25" s="724"/>
      <c r="H25" s="48" t="e">
        <f>SUM(H11:H24)</f>
        <v>#DIV/0!</v>
      </c>
      <c r="I25" s="724">
        <f>SUM(I11:I24)</f>
        <v>0</v>
      </c>
      <c r="J25" s="724"/>
      <c r="K25" s="48" t="e">
        <f>I25/$F25</f>
        <v>#DIV/0!</v>
      </c>
      <c r="L25" s="724">
        <f>SUM(L11:L24)</f>
        <v>0</v>
      </c>
      <c r="M25" s="724"/>
      <c r="N25" s="48" t="e">
        <f>L25/$F25</f>
        <v>#DIV/0!</v>
      </c>
      <c r="O25" s="724">
        <f>SUM(O11:O24)</f>
        <v>0</v>
      </c>
      <c r="P25" s="724"/>
      <c r="Q25" s="48" t="e">
        <f>O25/$F25</f>
        <v>#DIV/0!</v>
      </c>
    </row>
    <row r="26" spans="1:17" s="21" customFormat="1" ht="20.85" customHeight="1">
      <c r="A26" s="734" t="s">
        <v>100</v>
      </c>
      <c r="B26" s="735"/>
      <c r="C26" s="735"/>
      <c r="D26" s="735"/>
      <c r="E26" s="736"/>
      <c r="F26" s="58"/>
      <c r="G26" s="58"/>
      <c r="H26" s="59"/>
      <c r="I26" s="724">
        <f>I25</f>
        <v>0</v>
      </c>
      <c r="J26" s="724"/>
      <c r="K26" s="48" t="e">
        <f>I26/$F25</f>
        <v>#DIV/0!</v>
      </c>
      <c r="L26" s="724">
        <f>SUM(I26,L25)</f>
        <v>0</v>
      </c>
      <c r="M26" s="724"/>
      <c r="N26" s="48" t="e">
        <f>L26/F25</f>
        <v>#DIV/0!</v>
      </c>
      <c r="O26" s="724">
        <f>L26+O25</f>
        <v>0</v>
      </c>
      <c r="P26" s="724"/>
      <c r="Q26" s="48" t="e">
        <f>O26/$F25</f>
        <v>#DIV/0!</v>
      </c>
    </row>
    <row r="27" spans="1:17" customFormat="1" ht="27" customHeight="1"/>
    <row r="28" spans="1:17" ht="20.85" customHeight="1">
      <c r="A28" s="15"/>
      <c r="B28" s="15"/>
      <c r="C28" s="15"/>
      <c r="D28" s="15"/>
      <c r="E28" s="15"/>
      <c r="F28" s="15"/>
      <c r="G28" s="15"/>
      <c r="H28" s="15"/>
    </row>
    <row r="29" spans="1:17" ht="20.85" customHeight="1">
      <c r="A29" s="15"/>
      <c r="B29" s="15"/>
      <c r="C29" s="15"/>
      <c r="D29" s="15"/>
      <c r="E29" s="15"/>
      <c r="F29" s="15"/>
      <c r="G29" s="15"/>
      <c r="H29" s="15"/>
    </row>
  </sheetData>
  <mergeCells count="53">
    <mergeCell ref="O9:Q9"/>
    <mergeCell ref="O25:P25"/>
    <mergeCell ref="O26:P26"/>
    <mergeCell ref="F18:G18"/>
    <mergeCell ref="B20:E20"/>
    <mergeCell ref="F20:G20"/>
    <mergeCell ref="H9:H10"/>
    <mergeCell ref="B9:E10"/>
    <mergeCell ref="A26:E26"/>
    <mergeCell ref="A25:E25"/>
    <mergeCell ref="F25:G25"/>
    <mergeCell ref="B19:E19"/>
    <mergeCell ref="F19:G19"/>
    <mergeCell ref="B18:E18"/>
    <mergeCell ref="B24:E24"/>
    <mergeCell ref="B12:E12"/>
    <mergeCell ref="A1:N1"/>
    <mergeCell ref="A2:N2"/>
    <mergeCell ref="J6:N6"/>
    <mergeCell ref="J7:N7"/>
    <mergeCell ref="F7:I7"/>
    <mergeCell ref="A5:D5"/>
    <mergeCell ref="I3:N3"/>
    <mergeCell ref="I4:N4"/>
    <mergeCell ref="I5:N5"/>
    <mergeCell ref="B15:E15"/>
    <mergeCell ref="F15:G15"/>
    <mergeCell ref="B16:E16"/>
    <mergeCell ref="F16:G16"/>
    <mergeCell ref="B17:E17"/>
    <mergeCell ref="F17:G17"/>
    <mergeCell ref="B23:E23"/>
    <mergeCell ref="F23:G23"/>
    <mergeCell ref="B22:E22"/>
    <mergeCell ref="F22:G22"/>
    <mergeCell ref="B21:E21"/>
    <mergeCell ref="F21:G21"/>
    <mergeCell ref="B13:E13"/>
    <mergeCell ref="F13:G13"/>
    <mergeCell ref="B14:E14"/>
    <mergeCell ref="F14:G14"/>
    <mergeCell ref="A9:A10"/>
    <mergeCell ref="F9:G10"/>
    <mergeCell ref="B11:E11"/>
    <mergeCell ref="F11:G11"/>
    <mergeCell ref="F24:G24"/>
    <mergeCell ref="L9:N9"/>
    <mergeCell ref="I25:J25"/>
    <mergeCell ref="I26:J26"/>
    <mergeCell ref="L25:M25"/>
    <mergeCell ref="L26:M26"/>
    <mergeCell ref="I9:K9"/>
    <mergeCell ref="F12:G12"/>
  </mergeCells>
  <pageMargins left="0.59055118110236227" right="0.11811023622047245" top="0.51181102362204722" bottom="0.98425196850393704" header="0.31496062992125984" footer="0.31496062992125984"/>
  <pageSetup paperSize="9" scale="88" fitToWidth="0" orientation="landscape" horizontalDpi="300" verticalDpi="300" r:id="rId1"/>
  <headerFooter>
    <oddFooter>&amp;L&amp;G&amp;C&amp;"-,Negrito"&amp;9Jessica Tauane Nogueira de Araujo 
Engenheira Civil
CREA MT 49704&amp;R&amp;P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7"/>
  <sheetViews>
    <sheetView zoomScaleNormal="100" zoomScalePageLayoutView="70" workbookViewId="0">
      <selection activeCell="J9" sqref="J9"/>
    </sheetView>
  </sheetViews>
  <sheetFormatPr defaultRowHeight="15"/>
  <cols>
    <col min="2" max="2" width="22.7109375" customWidth="1"/>
    <col min="3" max="3" width="15.5703125" customWidth="1"/>
    <col min="4" max="4" width="13" customWidth="1"/>
    <col min="5" max="5" width="11.28515625" customWidth="1"/>
    <col min="6" max="6" width="11.42578125" customWidth="1"/>
    <col min="7" max="7" width="10.28515625" customWidth="1"/>
    <col min="8" max="8" width="11.140625" customWidth="1"/>
  </cols>
  <sheetData>
    <row r="1" spans="2:9" s="302" customFormat="1"/>
    <row r="2" spans="2:9" s="302" customFormat="1">
      <c r="B2" s="737" t="s">
        <v>512</v>
      </c>
      <c r="C2" s="737"/>
      <c r="D2" s="737"/>
      <c r="E2" s="737"/>
      <c r="F2" s="737"/>
      <c r="G2" s="737"/>
      <c r="H2" s="737"/>
      <c r="I2" s="737"/>
    </row>
    <row r="4" spans="2:9">
      <c r="B4" s="737" t="s">
        <v>212</v>
      </c>
      <c r="C4" s="737"/>
      <c r="D4" s="737"/>
      <c r="E4" s="737"/>
      <c r="F4" s="737"/>
      <c r="G4" s="737"/>
      <c r="H4" s="737"/>
      <c r="I4" s="737"/>
    </row>
    <row r="5" spans="2:9">
      <c r="B5" s="135"/>
      <c r="C5" s="135"/>
      <c r="D5" s="135" t="s">
        <v>208</v>
      </c>
      <c r="E5" s="135" t="s">
        <v>72</v>
      </c>
      <c r="F5" s="136" t="s">
        <v>71</v>
      </c>
      <c r="G5" s="136" t="s">
        <v>163</v>
      </c>
      <c r="H5" s="136" t="s">
        <v>107</v>
      </c>
      <c r="I5" s="136" t="s">
        <v>109</v>
      </c>
    </row>
    <row r="6" spans="2:9">
      <c r="B6" s="145" t="s">
        <v>205</v>
      </c>
      <c r="C6" s="134" t="s">
        <v>214</v>
      </c>
      <c r="D6" s="137">
        <f>(12*0.79)*16+(12*0.79)*4</f>
        <v>189.6</v>
      </c>
      <c r="E6" s="137"/>
      <c r="F6" s="141"/>
      <c r="G6" s="142" t="s">
        <v>211</v>
      </c>
      <c r="H6" s="144">
        <f>G6*2</f>
        <v>64.3</v>
      </c>
      <c r="I6" s="131" t="s">
        <v>163</v>
      </c>
    </row>
    <row r="7" spans="2:9">
      <c r="B7" s="134"/>
      <c r="C7" s="134" t="s">
        <v>215</v>
      </c>
      <c r="D7" s="137">
        <f>(4*1.72)*16+(6*1.72)*4</f>
        <v>151.36000000000001</v>
      </c>
      <c r="E7" s="137"/>
      <c r="F7" s="142"/>
      <c r="G7" s="142">
        <v>102.7</v>
      </c>
      <c r="H7" s="144">
        <f t="shared" ref="H7" si="0">G7*2</f>
        <v>205.4</v>
      </c>
      <c r="I7" s="131" t="s">
        <v>163</v>
      </c>
    </row>
    <row r="8" spans="2:9">
      <c r="B8" s="134"/>
      <c r="C8" s="134" t="s">
        <v>157</v>
      </c>
      <c r="D8" s="137"/>
      <c r="E8" s="137"/>
      <c r="F8" s="137">
        <f>((0.14*0.3)*1.2)*20</f>
        <v>1.01</v>
      </c>
      <c r="G8" s="142"/>
      <c r="H8" s="144">
        <f>F8*2</f>
        <v>2.02</v>
      </c>
      <c r="I8" s="131" t="s">
        <v>71</v>
      </c>
    </row>
    <row r="9" spans="2:9">
      <c r="B9" s="134"/>
      <c r="C9" s="134" t="s">
        <v>210</v>
      </c>
      <c r="D9" s="137"/>
      <c r="E9" s="137">
        <f>((0.14*1.2)*2)*20+((0.3*1.2)*2)*20</f>
        <v>21.12</v>
      </c>
      <c r="F9" s="142"/>
      <c r="G9" s="142"/>
      <c r="H9" s="144">
        <f>E9*2</f>
        <v>42.24</v>
      </c>
      <c r="I9" s="131" t="s">
        <v>72</v>
      </c>
    </row>
    <row r="10" spans="2:9">
      <c r="B10" s="134"/>
      <c r="C10" s="134"/>
      <c r="D10" s="137"/>
      <c r="E10" s="137"/>
      <c r="F10" s="142"/>
      <c r="G10" s="142"/>
      <c r="H10" s="137"/>
      <c r="I10" s="131"/>
    </row>
    <row r="11" spans="2:9">
      <c r="B11" s="146" t="s">
        <v>207</v>
      </c>
      <c r="C11" s="134" t="s">
        <v>214</v>
      </c>
      <c r="D11" s="137">
        <f>(18*0.79)*16+(18*0.79)*4</f>
        <v>284.39999999999998</v>
      </c>
      <c r="E11" s="137"/>
      <c r="F11" s="137"/>
      <c r="G11" s="137">
        <v>48.25</v>
      </c>
      <c r="H11" s="147">
        <f>G11*2</f>
        <v>96.5</v>
      </c>
      <c r="I11" s="131" t="s">
        <v>163</v>
      </c>
    </row>
    <row r="12" spans="2:9">
      <c r="B12" s="134"/>
      <c r="C12" s="134" t="s">
        <v>215</v>
      </c>
      <c r="D12" s="137">
        <f>(4*1.77)*16+(6*1.77)*4</f>
        <v>155.76</v>
      </c>
      <c r="E12" s="137"/>
      <c r="F12" s="137"/>
      <c r="G12" s="137">
        <v>105.6</v>
      </c>
      <c r="H12" s="147">
        <f>G12*2</f>
        <v>211.2</v>
      </c>
      <c r="I12" s="131" t="s">
        <v>163</v>
      </c>
    </row>
    <row r="13" spans="2:9">
      <c r="B13" s="134"/>
      <c r="C13" s="134" t="s">
        <v>157</v>
      </c>
      <c r="D13" s="137"/>
      <c r="E13" s="137"/>
      <c r="F13" s="137">
        <f>((0.14*0.3)*1.8)*20</f>
        <v>1.51</v>
      </c>
      <c r="G13" s="137"/>
      <c r="H13" s="147">
        <f>F13*2</f>
        <v>3.02</v>
      </c>
      <c r="I13" s="131" t="s">
        <v>71</v>
      </c>
    </row>
    <row r="14" spans="2:9">
      <c r="B14" s="134"/>
      <c r="C14" s="134" t="s">
        <v>206</v>
      </c>
      <c r="D14" s="137"/>
      <c r="E14" s="137">
        <f>((0.14*1.8)*2)*20+((0.3*1.8)*2)*20</f>
        <v>31.68</v>
      </c>
      <c r="F14" s="137"/>
      <c r="G14" s="137"/>
      <c r="H14" s="147">
        <f>E14*2</f>
        <v>63.36</v>
      </c>
      <c r="I14" s="131" t="s">
        <v>72</v>
      </c>
    </row>
    <row r="15" spans="2:9">
      <c r="B15" s="134"/>
      <c r="C15" s="134"/>
      <c r="D15" s="137"/>
      <c r="E15" s="137"/>
      <c r="F15" s="137"/>
      <c r="G15" s="137"/>
      <c r="H15" s="137"/>
      <c r="I15" s="131"/>
    </row>
    <row r="16" spans="2:9">
      <c r="B16" s="148" t="s">
        <v>209</v>
      </c>
      <c r="C16" s="134"/>
      <c r="D16" s="137"/>
      <c r="E16" s="137"/>
      <c r="F16" s="137"/>
      <c r="G16" s="137"/>
      <c r="H16" s="137"/>
      <c r="I16" s="131"/>
    </row>
    <row r="17" spans="2:9">
      <c r="B17" s="134"/>
      <c r="C17" s="134" t="s">
        <v>216</v>
      </c>
      <c r="D17" s="137"/>
      <c r="E17" s="137"/>
      <c r="F17" s="137"/>
      <c r="G17" s="137">
        <v>139.6</v>
      </c>
      <c r="H17" s="149">
        <f>G17*2</f>
        <v>279.2</v>
      </c>
      <c r="I17" s="131" t="s">
        <v>163</v>
      </c>
    </row>
    <row r="18" spans="2:9">
      <c r="B18" s="134"/>
      <c r="C18" s="134" t="s">
        <v>157</v>
      </c>
      <c r="D18" s="137"/>
      <c r="E18" s="137"/>
      <c r="F18" s="137">
        <v>6.79</v>
      </c>
      <c r="G18" s="137"/>
      <c r="H18" s="149">
        <f>F18*2</f>
        <v>13.58</v>
      </c>
      <c r="I18" s="131" t="s">
        <v>71</v>
      </c>
    </row>
    <row r="19" spans="2:9">
      <c r="B19" s="134"/>
      <c r="C19" s="134" t="s">
        <v>206</v>
      </c>
      <c r="D19" s="137"/>
      <c r="E19" s="137">
        <v>26.6</v>
      </c>
      <c r="F19" s="137"/>
      <c r="G19" s="137"/>
      <c r="H19" s="149">
        <f>E19*2</f>
        <v>53.2</v>
      </c>
      <c r="I19" s="131" t="s">
        <v>72</v>
      </c>
    </row>
    <row r="20" spans="2:9">
      <c r="B20" s="134"/>
      <c r="C20" s="134"/>
      <c r="D20" s="137"/>
      <c r="E20" s="137"/>
      <c r="F20" s="137"/>
      <c r="G20" s="137"/>
      <c r="H20" s="137"/>
      <c r="I20" s="131"/>
    </row>
    <row r="21" spans="2:9">
      <c r="B21" s="150" t="s">
        <v>140</v>
      </c>
      <c r="C21" s="134"/>
      <c r="D21" s="137"/>
      <c r="E21" s="137"/>
      <c r="F21" s="137"/>
      <c r="G21" s="137"/>
      <c r="H21" s="137"/>
      <c r="I21" s="131"/>
    </row>
    <row r="22" spans="2:9">
      <c r="B22" s="108"/>
      <c r="C22" s="134" t="s">
        <v>214</v>
      </c>
      <c r="D22" s="137"/>
      <c r="E22" s="137"/>
      <c r="F22" s="137"/>
      <c r="G22" s="137">
        <v>128.9</v>
      </c>
      <c r="H22" s="151">
        <f>G22*2</f>
        <v>257.8</v>
      </c>
      <c r="I22" s="131" t="s">
        <v>163</v>
      </c>
    </row>
    <row r="23" spans="2:9">
      <c r="B23" s="108"/>
      <c r="C23" s="134" t="s">
        <v>215</v>
      </c>
      <c r="D23" s="137"/>
      <c r="E23" s="137"/>
      <c r="F23" s="137"/>
      <c r="G23" s="137">
        <v>267.7</v>
      </c>
      <c r="H23" s="151">
        <f>G23*2</f>
        <v>535.4</v>
      </c>
      <c r="I23" s="131" t="s">
        <v>163</v>
      </c>
    </row>
    <row r="24" spans="2:9">
      <c r="B24" s="108"/>
      <c r="C24" s="134" t="s">
        <v>157</v>
      </c>
      <c r="D24" s="137"/>
      <c r="E24" s="137"/>
      <c r="F24" s="137">
        <v>5.72</v>
      </c>
      <c r="G24" s="137"/>
      <c r="H24" s="151">
        <f>F24*2</f>
        <v>11.44</v>
      </c>
      <c r="I24" s="131" t="s">
        <v>71</v>
      </c>
    </row>
    <row r="25" spans="2:9">
      <c r="B25" s="108"/>
      <c r="C25" s="134" t="s">
        <v>206</v>
      </c>
      <c r="D25" s="137"/>
      <c r="E25" s="137">
        <v>101.85</v>
      </c>
      <c r="F25" s="137"/>
      <c r="G25" s="137"/>
      <c r="H25" s="151">
        <f>E25*2</f>
        <v>203.7</v>
      </c>
      <c r="I25" s="131" t="s">
        <v>72</v>
      </c>
    </row>
    <row r="26" spans="2:9">
      <c r="B26" s="136" t="s">
        <v>213</v>
      </c>
      <c r="C26" s="108"/>
      <c r="D26" s="137"/>
      <c r="E26" s="137"/>
      <c r="F26" s="137"/>
      <c r="G26" s="137"/>
      <c r="H26" s="137"/>
      <c r="I26" s="131"/>
    </row>
    <row r="27" spans="2:9">
      <c r="B27" s="108"/>
      <c r="C27" s="134" t="s">
        <v>214</v>
      </c>
      <c r="D27" s="137"/>
      <c r="E27" s="137"/>
      <c r="F27" s="137"/>
      <c r="G27" s="152">
        <v>204.6</v>
      </c>
      <c r="H27" s="143">
        <f>G27*2</f>
        <v>409.2</v>
      </c>
      <c r="I27" s="140" t="s">
        <v>163</v>
      </c>
    </row>
    <row r="28" spans="2:9">
      <c r="B28" s="108"/>
      <c r="C28" s="134" t="s">
        <v>215</v>
      </c>
      <c r="D28" s="137"/>
      <c r="E28" s="137"/>
      <c r="F28" s="153"/>
      <c r="G28" s="137">
        <v>126.1</v>
      </c>
      <c r="H28" s="143">
        <f>G28*2</f>
        <v>252.2</v>
      </c>
      <c r="I28" s="140" t="s">
        <v>163</v>
      </c>
    </row>
    <row r="29" spans="2:9">
      <c r="B29" s="108"/>
      <c r="C29" s="134" t="s">
        <v>157</v>
      </c>
      <c r="D29" s="137"/>
      <c r="E29" s="137"/>
      <c r="F29" s="153">
        <v>3.11</v>
      </c>
      <c r="G29" s="137"/>
      <c r="H29" s="139">
        <f>F29*2</f>
        <v>6.22</v>
      </c>
      <c r="I29" s="131" t="s">
        <v>71</v>
      </c>
    </row>
    <row r="30" spans="2:9">
      <c r="B30" s="108"/>
      <c r="C30" s="134" t="s">
        <v>206</v>
      </c>
      <c r="D30" s="137"/>
      <c r="E30" s="137">
        <v>60</v>
      </c>
      <c r="F30" s="153"/>
      <c r="G30" s="137"/>
      <c r="H30" s="139">
        <f>E30*2</f>
        <v>120</v>
      </c>
      <c r="I30" s="131" t="s">
        <v>72</v>
      </c>
    </row>
    <row r="31" spans="2:9">
      <c r="B31" s="155" t="s">
        <v>218</v>
      </c>
      <c r="C31" s="108"/>
      <c r="D31" s="108"/>
      <c r="E31" s="108"/>
      <c r="F31" s="108"/>
      <c r="G31" s="108"/>
      <c r="H31" s="120"/>
      <c r="I31" s="108"/>
    </row>
    <row r="32" spans="2:9">
      <c r="B32" s="108"/>
      <c r="C32" s="108"/>
      <c r="D32" s="108"/>
      <c r="E32" s="108"/>
      <c r="F32" s="108"/>
      <c r="G32" s="108"/>
      <c r="H32" s="154">
        <f>19.48*2</f>
        <v>38.96</v>
      </c>
      <c r="I32" s="131" t="s">
        <v>72</v>
      </c>
    </row>
    <row r="33" spans="2:15">
      <c r="B33" s="4"/>
      <c r="C33" s="4"/>
      <c r="D33" s="4"/>
      <c r="E33" s="4"/>
      <c r="F33" s="4"/>
      <c r="G33" s="4"/>
      <c r="H33" s="154">
        <f>6.68*2</f>
        <v>13.36</v>
      </c>
      <c r="I33" s="309" t="s">
        <v>71</v>
      </c>
    </row>
    <row r="35" spans="2:15">
      <c r="B35" s="737" t="s">
        <v>370</v>
      </c>
      <c r="C35" s="737"/>
      <c r="D35" s="737"/>
      <c r="E35" s="737"/>
      <c r="F35" s="737"/>
      <c r="G35" s="737"/>
      <c r="H35" s="737"/>
      <c r="I35" s="737"/>
      <c r="K35" s="399"/>
      <c r="L35" s="399"/>
      <c r="M35" s="399"/>
      <c r="N35" s="399"/>
      <c r="O35" s="399"/>
    </row>
    <row r="36" spans="2:15">
      <c r="B36" s="135"/>
      <c r="C36" s="135"/>
      <c r="D36" s="135">
        <v>4.2</v>
      </c>
      <c r="E36" s="135">
        <v>1.8</v>
      </c>
      <c r="F36" s="136">
        <v>1</v>
      </c>
      <c r="G36" s="136" t="s">
        <v>163</v>
      </c>
      <c r="H36" s="136" t="s">
        <v>107</v>
      </c>
      <c r="I36" s="136" t="s">
        <v>109</v>
      </c>
      <c r="K36" s="399"/>
      <c r="L36" s="399"/>
      <c r="M36" s="399"/>
      <c r="N36" s="399"/>
      <c r="O36" s="399"/>
    </row>
    <row r="37" spans="2:15">
      <c r="B37" s="145" t="s">
        <v>371</v>
      </c>
      <c r="C37" s="134" t="s">
        <v>214</v>
      </c>
      <c r="D37" s="137"/>
      <c r="E37" s="137">
        <f>(1.8/0.2)*8</f>
        <v>72</v>
      </c>
      <c r="F37" s="137">
        <f>(1/0.2)*6</f>
        <v>30</v>
      </c>
      <c r="G37" s="142">
        <f>(SUM(D37:F37)/12)*1.85</f>
        <v>15.73</v>
      </c>
      <c r="H37" s="144">
        <f>G37+3.25</f>
        <v>18.98</v>
      </c>
      <c r="I37" s="413" t="s">
        <v>163</v>
      </c>
      <c r="J37" s="424"/>
      <c r="K37" s="399"/>
      <c r="L37" s="399"/>
      <c r="M37" s="399"/>
      <c r="N37" s="399"/>
      <c r="O37" s="399"/>
    </row>
    <row r="38" spans="2:15">
      <c r="B38" s="134"/>
      <c r="C38" s="134" t="s">
        <v>215</v>
      </c>
      <c r="D38" s="137"/>
      <c r="E38" s="137">
        <f>(1.8*4)*8</f>
        <v>57.6</v>
      </c>
      <c r="F38" s="137">
        <f>(1*4)*6</f>
        <v>24</v>
      </c>
      <c r="G38" s="142">
        <f>(SUM(D38:F38)/12)*1.85</f>
        <v>12.58</v>
      </c>
      <c r="H38" s="144">
        <f>G38+11.24</f>
        <v>23.82</v>
      </c>
      <c r="I38" s="413" t="s">
        <v>163</v>
      </c>
      <c r="K38" s="399"/>
      <c r="L38" s="399"/>
      <c r="M38" s="399"/>
      <c r="N38" s="399"/>
      <c r="O38" s="399"/>
    </row>
    <row r="39" spans="2:15">
      <c r="B39" s="134"/>
      <c r="C39" s="134" t="s">
        <v>157</v>
      </c>
      <c r="D39" s="137"/>
      <c r="E39" s="137">
        <f>((1.8*0.14)*0.14)*8</f>
        <v>0.28000000000000003</v>
      </c>
      <c r="F39" s="137">
        <f>((1*0.14)*0.14)*6</f>
        <v>0.12</v>
      </c>
      <c r="G39" s="142"/>
      <c r="H39" s="144">
        <f>SUM(D39:F39)+0.082</f>
        <v>0.48</v>
      </c>
      <c r="I39" s="413" t="s">
        <v>71</v>
      </c>
      <c r="K39" s="399"/>
      <c r="L39" s="399"/>
      <c r="M39" s="399"/>
      <c r="N39" s="399"/>
      <c r="O39" s="399"/>
    </row>
    <row r="40" spans="2:15">
      <c r="B40" s="134"/>
      <c r="C40" s="134" t="s">
        <v>210</v>
      </c>
      <c r="D40" s="137"/>
      <c r="E40" s="137">
        <f>((0.14*4)*1.8)*8</f>
        <v>8.06</v>
      </c>
      <c r="F40" s="137">
        <f>((0.14*4)*1)*6</f>
        <v>3.36</v>
      </c>
      <c r="G40" s="142"/>
      <c r="H40" s="144">
        <f>SUM(D40:F40)+2.53</f>
        <v>13.95</v>
      </c>
      <c r="I40" s="413" t="s">
        <v>72</v>
      </c>
      <c r="K40" s="399"/>
      <c r="L40" s="399"/>
      <c r="M40" s="399"/>
      <c r="N40" s="399"/>
      <c r="O40" s="399"/>
    </row>
    <row r="41" spans="2:15">
      <c r="B41" s="134"/>
      <c r="C41" s="134"/>
      <c r="D41" s="137"/>
      <c r="E41" s="137"/>
      <c r="F41" s="142"/>
      <c r="G41" s="142"/>
      <c r="H41" s="137"/>
      <c r="I41" s="413"/>
      <c r="K41" s="399"/>
      <c r="L41" s="399"/>
      <c r="M41" s="399"/>
      <c r="N41" s="399"/>
      <c r="O41" s="399"/>
    </row>
    <row r="42" spans="2:15">
      <c r="B42" s="150" t="s">
        <v>140</v>
      </c>
      <c r="C42" s="134"/>
      <c r="D42" s="137"/>
      <c r="E42" s="137"/>
      <c r="F42" s="137"/>
      <c r="G42" s="137"/>
      <c r="H42" s="137"/>
      <c r="I42" s="413"/>
      <c r="K42" s="399"/>
      <c r="L42" s="399"/>
      <c r="M42" s="399"/>
      <c r="N42" s="399"/>
      <c r="O42" s="399"/>
    </row>
    <row r="43" spans="2:15">
      <c r="B43" s="308"/>
      <c r="C43" s="134" t="s">
        <v>214</v>
      </c>
      <c r="D43" s="137">
        <f>((4.2/0.2)*6)</f>
        <v>126</v>
      </c>
      <c r="E43" s="137"/>
      <c r="F43" s="137">
        <f>(1/0.2)*12</f>
        <v>60</v>
      </c>
      <c r="G43" s="142">
        <f>(SUM(D43:F43)/12)*1.85</f>
        <v>28.68</v>
      </c>
      <c r="H43" s="144">
        <f>G43*1.85</f>
        <v>53.06</v>
      </c>
      <c r="I43" s="413" t="s">
        <v>163</v>
      </c>
      <c r="K43" s="399"/>
      <c r="L43" s="399"/>
      <c r="M43" s="399"/>
      <c r="N43" s="399"/>
      <c r="O43" s="399"/>
    </row>
    <row r="44" spans="2:15">
      <c r="B44" s="308"/>
      <c r="C44" s="134" t="s">
        <v>215</v>
      </c>
      <c r="D44" s="137">
        <f>((4.2*4)*6)</f>
        <v>100.8</v>
      </c>
      <c r="E44" s="137"/>
      <c r="F44" s="137">
        <f>(1*4)*12</f>
        <v>48</v>
      </c>
      <c r="G44" s="142">
        <f>(SUM(D44:F44)/12)*1.85</f>
        <v>22.94</v>
      </c>
      <c r="H44" s="144">
        <f>G44</f>
        <v>22.94</v>
      </c>
      <c r="I44" s="413" t="s">
        <v>163</v>
      </c>
      <c r="K44" s="399"/>
      <c r="L44" s="399"/>
      <c r="M44" s="399"/>
      <c r="N44" s="399"/>
      <c r="O44" s="399"/>
    </row>
    <row r="45" spans="2:15">
      <c r="B45" s="308"/>
      <c r="C45" s="134" t="s">
        <v>157</v>
      </c>
      <c r="D45" s="137">
        <f>((4.2*0.14)*0.14)*6</f>
        <v>0.49</v>
      </c>
      <c r="E45" s="137"/>
      <c r="F45" s="137">
        <f>((0.14*0.14)*1)*12</f>
        <v>0.24</v>
      </c>
      <c r="G45" s="137"/>
      <c r="H45" s="144">
        <f>SUM(D45:F45)</f>
        <v>0.73</v>
      </c>
      <c r="I45" s="413" t="s">
        <v>71</v>
      </c>
      <c r="K45" s="399"/>
      <c r="L45" s="399"/>
      <c r="M45" s="399"/>
      <c r="N45" s="399"/>
      <c r="O45" s="399"/>
    </row>
    <row r="46" spans="2:15">
      <c r="B46" s="308"/>
      <c r="C46" s="134" t="s">
        <v>206</v>
      </c>
      <c r="D46" s="137">
        <f>((0.14*4)*4.2)*6</f>
        <v>14.11</v>
      </c>
      <c r="E46" s="137"/>
      <c r="F46" s="137">
        <f>((0.14*4)*1)*12</f>
        <v>6.72</v>
      </c>
      <c r="G46" s="137"/>
      <c r="H46" s="144">
        <f>SUM(D46:F46)</f>
        <v>20.83</v>
      </c>
      <c r="I46" s="413" t="s">
        <v>72</v>
      </c>
      <c r="K46" s="399"/>
      <c r="L46" s="399"/>
      <c r="M46" s="399"/>
      <c r="N46" s="399"/>
      <c r="O46" s="399"/>
    </row>
    <row r="47" spans="2:15">
      <c r="B47" s="425" t="s">
        <v>372</v>
      </c>
      <c r="C47" s="308"/>
      <c r="D47" s="308"/>
      <c r="E47" s="308"/>
      <c r="F47" s="308"/>
      <c r="G47" s="308"/>
      <c r="H47" s="426">
        <v>17.46</v>
      </c>
      <c r="I47" s="121" t="s">
        <v>72</v>
      </c>
    </row>
  </sheetData>
  <mergeCells count="3">
    <mergeCell ref="B4:I4"/>
    <mergeCell ref="B35:I35"/>
    <mergeCell ref="B2:I2"/>
  </mergeCells>
  <pageMargins left="0.511811024" right="0.511811024" top="0.78740157499999996" bottom="0.78740157499999996" header="0.31496062000000002" footer="0.31496062000000002"/>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
  <sheetViews>
    <sheetView workbookViewId="0">
      <selection activeCell="L10" sqref="L10"/>
    </sheetView>
  </sheetViews>
  <sheetFormatPr defaultRowHeight="15"/>
  <cols>
    <col min="1" max="1" width="26.140625" customWidth="1"/>
    <col min="2" max="2" width="26.140625" style="302" customWidth="1"/>
    <col min="3" max="3" width="17.42578125" customWidth="1"/>
    <col min="4" max="4" width="20.42578125" customWidth="1"/>
    <col min="5" max="5" width="21.85546875" customWidth="1"/>
    <col min="6" max="6" width="16.85546875" customWidth="1"/>
    <col min="7" max="7" width="15.140625" customWidth="1"/>
    <col min="8" max="8" width="17.5703125" customWidth="1"/>
    <col min="9" max="9" width="15" customWidth="1"/>
    <col min="10" max="10" width="15.140625" customWidth="1"/>
    <col min="11" max="11" width="16.85546875" customWidth="1"/>
  </cols>
  <sheetData>
    <row r="3" spans="1:11" ht="16.5" customHeight="1">
      <c r="A3" s="742" t="s">
        <v>414</v>
      </c>
      <c r="B3" s="742" t="s">
        <v>453</v>
      </c>
      <c r="C3" s="741" t="s">
        <v>464</v>
      </c>
      <c r="D3" s="741"/>
      <c r="E3" s="453" t="s">
        <v>465</v>
      </c>
      <c r="F3" s="454" t="s">
        <v>466</v>
      </c>
      <c r="G3" s="454" t="s">
        <v>467</v>
      </c>
      <c r="H3" s="455">
        <v>44306</v>
      </c>
      <c r="I3" s="456" t="s">
        <v>139</v>
      </c>
      <c r="J3" s="457">
        <v>19.36</v>
      </c>
      <c r="K3" s="738">
        <f>MEDIAN(J3:J5)</f>
        <v>15.68</v>
      </c>
    </row>
    <row r="4" spans="1:11" ht="16.5" customHeight="1">
      <c r="A4" s="742"/>
      <c r="B4" s="742"/>
      <c r="C4" s="741" t="s">
        <v>454</v>
      </c>
      <c r="D4" s="741"/>
      <c r="E4" s="453" t="s">
        <v>455</v>
      </c>
      <c r="F4" s="454" t="s">
        <v>456</v>
      </c>
      <c r="G4" s="458" t="s">
        <v>457</v>
      </c>
      <c r="H4" s="455">
        <v>44306</v>
      </c>
      <c r="I4" s="456" t="s">
        <v>139</v>
      </c>
      <c r="J4" s="457">
        <v>12</v>
      </c>
      <c r="K4" s="739"/>
    </row>
    <row r="5" spans="1:11" ht="18" customHeight="1">
      <c r="A5" s="480"/>
      <c r="B5" s="480"/>
      <c r="C5" s="740"/>
      <c r="D5" s="740"/>
      <c r="E5" s="473"/>
      <c r="F5" s="474"/>
      <c r="G5" s="475"/>
      <c r="H5" s="476"/>
      <c r="I5" s="477"/>
      <c r="J5" s="478"/>
      <c r="K5" s="479"/>
    </row>
  </sheetData>
  <mergeCells count="6">
    <mergeCell ref="K3:K4"/>
    <mergeCell ref="C5:D5"/>
    <mergeCell ref="C4:D4"/>
    <mergeCell ref="C3:D3"/>
    <mergeCell ref="A3:A4"/>
    <mergeCell ref="B3:B4"/>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Layout" topLeftCell="A25" zoomScaleSheetLayoutView="100" workbookViewId="0">
      <selection activeCell="I31" sqref="I31"/>
    </sheetView>
  </sheetViews>
  <sheetFormatPr defaultRowHeight="15.75"/>
  <cols>
    <col min="1" max="1" width="11.28515625" style="21" customWidth="1"/>
    <col min="2" max="2" width="22.28515625" style="21" bestFit="1" customWidth="1"/>
    <col min="3" max="3" width="7.5703125" style="21" customWidth="1"/>
    <col min="4" max="4" width="4.85546875" style="21" customWidth="1"/>
    <col min="5" max="5" width="7.140625" style="21" customWidth="1"/>
    <col min="6" max="6" width="7.5703125" style="21" customWidth="1"/>
    <col min="7" max="7" width="11.5703125" style="21" customWidth="1"/>
    <col min="8" max="8" width="9.28515625" style="21" customWidth="1"/>
    <col min="9" max="9" width="9.140625" style="21" customWidth="1"/>
    <col min="10" max="10" width="12.140625" style="21" customWidth="1"/>
    <col min="11" max="11" width="6.7109375" style="21" customWidth="1"/>
    <col min="12" max="13" width="9.140625" style="21"/>
    <col min="14" max="15" width="18.5703125" style="21" customWidth="1"/>
    <col min="16" max="16384" width="9.140625" style="21"/>
  </cols>
  <sheetData>
    <row r="1" spans="1:10" ht="15" customHeight="1">
      <c r="A1" s="724" t="str">
        <f>'BDI - Serviços'!A1:J1</f>
        <v>Ampliação Do Abrigo De Cães e Gatos</v>
      </c>
      <c r="B1" s="724"/>
      <c r="C1" s="724"/>
      <c r="D1" s="724"/>
      <c r="E1" s="724"/>
      <c r="F1" s="724"/>
      <c r="G1" s="724"/>
      <c r="H1" s="724"/>
      <c r="I1" s="724"/>
      <c r="J1" s="724"/>
    </row>
    <row r="2" spans="1:10" ht="21" customHeight="1">
      <c r="A2" s="77" t="str">
        <f>ORÇAMENTO!A3</f>
        <v>Proprietário:  Municipio de Sorriso</v>
      </c>
      <c r="B2" s="77"/>
      <c r="C2" s="77"/>
      <c r="D2" s="77"/>
      <c r="E2" s="77" t="s">
        <v>7</v>
      </c>
      <c r="F2" s="77"/>
      <c r="G2" s="78" t="e">
        <f>'BDI - Serviços'!G2</f>
        <v>#REF!</v>
      </c>
      <c r="H2" s="77" t="s">
        <v>9</v>
      </c>
      <c r="I2" s="66">
        <f>ORÇAMENTO!J3</f>
        <v>44287</v>
      </c>
      <c r="J2" s="77"/>
    </row>
    <row r="3" spans="1:10" ht="21" customHeight="1">
      <c r="A3" s="60">
        <f>ORÇAMENTO!B4</f>
        <v>0</v>
      </c>
      <c r="B3" s="71"/>
      <c r="C3" s="73"/>
      <c r="D3" s="73"/>
      <c r="E3" s="60"/>
      <c r="F3" s="60" t="s">
        <v>8</v>
      </c>
      <c r="G3" s="79" t="e">
        <f>'BDI - Serviços'!G3</f>
        <v>#REF!</v>
      </c>
      <c r="H3" s="76" t="s">
        <v>10</v>
      </c>
      <c r="I3" s="80">
        <f>'BDI - Serviços'!I3</f>
        <v>0.24940000000000001</v>
      </c>
      <c r="J3" s="73"/>
    </row>
    <row r="4" spans="1:10" ht="30.75" customHeight="1">
      <c r="A4" s="60" t="str">
        <f>ORÇAMENTO!A5</f>
        <v>Local: BR 163, KM 772 - Sorriso Direção Sinop-MT   Sorriso- MT</v>
      </c>
      <c r="B4" s="743">
        <f>ORÇAMENTO!B5</f>
        <v>0</v>
      </c>
      <c r="C4" s="743"/>
      <c r="D4" s="743"/>
      <c r="E4" s="743"/>
      <c r="F4" s="743"/>
      <c r="G4" s="743"/>
      <c r="H4" s="76" t="s">
        <v>11</v>
      </c>
      <c r="I4" s="744">
        <f>ORÇAMENTO!J6</f>
        <v>0</v>
      </c>
      <c r="J4" s="744"/>
    </row>
    <row r="5" spans="1:10" ht="28.5" customHeight="1">
      <c r="A5" s="60" t="str">
        <f>ORÇAMENTO!A6</f>
        <v xml:space="preserve">Área ampliação: </v>
      </c>
      <c r="B5" s="71">
        <f>ORÇAMENTO!B6</f>
        <v>380.52</v>
      </c>
      <c r="C5" s="73"/>
      <c r="D5" s="743" t="str">
        <f>ORÇAMENTO!E7</f>
        <v>Arredondamentos: Opções → Avançado → Fórmulas → "Definir Precisão Conforme Exibido"</v>
      </c>
      <c r="E5" s="743"/>
      <c r="F5" s="743"/>
      <c r="G5" s="743"/>
      <c r="H5" s="743"/>
      <c r="I5" s="743"/>
      <c r="J5" s="743"/>
    </row>
    <row r="6" spans="1:10" ht="21" customHeight="1">
      <c r="A6" s="60" t="str">
        <f>ORÇAMENTO!A7</f>
        <v>Responsável Técnico:  Jessica Tauane Nogueira de Araujo CREA MT 49704</v>
      </c>
      <c r="B6" s="71"/>
      <c r="C6" s="73"/>
      <c r="D6" s="73"/>
      <c r="E6" s="60"/>
      <c r="F6" s="60"/>
      <c r="G6" s="75"/>
      <c r="H6" s="76"/>
      <c r="I6" s="73"/>
      <c r="J6" s="73"/>
    </row>
    <row r="7" spans="1:10" ht="21" customHeight="1">
      <c r="A7" s="43"/>
      <c r="B7" s="8"/>
      <c r="C7" s="11"/>
      <c r="D7" s="11"/>
      <c r="E7" s="52"/>
      <c r="F7" s="11"/>
      <c r="G7" s="25"/>
      <c r="H7" s="43"/>
      <c r="I7" s="11"/>
      <c r="J7" s="11"/>
    </row>
    <row r="8" spans="1:10">
      <c r="A8" s="724" t="s">
        <v>74</v>
      </c>
      <c r="B8" s="724"/>
      <c r="C8" s="724"/>
      <c r="D8" s="724"/>
      <c r="E8" s="724"/>
      <c r="F8" s="724"/>
      <c r="G8" s="724"/>
      <c r="H8" s="724"/>
      <c r="I8" s="724"/>
      <c r="J8" s="724"/>
    </row>
    <row r="9" spans="1:10">
      <c r="A9" s="26" t="s">
        <v>21</v>
      </c>
      <c r="B9" s="762" t="s">
        <v>76</v>
      </c>
      <c r="C9" s="762"/>
      <c r="D9" s="762"/>
      <c r="E9" s="762"/>
      <c r="F9" s="762"/>
      <c r="G9" s="762"/>
      <c r="H9" s="762"/>
      <c r="I9" s="760">
        <f>SUM(I10:I14)</f>
        <v>4.3900000000000002E-2</v>
      </c>
      <c r="J9" s="760"/>
    </row>
    <row r="10" spans="1:10">
      <c r="A10" s="39" t="s">
        <v>23</v>
      </c>
      <c r="B10" s="761" t="s">
        <v>77</v>
      </c>
      <c r="C10" s="761"/>
      <c r="D10" s="761"/>
      <c r="E10" s="761"/>
      <c r="F10" s="756"/>
      <c r="G10" s="756"/>
      <c r="H10" s="756"/>
      <c r="I10" s="755">
        <v>2.0500000000000001E-2</v>
      </c>
      <c r="J10" s="755"/>
    </row>
    <row r="11" spans="1:10">
      <c r="A11" s="39" t="s">
        <v>26</v>
      </c>
      <c r="B11" s="761" t="s">
        <v>78</v>
      </c>
      <c r="C11" s="761"/>
      <c r="D11" s="761"/>
      <c r="E11" s="761"/>
      <c r="F11" s="756"/>
      <c r="G11" s="756"/>
      <c r="H11" s="756"/>
      <c r="I11" s="755">
        <v>2.2000000000000001E-3</v>
      </c>
      <c r="J11" s="755"/>
    </row>
    <row r="12" spans="1:10">
      <c r="A12" s="39" t="s">
        <v>29</v>
      </c>
      <c r="B12" s="761" t="s">
        <v>33</v>
      </c>
      <c r="C12" s="761"/>
      <c r="D12" s="761"/>
      <c r="E12" s="761"/>
      <c r="F12" s="756"/>
      <c r="G12" s="756"/>
      <c r="H12" s="756"/>
      <c r="I12" s="755">
        <v>1.2E-2</v>
      </c>
      <c r="J12" s="755"/>
    </row>
    <row r="13" spans="1:10">
      <c r="A13" s="39" t="s">
        <v>32</v>
      </c>
      <c r="B13" s="752" t="s">
        <v>79</v>
      </c>
      <c r="C13" s="753"/>
      <c r="D13" s="753"/>
      <c r="E13" s="754"/>
      <c r="F13" s="765"/>
      <c r="G13" s="766"/>
      <c r="H13" s="767"/>
      <c r="I13" s="763">
        <v>4.1999999999999997E-3</v>
      </c>
      <c r="J13" s="764"/>
    </row>
    <row r="14" spans="1:10">
      <c r="A14" s="39" t="s">
        <v>47</v>
      </c>
      <c r="B14" s="761" t="s">
        <v>80</v>
      </c>
      <c r="C14" s="761"/>
      <c r="D14" s="761"/>
      <c r="E14" s="761"/>
      <c r="F14" s="756"/>
      <c r="G14" s="756"/>
      <c r="H14" s="756"/>
      <c r="I14" s="755">
        <v>5.0000000000000001E-3</v>
      </c>
      <c r="J14" s="755"/>
    </row>
    <row r="15" spans="1:10">
      <c r="A15" s="39"/>
      <c r="B15" s="756"/>
      <c r="C15" s="756"/>
      <c r="D15" s="756"/>
      <c r="E15" s="756"/>
      <c r="F15" s="756"/>
      <c r="G15" s="756"/>
      <c r="H15" s="756"/>
      <c r="I15" s="755"/>
      <c r="J15" s="755"/>
    </row>
    <row r="16" spans="1:10">
      <c r="A16" s="26" t="s">
        <v>35</v>
      </c>
      <c r="B16" s="757" t="s">
        <v>36</v>
      </c>
      <c r="C16" s="758"/>
      <c r="D16" s="758"/>
      <c r="E16" s="758"/>
      <c r="F16" s="758"/>
      <c r="G16" s="758"/>
      <c r="H16" s="759"/>
      <c r="I16" s="760">
        <f>SUM(I17:I19)</f>
        <v>7.1499999999999994E-2</v>
      </c>
      <c r="J16" s="760"/>
    </row>
    <row r="17" spans="1:14">
      <c r="A17" s="39" t="s">
        <v>37</v>
      </c>
      <c r="B17" s="761" t="s">
        <v>38</v>
      </c>
      <c r="C17" s="761"/>
      <c r="D17" s="761"/>
      <c r="E17" s="761"/>
      <c r="F17" s="761"/>
      <c r="G17" s="761"/>
      <c r="H17" s="761"/>
      <c r="I17" s="755">
        <v>6.4999999999999997E-3</v>
      </c>
      <c r="J17" s="755"/>
    </row>
    <row r="18" spans="1:14">
      <c r="A18" s="39" t="s">
        <v>39</v>
      </c>
      <c r="B18" s="761" t="s">
        <v>40</v>
      </c>
      <c r="C18" s="761"/>
      <c r="D18" s="761"/>
      <c r="E18" s="761"/>
      <c r="F18" s="761"/>
      <c r="G18" s="761"/>
      <c r="H18" s="761"/>
      <c r="I18" s="755">
        <v>0.03</v>
      </c>
      <c r="J18" s="755"/>
    </row>
    <row r="19" spans="1:14">
      <c r="A19" s="39" t="s">
        <v>41</v>
      </c>
      <c r="B19" s="761" t="s">
        <v>42</v>
      </c>
      <c r="C19" s="761"/>
      <c r="D19" s="761"/>
      <c r="E19" s="761"/>
      <c r="F19" s="761"/>
      <c r="G19" s="761"/>
      <c r="H19" s="761"/>
      <c r="I19" s="755">
        <v>3.5000000000000003E-2</v>
      </c>
      <c r="J19" s="755"/>
    </row>
    <row r="20" spans="1:14">
      <c r="A20" s="39"/>
      <c r="B20" s="756"/>
      <c r="C20" s="756"/>
      <c r="D20" s="756"/>
      <c r="E20" s="756"/>
      <c r="F20" s="756"/>
      <c r="G20" s="756"/>
      <c r="H20" s="756"/>
      <c r="I20" s="756"/>
      <c r="J20" s="756"/>
    </row>
    <row r="21" spans="1:14">
      <c r="A21" s="26" t="s">
        <v>43</v>
      </c>
      <c r="B21" s="757" t="s">
        <v>44</v>
      </c>
      <c r="C21" s="758"/>
      <c r="D21" s="758"/>
      <c r="E21" s="758"/>
      <c r="F21" s="758"/>
      <c r="G21" s="758"/>
      <c r="H21" s="759"/>
      <c r="I21" s="760">
        <f>I22</f>
        <v>3.8300000000000001E-2</v>
      </c>
      <c r="J21" s="760"/>
    </row>
    <row r="22" spans="1:14">
      <c r="A22" s="39" t="s">
        <v>45</v>
      </c>
      <c r="B22" s="752" t="s">
        <v>81</v>
      </c>
      <c r="C22" s="753"/>
      <c r="D22" s="753"/>
      <c r="E22" s="753"/>
      <c r="F22" s="753"/>
      <c r="G22" s="753"/>
      <c r="H22" s="754"/>
      <c r="I22" s="755">
        <v>3.8300000000000001E-2</v>
      </c>
      <c r="J22" s="755"/>
    </row>
    <row r="23" spans="1:14">
      <c r="A23" s="27"/>
      <c r="B23" s="746"/>
      <c r="C23" s="747"/>
      <c r="D23" s="747"/>
      <c r="E23" s="747"/>
      <c r="F23" s="747"/>
      <c r="G23" s="747"/>
      <c r="H23" s="748"/>
      <c r="I23" s="746"/>
      <c r="J23" s="748"/>
    </row>
    <row r="24" spans="1:14">
      <c r="A24" s="54"/>
      <c r="B24" s="749" t="s">
        <v>82</v>
      </c>
      <c r="C24" s="749"/>
      <c r="D24" s="749"/>
      <c r="E24" s="749"/>
      <c r="F24" s="749"/>
      <c r="G24" s="749"/>
      <c r="H24" s="749"/>
      <c r="I24" s="750">
        <f>((1-I19+I9+I21)/(1-I16))-1</f>
        <v>0.1278</v>
      </c>
      <c r="J24" s="751"/>
      <c r="N24" s="28"/>
    </row>
    <row r="25" spans="1:14">
      <c r="A25" s="11"/>
      <c r="B25" s="11"/>
      <c r="C25" s="11"/>
      <c r="D25" s="11"/>
      <c r="E25" s="11"/>
      <c r="F25" s="11"/>
      <c r="G25" s="11"/>
      <c r="H25" s="11"/>
      <c r="I25" s="11"/>
      <c r="J25" s="11"/>
    </row>
    <row r="26" spans="1:14">
      <c r="A26" s="11"/>
      <c r="B26" s="11"/>
      <c r="C26" s="11"/>
      <c r="D26" s="11"/>
      <c r="E26" s="11"/>
      <c r="F26" s="11"/>
      <c r="G26" s="11"/>
      <c r="H26" s="11"/>
      <c r="I26" s="11"/>
      <c r="J26" s="11"/>
      <c r="N26" s="28"/>
    </row>
    <row r="27" spans="1:14" ht="50.25" customHeight="1">
      <c r="A27" s="745" t="s">
        <v>60</v>
      </c>
      <c r="B27" s="745"/>
      <c r="C27" s="745"/>
      <c r="D27" s="745"/>
      <c r="E27" s="745"/>
      <c r="F27" s="745"/>
      <c r="G27" s="745"/>
      <c r="H27" s="745"/>
      <c r="I27" s="745"/>
      <c r="J27" s="745"/>
    </row>
    <row r="28" spans="1:14">
      <c r="A28" s="30"/>
      <c r="B28" s="30"/>
      <c r="C28" s="30"/>
      <c r="D28" s="30"/>
      <c r="E28" s="11"/>
      <c r="F28" s="11"/>
      <c r="G28" s="11"/>
      <c r="H28" s="11"/>
      <c r="I28" s="11"/>
      <c r="J28" s="11"/>
    </row>
    <row r="29" spans="1:14" ht="16.5">
      <c r="A29" s="30"/>
      <c r="B29" s="11"/>
      <c r="C29" s="4"/>
      <c r="D29" s="30"/>
      <c r="E29" s="4"/>
      <c r="F29" s="11"/>
      <c r="G29" s="11"/>
      <c r="H29" s="11"/>
      <c r="I29" s="11"/>
      <c r="J29" s="11"/>
    </row>
    <row r="30" spans="1:14">
      <c r="A30" s="30"/>
      <c r="B30" s="30"/>
      <c r="C30" s="30"/>
      <c r="D30" s="30"/>
      <c r="E30" s="11"/>
      <c r="F30" s="11"/>
      <c r="G30" s="11"/>
      <c r="H30" s="11"/>
      <c r="I30" s="11"/>
      <c r="J30" s="11"/>
    </row>
    <row r="31" spans="1:14">
      <c r="A31" s="30"/>
      <c r="B31" s="30"/>
      <c r="C31" s="30"/>
      <c r="D31" s="30"/>
      <c r="E31" s="11"/>
      <c r="F31" s="11"/>
      <c r="G31" s="11"/>
      <c r="H31" s="11"/>
      <c r="I31" s="11"/>
      <c r="J31" s="11"/>
    </row>
    <row r="32" spans="1:14">
      <c r="A32" s="74"/>
      <c r="B32" s="30"/>
      <c r="C32" s="30"/>
      <c r="D32" s="30"/>
      <c r="E32" s="11"/>
      <c r="F32" s="11"/>
      <c r="G32" s="11"/>
      <c r="H32" s="11"/>
      <c r="I32" s="11"/>
      <c r="J32" s="11"/>
    </row>
    <row r="33" spans="1:10">
      <c r="A33" s="31"/>
      <c r="B33" s="30"/>
      <c r="C33" s="30"/>
      <c r="D33" s="30"/>
      <c r="E33" s="11"/>
      <c r="F33" s="11"/>
      <c r="G33" s="11"/>
      <c r="H33" s="11"/>
      <c r="I33" s="11"/>
      <c r="J33" s="23"/>
    </row>
    <row r="34" spans="1:10">
      <c r="A34" s="31"/>
      <c r="B34" s="30"/>
      <c r="C34" s="30"/>
      <c r="D34" s="30"/>
      <c r="E34" s="11"/>
      <c r="F34" s="11"/>
      <c r="G34" s="11"/>
      <c r="H34" s="11"/>
      <c r="I34" s="11"/>
      <c r="J34" s="23"/>
    </row>
    <row r="35" spans="1:10">
      <c r="A35" s="31"/>
      <c r="B35" s="30"/>
      <c r="C35" s="30"/>
      <c r="D35" s="30"/>
      <c r="E35" s="11"/>
      <c r="F35" s="11"/>
      <c r="G35" s="11"/>
      <c r="H35" s="11"/>
      <c r="I35" s="11"/>
      <c r="J35" s="23"/>
    </row>
    <row r="36" spans="1:10">
      <c r="A36" s="31"/>
      <c r="B36" s="30"/>
      <c r="C36" s="30"/>
      <c r="D36" s="30"/>
      <c r="E36" s="11"/>
      <c r="F36" s="11"/>
      <c r="G36" s="11"/>
      <c r="H36" s="11"/>
      <c r="I36" s="11"/>
      <c r="J36" s="23"/>
    </row>
    <row r="37" spans="1:10">
      <c r="A37" s="31"/>
      <c r="B37" s="11"/>
      <c r="C37" s="11"/>
      <c r="D37" s="11"/>
      <c r="E37" s="11"/>
      <c r="F37" s="11"/>
      <c r="G37" s="11"/>
      <c r="H37" s="11"/>
      <c r="I37" s="11"/>
      <c r="J37" s="23"/>
    </row>
    <row r="38" spans="1:10">
      <c r="A38" s="29"/>
      <c r="B38" s="11"/>
      <c r="C38" s="11"/>
      <c r="D38" s="11"/>
      <c r="E38" s="11"/>
      <c r="F38" s="11"/>
      <c r="G38" s="11"/>
      <c r="H38" s="11"/>
      <c r="I38" s="11"/>
      <c r="J38" s="23"/>
    </row>
    <row r="39" spans="1:10">
      <c r="A39" s="32"/>
      <c r="B39" s="22"/>
      <c r="C39" s="22"/>
      <c r="D39" s="22"/>
      <c r="E39" s="22"/>
      <c r="F39" s="22"/>
      <c r="G39" s="22"/>
      <c r="H39" s="22"/>
      <c r="I39" s="22"/>
      <c r="J39" s="33"/>
    </row>
    <row r="40" spans="1:10">
      <c r="A40" s="34"/>
      <c r="B40" s="11"/>
      <c r="C40" s="11"/>
      <c r="D40" s="11"/>
      <c r="E40" s="11"/>
      <c r="F40" s="11"/>
      <c r="G40" s="11"/>
      <c r="H40" s="11"/>
      <c r="I40" s="11"/>
      <c r="J40" s="35"/>
    </row>
    <row r="41" spans="1:10">
      <c r="A41" s="34"/>
      <c r="B41" s="11"/>
      <c r="C41" s="11"/>
      <c r="D41" s="11"/>
      <c r="E41" s="11"/>
      <c r="F41" s="11"/>
      <c r="G41" s="11"/>
      <c r="H41" s="11"/>
      <c r="I41" s="11"/>
      <c r="J41" s="35"/>
    </row>
    <row r="42" spans="1:10">
      <c r="A42" s="34"/>
      <c r="B42" s="11"/>
      <c r="C42" s="11"/>
      <c r="D42" s="11"/>
      <c r="E42" s="11"/>
      <c r="F42" s="11"/>
      <c r="G42" s="11"/>
      <c r="H42" s="11"/>
      <c r="I42" s="11"/>
      <c r="J42" s="35"/>
    </row>
    <row r="43" spans="1:10" ht="16.5" thickBot="1">
      <c r="A43" s="36"/>
      <c r="B43" s="37"/>
      <c r="C43" s="37"/>
      <c r="D43" s="37"/>
      <c r="E43" s="37"/>
      <c r="F43" s="37"/>
      <c r="G43" s="37"/>
      <c r="H43" s="37"/>
      <c r="I43" s="37"/>
      <c r="J43" s="38"/>
    </row>
    <row r="44" spans="1:10">
      <c r="A44" s="11"/>
      <c r="B44" s="11"/>
      <c r="C44" s="11"/>
      <c r="D44" s="11"/>
      <c r="E44" s="11"/>
      <c r="F44" s="11"/>
      <c r="G44" s="11"/>
      <c r="H44" s="11"/>
      <c r="I44" s="11"/>
      <c r="J44" s="11"/>
    </row>
    <row r="45" spans="1:10">
      <c r="A45" s="11"/>
      <c r="B45" s="11"/>
      <c r="C45" s="11"/>
      <c r="D45" s="11"/>
      <c r="E45" s="11"/>
      <c r="F45" s="11"/>
      <c r="G45" s="11"/>
      <c r="H45" s="11"/>
      <c r="I45" s="11"/>
      <c r="J45" s="11"/>
    </row>
    <row r="46" spans="1:10">
      <c r="A46" s="11"/>
      <c r="B46" s="11"/>
      <c r="C46" s="11"/>
      <c r="D46" s="11"/>
      <c r="E46" s="11"/>
      <c r="F46" s="11"/>
      <c r="G46" s="11"/>
      <c r="H46" s="11"/>
      <c r="I46" s="11"/>
      <c r="J46" s="11"/>
    </row>
    <row r="47" spans="1:10">
      <c r="A47" s="11"/>
      <c r="B47" s="11"/>
      <c r="C47" s="11"/>
      <c r="D47" s="11"/>
      <c r="E47" s="11"/>
      <c r="F47" s="11"/>
      <c r="G47" s="11"/>
      <c r="H47" s="11"/>
      <c r="I47" s="11"/>
      <c r="J47" s="11"/>
    </row>
    <row r="48" spans="1:10">
      <c r="A48" s="11"/>
      <c r="B48" s="11"/>
      <c r="C48" s="11"/>
      <c r="D48" s="11"/>
      <c r="E48" s="11"/>
      <c r="F48" s="11"/>
      <c r="G48" s="11"/>
      <c r="H48" s="11"/>
      <c r="I48" s="11"/>
      <c r="J48" s="11"/>
    </row>
    <row r="49" spans="1:10">
      <c r="A49" s="11"/>
      <c r="B49" s="11"/>
      <c r="C49" s="11"/>
      <c r="D49" s="11"/>
      <c r="E49" s="11"/>
      <c r="F49" s="11"/>
      <c r="G49" s="11"/>
      <c r="H49" s="11"/>
      <c r="I49" s="11"/>
      <c r="J49" s="11"/>
    </row>
    <row r="50" spans="1:10">
      <c r="A50" s="11"/>
      <c r="B50" s="11"/>
      <c r="C50" s="11"/>
      <c r="D50" s="11"/>
      <c r="E50" s="11"/>
      <c r="F50" s="11"/>
      <c r="G50" s="11"/>
      <c r="H50" s="11"/>
      <c r="I50" s="11"/>
      <c r="J50" s="11"/>
    </row>
    <row r="51" spans="1:10">
      <c r="A51" s="11"/>
      <c r="B51" s="11"/>
      <c r="C51" s="11"/>
      <c r="D51" s="11"/>
      <c r="E51" s="11"/>
      <c r="F51" s="11"/>
      <c r="G51" s="11"/>
      <c r="H51" s="11"/>
      <c r="I51" s="11"/>
      <c r="J51" s="11"/>
    </row>
    <row r="52" spans="1:10">
      <c r="A52" s="11"/>
      <c r="B52" s="11"/>
      <c r="C52" s="11"/>
      <c r="D52" s="11"/>
      <c r="E52" s="11"/>
      <c r="F52" s="11"/>
      <c r="G52" s="11"/>
      <c r="H52" s="11"/>
      <c r="I52" s="11"/>
      <c r="J52" s="11"/>
    </row>
    <row r="53" spans="1:10">
      <c r="A53" s="11"/>
      <c r="B53" s="11"/>
      <c r="C53" s="11"/>
      <c r="D53" s="11"/>
      <c r="E53" s="11"/>
      <c r="F53" s="11"/>
      <c r="G53" s="11"/>
      <c r="H53" s="11"/>
      <c r="I53" s="11"/>
      <c r="J53" s="11"/>
    </row>
  </sheetData>
  <mergeCells count="43">
    <mergeCell ref="I19:J19"/>
    <mergeCell ref="F10:H10"/>
    <mergeCell ref="I10:J10"/>
    <mergeCell ref="I17:J17"/>
    <mergeCell ref="B18:H18"/>
    <mergeCell ref="I18:J18"/>
    <mergeCell ref="B17:H17"/>
    <mergeCell ref="I13:J13"/>
    <mergeCell ref="F13:H13"/>
    <mergeCell ref="I15:J15"/>
    <mergeCell ref="B15:H15"/>
    <mergeCell ref="A1:J1"/>
    <mergeCell ref="B16:H16"/>
    <mergeCell ref="I16:J16"/>
    <mergeCell ref="B11:E11"/>
    <mergeCell ref="F11:H11"/>
    <mergeCell ref="I11:J11"/>
    <mergeCell ref="B12:E12"/>
    <mergeCell ref="F12:H12"/>
    <mergeCell ref="I12:J12"/>
    <mergeCell ref="B14:E14"/>
    <mergeCell ref="F14:H14"/>
    <mergeCell ref="I14:J14"/>
    <mergeCell ref="B9:H9"/>
    <mergeCell ref="I9:J9"/>
    <mergeCell ref="B10:E10"/>
    <mergeCell ref="B13:E13"/>
    <mergeCell ref="B4:G4"/>
    <mergeCell ref="D5:J5"/>
    <mergeCell ref="I4:J4"/>
    <mergeCell ref="A27:J27"/>
    <mergeCell ref="B23:H23"/>
    <mergeCell ref="I23:J23"/>
    <mergeCell ref="B24:H24"/>
    <mergeCell ref="I24:J24"/>
    <mergeCell ref="B22:H22"/>
    <mergeCell ref="I22:J22"/>
    <mergeCell ref="B20:H20"/>
    <mergeCell ref="I20:J20"/>
    <mergeCell ref="B21:H21"/>
    <mergeCell ref="I21:J21"/>
    <mergeCell ref="A8:J8"/>
    <mergeCell ref="B19:H19"/>
  </mergeCells>
  <pageMargins left="0.59055118110236227" right="0.11811023622047245" top="1.0236220472440944" bottom="0.98425196850393704" header="0.31496062992125984" footer="0.31496062992125984"/>
  <pageSetup paperSize="9" scale="91" orientation="portrait" horizontalDpi="300" verticalDpi="300" r:id="rId1"/>
  <headerFooter>
    <oddFooter>&amp;L&amp;G&amp;C&amp;"-,Negrito"&amp;9Jessica Tauane Nogueira de Araujo 
Engenheira Civil
CREA MT 49704&amp;R&amp;P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CAPA</vt:lpstr>
      <vt:lpstr>RESUMO</vt:lpstr>
      <vt:lpstr>ORÇAMENTO</vt:lpstr>
      <vt:lpstr>COMPOSIÇÃO</vt:lpstr>
      <vt:lpstr>MEMÓRIA DE CÁLCULO </vt:lpstr>
      <vt:lpstr>CRONOGRAMA</vt:lpstr>
      <vt:lpstr>MEMÓRIAL DE CÁLCULO V. E PILAR</vt:lpstr>
      <vt:lpstr>COTAÇÃO</vt:lpstr>
      <vt:lpstr>BDI-Equipamentos</vt:lpstr>
      <vt:lpstr>LISTA DE MATERIAL COMPLETA</vt:lpstr>
      <vt:lpstr>BDI - Serviços</vt:lpstr>
      <vt:lpstr>'BDI - Serviços'!Area_de_impressao</vt:lpstr>
      <vt:lpstr>'BDI-Equipamentos'!Area_de_impressao</vt:lpstr>
      <vt:lpstr>CAPA!Area_de_impressao</vt:lpstr>
      <vt:lpstr>CRONOGRAMA!Area_de_impressao</vt:lpstr>
      <vt:lpstr>ORÇAMENTO!Area_de_impressao</vt:lpstr>
      <vt:lpstr>CRONOGRAMA!Titulos_de_impressao</vt:lpstr>
      <vt:lpstr>ORÇAMENTO!Titulos_de_impressao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2019-02-04T13:41:26Z</cp:lastPrinted>
  <dcterms:created xsi:type="dcterms:W3CDTF">2013-07-15T19:04:59Z</dcterms:created>
  <dcterms:modified xsi:type="dcterms:W3CDTF">2021-05-21T12:27:06Z</dcterms:modified>
</cp:coreProperties>
</file>